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DOCUMENTOS 2024\04 - PESSOAL\RODRIGO\5 - PLANO DE CONTRATAÇÃO ANUAL\1. PLANO ANUAL DE CONTRATAÇÃO - SES 2024\2. PCA CONSOLIDADO DA SECRETARIA DE ESTADO DE SAÚDE\"/>
    </mc:Choice>
  </mc:AlternateContent>
  <xr:revisionPtr revIDLastSave="0" documentId="13_ncr:1_{9C3B3C1A-6B91-47A7-86C2-8C92BDABA22C}" xr6:coauthVersionLast="47" xr6:coauthVersionMax="47" xr10:uidLastSave="{00000000-0000-0000-0000-000000000000}"/>
  <bookViews>
    <workbookView xWindow="-120" yWindow="-120" windowWidth="29040" windowHeight="15720" tabRatio="409" firstSheet="1" activeTab="1" xr2:uid="{F0F71639-93B3-49B1-8725-A92F74E0F41A}"/>
  </bookViews>
  <sheets>
    <sheet name="PCA CONSOLIDADO" sheetId="1" r:id="rId1"/>
    <sheet name="ELEMENTO E SUBELEMENTO DESPESA" sheetId="4" r:id="rId2"/>
    <sheet name="VALORES POR ÁREA" sheetId="2" r:id="rId3"/>
    <sheet name="GRÁFICO 01" sheetId="5" r:id="rId4"/>
  </sheets>
  <definedNames>
    <definedName name="_xlnm._FilterDatabase" localSheetId="1" hidden="1">'ELEMENTO E SUBELEMENTO DESPESA'!$C$2:$G$119</definedName>
    <definedName name="_xlnm.Print_Area" localSheetId="1">'ELEMENTO E SUBELEMENTO DESPESA'!$A$1:$M$120</definedName>
    <definedName name="_xlnm.Print_Area" localSheetId="3">'GRÁFICO 01'!$A$1:$U$30</definedName>
    <definedName name="_xlnm.Print_Area" localSheetId="0">'PCA CONSOLIDADO'!$A$1:$U$3555</definedName>
    <definedName name="_xlnm.Print_Area" localSheetId="2">'VALORES POR ÁREA'!$A$1:$G$25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64" i="1" l="1"/>
  <c r="M2394" i="1" l="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803"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20" i="1" l="1"/>
  <c r="M1619" i="1"/>
  <c r="M1618" i="1"/>
  <c r="M1617" i="1"/>
  <c r="M1616" i="1"/>
  <c r="M1615" i="1"/>
  <c r="M1614" i="1"/>
  <c r="M1613" i="1"/>
  <c r="M1612" i="1"/>
  <c r="M1611" i="1"/>
  <c r="M1610" i="1" l="1"/>
  <c r="M1609" i="1"/>
  <c r="M1608" i="1"/>
  <c r="M1607" i="1"/>
  <c r="M1606" i="1"/>
  <c r="M1601" i="1"/>
  <c r="M1600" i="1"/>
  <c r="M1599" i="1"/>
  <c r="M1597" i="1"/>
  <c r="M1596" i="1"/>
  <c r="M1595" i="1"/>
  <c r="M1594" i="1"/>
  <c r="M1593" i="1"/>
  <c r="M1592" i="1"/>
  <c r="M1591" i="1"/>
  <c r="M1590" i="1"/>
  <c r="M1589" i="1"/>
  <c r="M1588" i="1"/>
  <c r="M1587" i="1"/>
  <c r="M1586" i="1"/>
  <c r="M1585" i="1"/>
  <c r="M1584" i="1"/>
  <c r="M1583" i="1"/>
  <c r="M1582" i="1"/>
  <c r="M1581"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H1116" i="1"/>
  <c r="M1116" i="1" s="1"/>
  <c r="H1115" i="1"/>
  <c r="M1115" i="1" s="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H1082" i="1"/>
  <c r="M1082" i="1" s="1"/>
  <c r="M1081" i="1"/>
  <c r="M1080" i="1"/>
  <c r="M1079" i="1"/>
  <c r="M1078" i="1"/>
  <c r="M1077" i="1"/>
  <c r="M1076" i="1"/>
  <c r="M1075" i="1"/>
  <c r="M1074" i="1"/>
  <c r="M1073" i="1"/>
  <c r="M1072" i="1"/>
  <c r="M1071" i="1"/>
  <c r="M1070" i="1"/>
  <c r="M1069" i="1"/>
  <c r="M1068" i="1"/>
  <c r="M1067" i="1"/>
  <c r="M1066" i="1"/>
  <c r="M1065" i="1"/>
  <c r="M1064" i="1"/>
  <c r="M1063" i="1"/>
  <c r="M1062" i="1"/>
  <c r="M1061" i="1"/>
  <c r="M1060" i="1"/>
  <c r="H1059" i="1"/>
  <c r="M1059" i="1" s="1"/>
  <c r="H1058" i="1"/>
  <c r="M1058" i="1" s="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L1006" i="1"/>
  <c r="L1008" i="1" s="1"/>
  <c r="L1005" i="1"/>
  <c r="M1005" i="1" s="1"/>
  <c r="M1004" i="1"/>
  <c r="M1003" i="1"/>
  <c r="L990" i="1"/>
  <c r="L992" i="1" s="1"/>
  <c r="L989" i="1"/>
  <c r="L991" i="1" s="1"/>
  <c r="M988" i="1"/>
  <c r="M987" i="1"/>
  <c r="M986" i="1"/>
  <c r="M985" i="1"/>
  <c r="M984" i="1"/>
  <c r="M983" i="1"/>
  <c r="M982" i="1"/>
  <c r="M981" i="1"/>
  <c r="M980" i="1"/>
  <c r="M979" i="1"/>
  <c r="M978" i="1"/>
  <c r="M977" i="1"/>
  <c r="M976" i="1"/>
  <c r="M975" i="1"/>
  <c r="M974" i="1"/>
  <c r="M973" i="1"/>
  <c r="M972" i="1"/>
  <c r="M971" i="1"/>
  <c r="M970" i="1"/>
  <c r="M969" i="1"/>
  <c r="M966" i="1"/>
  <c r="M965" i="1"/>
  <c r="M962" i="1"/>
  <c r="M961" i="1"/>
  <c r="M960" i="1"/>
  <c r="M959" i="1"/>
  <c r="M958" i="1"/>
  <c r="M957" i="1"/>
  <c r="M956" i="1"/>
  <c r="M955" i="1"/>
  <c r="M954" i="1"/>
  <c r="M953" i="1"/>
  <c r="M952" i="1"/>
  <c r="M951" i="1"/>
  <c r="M950" i="1"/>
  <c r="M949" i="1"/>
  <c r="M948" i="1"/>
  <c r="M947" i="1"/>
  <c r="L921" i="1"/>
  <c r="M921" i="1" s="1"/>
  <c r="M920" i="1"/>
  <c r="M919" i="1"/>
  <c r="M918" i="1"/>
  <c r="M917" i="1"/>
  <c r="M916" i="1"/>
  <c r="M915" i="1"/>
  <c r="M914" i="1"/>
  <c r="M913" i="1"/>
  <c r="M912" i="1"/>
  <c r="M911" i="1"/>
  <c r="M910" i="1"/>
  <c r="M909" i="1"/>
  <c r="M908" i="1"/>
  <c r="M907" i="1"/>
  <c r="M906" i="1"/>
  <c r="M905" i="1"/>
  <c r="M904" i="1"/>
  <c r="M903" i="1"/>
  <c r="M902" i="1"/>
  <c r="M901" i="1"/>
  <c r="M898" i="1"/>
  <c r="M897" i="1"/>
  <c r="M896" i="1"/>
  <c r="M895"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H763" i="1"/>
  <c r="H762" i="1"/>
  <c r="H761" i="1"/>
  <c r="H760" i="1"/>
  <c r="H759" i="1"/>
  <c r="M759" i="1" s="1"/>
  <c r="H758" i="1"/>
  <c r="M758" i="1" s="1"/>
  <c r="H757" i="1"/>
  <c r="M757" i="1" s="1"/>
  <c r="H756" i="1"/>
  <c r="M756" i="1" s="1"/>
  <c r="H755" i="1"/>
  <c r="M755" i="1" s="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H408" i="1"/>
  <c r="M408" i="1" s="1"/>
  <c r="M407" i="1"/>
  <c r="M406" i="1"/>
  <c r="M405" i="1"/>
  <c r="M404" i="1"/>
  <c r="M403" i="1"/>
  <c r="M402" i="1"/>
  <c r="M401" i="1"/>
  <c r="M400" i="1"/>
  <c r="M399" i="1"/>
  <c r="M398" i="1"/>
  <c r="M397" i="1"/>
  <c r="H396" i="1"/>
  <c r="M396" i="1" s="1"/>
  <c r="M395" i="1"/>
  <c r="M394" i="1"/>
  <c r="M393" i="1"/>
  <c r="M392" i="1"/>
  <c r="M391" i="1"/>
  <c r="M390" i="1"/>
  <c r="M389" i="1"/>
  <c r="M388" i="1"/>
  <c r="M387" i="1"/>
  <c r="M386" i="1"/>
  <c r="M385" i="1"/>
  <c r="M384" i="1"/>
  <c r="M383" i="1"/>
  <c r="M382" i="1"/>
  <c r="M381" i="1"/>
  <c r="M380" i="1"/>
  <c r="H379" i="1"/>
  <c r="M379" i="1" s="1"/>
  <c r="M378" i="1"/>
  <c r="M377" i="1"/>
  <c r="M376" i="1"/>
  <c r="M375" i="1"/>
  <c r="M374" i="1"/>
  <c r="H373" i="1"/>
  <c r="M373" i="1" s="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H305" i="1"/>
  <c r="M305" i="1" s="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L219" i="1"/>
  <c r="M219" i="1" s="1"/>
  <c r="M218" i="1"/>
  <c r="M217" i="1"/>
  <c r="M216" i="1"/>
  <c r="M215" i="1"/>
  <c r="M214" i="1"/>
  <c r="M213" i="1"/>
  <c r="H212" i="1"/>
  <c r="M212" i="1" s="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L923" i="1" l="1"/>
  <c r="L925" i="1" s="1"/>
  <c r="M925" i="1" s="1"/>
  <c r="L993" i="1"/>
  <c r="M993" i="1" s="1"/>
  <c r="M991" i="1"/>
  <c r="L1010" i="1"/>
  <c r="M1010" i="1" s="1"/>
  <c r="M1008" i="1"/>
  <c r="M989" i="1"/>
  <c r="M1006" i="1"/>
  <c r="M990" i="1"/>
  <c r="L1007" i="1"/>
  <c r="L922" i="1"/>
  <c r="M992" i="1"/>
  <c r="L994" i="1"/>
  <c r="L995" i="1" l="1"/>
  <c r="L997" i="1" s="1"/>
  <c r="L1012" i="1"/>
  <c r="L1014" i="1" s="1"/>
  <c r="M1014" i="1" s="1"/>
  <c r="M923" i="1"/>
  <c r="L927" i="1"/>
  <c r="M927" i="1" s="1"/>
  <c r="M922" i="1"/>
  <c r="L924" i="1"/>
  <c r="L1009" i="1"/>
  <c r="M1007" i="1"/>
  <c r="L996" i="1"/>
  <c r="M994" i="1"/>
  <c r="M1012" i="1" l="1"/>
  <c r="M995" i="1"/>
  <c r="L929" i="1"/>
  <c r="M929" i="1" s="1"/>
  <c r="M1009" i="1"/>
  <c r="L1011" i="1"/>
  <c r="L926" i="1"/>
  <c r="M924" i="1"/>
  <c r="M996" i="1"/>
  <c r="L998" i="1"/>
  <c r="L999" i="1"/>
  <c r="M997" i="1"/>
  <c r="L931" i="1" l="1"/>
  <c r="M931" i="1" s="1"/>
  <c r="L928" i="1"/>
  <c r="M926" i="1"/>
  <c r="L1013" i="1"/>
  <c r="M1013" i="1" s="1"/>
  <c r="M1011" i="1"/>
  <c r="L1001" i="1"/>
  <c r="M1001" i="1" s="1"/>
  <c r="M999" i="1"/>
  <c r="L1000" i="1"/>
  <c r="M998" i="1"/>
  <c r="L933" i="1" l="1"/>
  <c r="M933" i="1" s="1"/>
  <c r="L930" i="1"/>
  <c r="M928" i="1"/>
  <c r="M1000" i="1"/>
  <c r="L1002" i="1"/>
  <c r="M1002" i="1" s="1"/>
  <c r="L935" i="1" l="1"/>
  <c r="L937" i="1" s="1"/>
  <c r="L932" i="1"/>
  <c r="M930" i="1"/>
  <c r="M935" i="1" l="1"/>
  <c r="L934" i="1"/>
  <c r="M932" i="1"/>
  <c r="M937" i="1"/>
  <c r="L939" i="1"/>
  <c r="L936" i="1" l="1"/>
  <c r="M934" i="1"/>
  <c r="L941" i="1"/>
  <c r="M939" i="1"/>
  <c r="L938" i="1" l="1"/>
  <c r="M936" i="1"/>
  <c r="M941" i="1"/>
  <c r="L943" i="1"/>
  <c r="L940" i="1" l="1"/>
  <c r="M938" i="1"/>
  <c r="L945" i="1"/>
  <c r="M945" i="1" s="1"/>
  <c r="M943" i="1"/>
  <c r="M940" i="1" l="1"/>
  <c r="L942" i="1"/>
  <c r="H113" i="1"/>
  <c r="H112" i="1"/>
  <c r="H111" i="1"/>
  <c r="H110" i="1"/>
  <c r="H109" i="1"/>
  <c r="H108" i="1"/>
  <c r="H103" i="1"/>
  <c r="H102" i="1"/>
  <c r="H101" i="1"/>
  <c r="H100" i="1"/>
  <c r="H99" i="1"/>
  <c r="H98" i="1"/>
  <c r="H97" i="1"/>
  <c r="H96" i="1"/>
  <c r="H95" i="1"/>
  <c r="H94" i="1"/>
  <c r="H93" i="1"/>
  <c r="H90" i="1"/>
  <c r="H88" i="1"/>
  <c r="H87" i="1"/>
  <c r="H86" i="1"/>
  <c r="H85" i="1"/>
  <c r="H84" i="1"/>
  <c r="H83" i="1"/>
  <c r="H80" i="1"/>
  <c r="H79" i="1"/>
  <c r="H78" i="1"/>
  <c r="H77" i="1"/>
  <c r="H76" i="1"/>
  <c r="H75" i="1"/>
  <c r="H74" i="1"/>
  <c r="H72" i="1"/>
  <c r="H71" i="1"/>
  <c r="L944" i="1" l="1"/>
  <c r="M942" i="1"/>
  <c r="M39" i="1"/>
  <c r="L39" i="1"/>
  <c r="L946" i="1" l="1"/>
  <c r="M946" i="1" s="1"/>
  <c r="M944" i="1"/>
</calcChain>
</file>

<file path=xl/sharedStrings.xml><?xml version="1.0" encoding="utf-8"?>
<sst xmlns="http://schemas.openxmlformats.org/spreadsheetml/2006/main" count="51601" uniqueCount="4156">
  <si>
    <t>TIPO DO ITEM</t>
  </si>
  <si>
    <t>UNIDADE DE MEDIDA</t>
  </si>
  <si>
    <t>QUANTIDADE</t>
  </si>
  <si>
    <t>VALOR UNITÁRIO ESTIMADO</t>
  </si>
  <si>
    <t>VALOR ESTIMADO DA CONTRATAÇÃO</t>
  </si>
  <si>
    <t>FONTE</t>
  </si>
  <si>
    <t>DATA DESEJADA PARA A CONTRATAÇÃO</t>
  </si>
  <si>
    <t>GRAU DE PRIORIDADE</t>
  </si>
  <si>
    <t xml:space="preserve">ETAPA DO CRONOGRAMA DE COMPRAS </t>
  </si>
  <si>
    <t>DESCRIÇÃO DO ITEM DE DESPESA NO PTA</t>
  </si>
  <si>
    <t>CÓDIGO DO ITEM (SIAG)</t>
  </si>
  <si>
    <t>1ª</t>
  </si>
  <si>
    <t>1.500.1002</t>
  </si>
  <si>
    <t>3.3.90.39.020</t>
  </si>
  <si>
    <t>Sim</t>
  </si>
  <si>
    <t>2ª</t>
  </si>
  <si>
    <t>2520 
(Atenção à Saúde)</t>
  </si>
  <si>
    <t>Aquisição de material Permanente</t>
  </si>
  <si>
    <t>4.4.90.52.026</t>
  </si>
  <si>
    <t>Aquisição de equipamentos necessários para atender as equipes técnicas da Superintendência de Atenção à Saúde</t>
  </si>
  <si>
    <t>Aquisição de Material de Cosnumo</t>
  </si>
  <si>
    <t>3.3.90.30.015</t>
  </si>
  <si>
    <t>Aquisição de material de consumo para realização de treinamento prático aos profissionais de saúde para implantação do Dispositivo Intra Uterino (DIU)</t>
  </si>
  <si>
    <t>Serviço de Terceiro Pessoa Juridica</t>
  </si>
  <si>
    <t>3.3.90.39.011</t>
  </si>
  <si>
    <t>Confecção de material personaliado elaborado com a tematíca do evento, para promover a divulgação da ação em saúde</t>
  </si>
  <si>
    <t>3.3.90.39.012</t>
  </si>
  <si>
    <t>Confecção de material gráfico elaborado com a tematíca do evento, para promover a divulgação da ação em saúde</t>
  </si>
  <si>
    <t>3.3.90.39.022</t>
  </si>
  <si>
    <t>Contratação de STPJ para divulgar de forma lúdica, cultural e dinamica o aprendizado obtido nas ações desenvolvidas pela CORAS nos eventos de promoção à saúde</t>
  </si>
  <si>
    <t xml:space="preserve">Contratação de STPJ para promover a ambientação do evento </t>
  </si>
  <si>
    <t>2522 
(Vigilância em Saúde)</t>
  </si>
  <si>
    <t>2241
1575</t>
  </si>
  <si>
    <t>1.600 terrestre
200 aérea</t>
  </si>
  <si>
    <t>1.600.0000</t>
  </si>
  <si>
    <t>3.3.90.33.001</t>
  </si>
  <si>
    <t>2523 
(Vigilância Sanitária)</t>
  </si>
  <si>
    <t>Material Permanente</t>
  </si>
  <si>
    <t>1.601.0000</t>
  </si>
  <si>
    <t>o kit será destinado a unidade da SVO - Serviço de Verificação de óbito, pois a unidade ppossui apenas 1 kit que se encontra defasado</t>
  </si>
  <si>
    <t>Serviços de Tecnologia da Informação e Comunicação</t>
  </si>
  <si>
    <t>3.3.90.40.001</t>
  </si>
  <si>
    <t>Serviços de licença de software (pacote Adobe - Creative Cloud) utilizado para criação graficas, videos e de anuncio de rede social da Superintendência de Vigilância em Saúde.</t>
  </si>
  <si>
    <t>Serviço de manutenção</t>
  </si>
  <si>
    <t>UND</t>
  </si>
  <si>
    <t>3.3.90.39.070</t>
  </si>
  <si>
    <t>Aquisição para atender as necessidades da CPEI.</t>
  </si>
  <si>
    <t>Aquisição de Material permanente TI</t>
  </si>
  <si>
    <t>4.4.90.52.065</t>
  </si>
  <si>
    <t>Aquisição de material permanente TI (notebook gamer) para atender a necessidade da COVSAM visando facilitar o trabalho dos servidores para ministrar capacitações, palestras e congressos.</t>
  </si>
  <si>
    <t>Serviço de Terceito Pessoa Jurídica</t>
  </si>
  <si>
    <t>3.3.90.39.032</t>
  </si>
  <si>
    <t>Contratação de serviço para atender o Depósito de Insumos Central e a oficina de lavagem de carro de UBV</t>
  </si>
  <si>
    <t>3.3.90.39.016</t>
  </si>
  <si>
    <t>Contratação para atender a Coordenadoria Estadual de Imunização (CPEI)</t>
  </si>
  <si>
    <t>3.3.90.39.029</t>
  </si>
  <si>
    <t>Contratação de serviço especializado para promover a modernização e aprimoramento dos processos de vigilância sanitária  no âmbito do estado, implementando um modelo de avaliação de riscos e benefícios potenciais que seja
 eficiente, transparente e alinhado com as melhores práticas da área.</t>
  </si>
  <si>
    <t>NÃO</t>
  </si>
  <si>
    <t>Contratação de serviço para atender a manunteção dos equipamentos da Rede de Frio - Coordenadoria de Imunização</t>
  </si>
  <si>
    <t>Contratação de empresa especializada em serviço de confecção personalizada para atender a Vigilância em Saúde.
Os coletes ajudam a diferenciar os agentes em campo e contribuem para uma maior legitimidade das ações da vigilância em saúde</t>
  </si>
  <si>
    <t>Contratação de Serviços Gráficos personalizados para atender as Coordenadorias da Vigilância em Saúde (COVAM, COVSAT, COVSAN, COVEP, CPEI) para as ações de capacitações e cursos</t>
  </si>
  <si>
    <t>2522 (Vigilância em Saúde)
e
2523 (Vigilância Sanitária)</t>
  </si>
  <si>
    <t xml:space="preserve">Aquisição de Material permanente </t>
  </si>
  <si>
    <t>4.4.90.52.013</t>
  </si>
  <si>
    <t>Aquisição de Material permanente</t>
  </si>
  <si>
    <t>Aquisição de material permanente para atender o Deposito de Insumos Cetnral e Regional (armazenamento de insumos, inseticidas e guarda de equipamentos e ferramentas do UBV)</t>
  </si>
  <si>
    <t>Aqusição de Material permanente</t>
  </si>
  <si>
    <t>Aquisição de material permanente  para atende os Depositos de Insumo Central e Regional no combate a edemias.</t>
  </si>
  <si>
    <t xml:space="preserve">2522 (Vigilância em Saúde)
</t>
  </si>
  <si>
    <t>4.4.90.52.037</t>
  </si>
  <si>
    <t>Aquisição de veículo tipo pick-up, para atende o Depositos de Insumo Central no combate a edemias</t>
  </si>
  <si>
    <t>2523 (Vigilância Sanitária)</t>
  </si>
  <si>
    <t>1.753.0000</t>
  </si>
  <si>
    <t>Aquisilção de veículo sedan para doação as vigilâncias sanitárias municipais, como incentivo a descentralização das ações de vigilância sanitária, para transporte adequado da equipes de vigilância sanitária, nas ações de inspeção in loco.</t>
  </si>
  <si>
    <t xml:space="preserve">Aquisição de material permanente para atender as ações de campo da Vigilância Ambiental. Os Microscópios Estereoscópio serão distribuidos para os Escritórios Reginais de Saúde para serem utilizados nas ações do Agravo Animais Peçonhetos. </t>
  </si>
  <si>
    <t>O container maritimo tipo standar (adaptado para deposito) visa atende as16 (dezesseis) unidades dos Escritorios Regionais de Saude de Mato Gosso.</t>
  </si>
  <si>
    <t>4.4.90.52.035</t>
  </si>
  <si>
    <t>Aquisição de material permanente para atender as ações do SVO - Serviço de Verificação de Óbito</t>
  </si>
  <si>
    <t>Aquisição de Material Permanente</t>
  </si>
  <si>
    <t>Aquisição de material permanente para atender as necessidades da Coordenadoria de Imunização - Rede de Frio e dos ERS</t>
  </si>
  <si>
    <t>Aquisição de Material de Consumo</t>
  </si>
  <si>
    <t>4.4.90.52.008</t>
  </si>
  <si>
    <t>Aquisição de material de consumo para atender as necessidades da Coordenadoria de Imunização - Rede de Frio e dos ERS</t>
  </si>
  <si>
    <t>Aquisição de material de consumo para atender a distribuição de insumos aos municípios para as Campanhas de Imunização da Coordenadoria de Imunização - Rede de Frio e dos ERS</t>
  </si>
  <si>
    <t xml:space="preserve">Aquisição de Material de Consumo </t>
  </si>
  <si>
    <t>1381
1101264</t>
  </si>
  <si>
    <t>3.3.90.30.016</t>
  </si>
  <si>
    <t xml:space="preserve">Aquisição de material de consumo de TI para atender as atividades da Superintendência de Vigilância em Saúde e suas Coordenadorias (caneta laser) </t>
  </si>
  <si>
    <t>2728
(Controle e Avaliação)</t>
  </si>
  <si>
    <t>Serviços de Terceriros Pessoa Jurídica</t>
  </si>
  <si>
    <t>3.3.90.39.049</t>
  </si>
  <si>
    <t xml:space="preserve">Garantir o acesso e tratamento aos serviços de Terapia Renal Substitutiva aos usuários do SUS. </t>
  </si>
  <si>
    <t xml:space="preserve">Garantir o acesso aos exames de tomografia por emissão de pósitrons, auxiliando no diagnóstico de neoplasias e seu tratamento. </t>
  </si>
  <si>
    <t>3.3.90.39.050</t>
  </si>
  <si>
    <t xml:space="preserve">Garantir o acesso e tratamento aos exames anatomopatológicos, imunohistoquímicos e citopatológicos Substitutiva aos usuários do SUS. </t>
  </si>
  <si>
    <t>3.3.90.39.043</t>
  </si>
  <si>
    <t>Contratação de serviços de saúde para atendimento da demanda da administração e os usuários do SUS</t>
  </si>
  <si>
    <t xml:space="preserve">Garintiro material gráfico personalizado para atender a Superintência e suas Coordenadorias nos eventos e capacitações. </t>
  </si>
  <si>
    <t>Material de Consumo</t>
  </si>
  <si>
    <t>3.3.90.30.013</t>
  </si>
  <si>
    <t>Para atender a Superintendência e suas Coordenadorias no desenvolvimento de suas atividades administrativas.</t>
  </si>
  <si>
    <t>2511
(LACEN)</t>
  </si>
  <si>
    <t>Equipamentos e Material Permanente</t>
  </si>
  <si>
    <t>Aquisição de Equipamentos e Materiais para estruturação da área administrativa do Laboratório Central de Saúde Pública</t>
  </si>
  <si>
    <t>Aquisição de Equipamentos e Materiais para estruturação dos 12  laboratórios do Laboratório Central de Saúde Pública</t>
  </si>
  <si>
    <t>Serviço de Terceiros pessoa Juridica</t>
  </si>
  <si>
    <t>3.3.90.39.026</t>
  </si>
  <si>
    <t>Contratação de serviços para atendimentos aos serviços de manutenção e prevenção dos equipamentos do Laboratório Central de Saúde Pública</t>
  </si>
  <si>
    <t>Locação de mão de obra</t>
  </si>
  <si>
    <t>Estruturação da Gestão da Qualidade e de Estoque do Laboratório Central de Saúde Pública</t>
  </si>
  <si>
    <t>Serviço de Terceiro Pessoa Jurídica</t>
  </si>
  <si>
    <t>Aquisição de Insumos para atendimento a área administrativa e laboratoria do Laboratório Central de Saúde Pública</t>
  </si>
  <si>
    <t>Serviço de confecção de mochila e colete, para atendimento a demanda existente no ambito do LACEN</t>
  </si>
  <si>
    <t>3.3.90.39.019</t>
  </si>
  <si>
    <t>Serviços de licença de software, utilizado para processos tecnológicos do LACEN</t>
  </si>
  <si>
    <t>Serviço de confecção material gráfico personalizado, para atendimento a demanda existente no ambito do LACEN</t>
  </si>
  <si>
    <t xml:space="preserve">DEPENDÊNCIA DE OUTRO ITEM </t>
  </si>
  <si>
    <t xml:space="preserve">OBJETO A SER CONTRATADO/ADQUIRIDO </t>
  </si>
  <si>
    <t xml:space="preserve">RENOVAÇÃO DE CONTRATO </t>
  </si>
  <si>
    <t xml:space="preserve">NATUREZA DA DESPESA 
</t>
  </si>
  <si>
    <t xml:space="preserve">PREEXISTÊNCIA DA DESPESA </t>
  </si>
  <si>
    <t xml:space="preserve">JUSTIFICATIVA RESUMIDA 
</t>
  </si>
  <si>
    <t>Contratação de Empresa -
Passagens Terrestres</t>
  </si>
  <si>
    <t>0002016</t>
  </si>
  <si>
    <t>3.3.90.33.002</t>
  </si>
  <si>
    <t>Despesa para deslocamento terrestre para execução dos Cursos ESPMT</t>
  </si>
  <si>
    <t>Contratação de Empresa -
Passagens Aéreas</t>
  </si>
  <si>
    <t>0001350</t>
  </si>
  <si>
    <t>Contratação de Empresa -
Limpeza e Jardinagem</t>
  </si>
  <si>
    <t>0001519</t>
  </si>
  <si>
    <t>3.3.90.37.003</t>
  </si>
  <si>
    <t>Serviço de Limpeza e Jardinagem e Conservação Patrimonial</t>
  </si>
  <si>
    <t>Contratação de Empresa -
Vigilância</t>
  </si>
  <si>
    <t>0001395</t>
  </si>
  <si>
    <t>Serviço de Vigilância Armada Patrimondial</t>
  </si>
  <si>
    <t>3.3.90.37.011</t>
  </si>
  <si>
    <t>Contratação de Empresa
Copeira</t>
  </si>
  <si>
    <t>33903629</t>
  </si>
  <si>
    <t>Serviço de Copeira</t>
  </si>
  <si>
    <t>3.3.90.37.009</t>
  </si>
  <si>
    <t>Contratação de Empresa -
Recepcionista</t>
  </si>
  <si>
    <t xml:space="preserve"> 33903405</t>
  </si>
  <si>
    <t>Serviço de Recepcionista</t>
  </si>
  <si>
    <t>Contratação de Empresa -
Dedetização</t>
  </si>
  <si>
    <t xml:space="preserve">3.3.90.39.032 </t>
  </si>
  <si>
    <t>Serviço de Dedetização, Desinfecção e descupinização</t>
  </si>
  <si>
    <t>Contratação de Empresa -
Energia Elétrica</t>
  </si>
  <si>
    <t>33903405</t>
  </si>
  <si>
    <t>3.3.90.39.059</t>
  </si>
  <si>
    <t>Serviço de Energia</t>
  </si>
  <si>
    <t>Contratação de Empresa -
Telefonia Móvel</t>
  </si>
  <si>
    <t>33903974</t>
  </si>
  <si>
    <t>3.3.90.39.074</t>
  </si>
  <si>
    <t>Serviço de Telefonia Móvel e Fixo</t>
  </si>
  <si>
    <t>Contratação de Empresa -
Hospedagens</t>
  </si>
  <si>
    <t>33903926</t>
  </si>
  <si>
    <t>Serviços de Hospedagem para atender aos Cursos da ESP</t>
  </si>
  <si>
    <t>33903612</t>
  </si>
  <si>
    <t>2.600.0000</t>
  </si>
  <si>
    <t>Apoio Logístico para Atender os Cursos ESPMT - TR011/2023</t>
  </si>
  <si>
    <t>Contratação de Empresa -
Locação de Espaço Fisico</t>
  </si>
  <si>
    <t>Contratação de Empresa -
Impressão Preto e Branco</t>
  </si>
  <si>
    <t>33903958</t>
  </si>
  <si>
    <t>3.3.90.39.058</t>
  </si>
  <si>
    <t>Serviços de Cópia colorida e monocromática</t>
  </si>
  <si>
    <t>Contratação de Empresa -
Chaveiro</t>
  </si>
  <si>
    <t>33903963</t>
  </si>
  <si>
    <t>3.3.90.39.069</t>
  </si>
  <si>
    <t>Serviço de cópia de chave e portas</t>
  </si>
  <si>
    <t>Contratação de Empresa -
Carimbo</t>
  </si>
  <si>
    <t>Serviço de carimbo</t>
  </si>
  <si>
    <t>Contratação de Empresa -
Limpa Fossa</t>
  </si>
  <si>
    <t>0001523</t>
  </si>
  <si>
    <t>Serviço de manutenção de Fossa Séptica</t>
  </si>
  <si>
    <t>Contratação de Empresa -
Vidraçaria</t>
  </si>
  <si>
    <t>Serviços de manutenção dos vidros de janelas</t>
  </si>
  <si>
    <t>Contratação de Empresa -
Conservação Predial</t>
  </si>
  <si>
    <t>33903703</t>
  </si>
  <si>
    <t>Serviços de conservação e manutenção do prédio</t>
  </si>
  <si>
    <t>Cozinha Escola</t>
  </si>
  <si>
    <t>Confecção de Cozinha Escola planejada.</t>
  </si>
  <si>
    <t>Contratação de Empresa -
Manutenção de Extintores</t>
  </si>
  <si>
    <t>44905203</t>
  </si>
  <si>
    <t>Serviço de manutenão de Extintores</t>
  </si>
  <si>
    <t>Contratação de Empresa -
Instalação e onfiguraçao - Modernização</t>
  </si>
  <si>
    <t>3.3.90.39.031</t>
  </si>
  <si>
    <t>Modernização da ESPMT</t>
  </si>
  <si>
    <t>Instalação de Revestimento Auditorio - Modernização</t>
  </si>
  <si>
    <t>4.4.90.51.058</t>
  </si>
  <si>
    <t>4.4.90.52.058</t>
  </si>
  <si>
    <t xml:space="preserve">Manequins e modelos anatômicos </t>
  </si>
  <si>
    <t>Aquisição de Equipamentos que serão utilizados em aulas práticas para os cursos de formação técnica e  especializações ofertados pela ESPMT - 010/2023</t>
  </si>
  <si>
    <t>Sala PICs</t>
  </si>
  <si>
    <t>Aquisição de Equipamentos e Produtos que atenderão às Práticas Integrativas Complementares em Saúde aos Servidores do SUSMT - TR002/2024</t>
  </si>
  <si>
    <t xml:space="preserve">Utensílios domésticos </t>
  </si>
  <si>
    <t>4.4.90.52.011</t>
  </si>
  <si>
    <t>Contratação de empresa que fornecerrá materiais/produtos de apoio à copa-cozinha, cozinha, salas de aula, salas dos técnicos, eventos e auditório - TR004/2024</t>
  </si>
  <si>
    <t>Carrinho para carga e descarga</t>
  </si>
  <si>
    <t>4.4.90.52.025</t>
  </si>
  <si>
    <t>Aquisição de carrinhos com rodas que servição de transporte de materiais com peso ou necessidade de cuidado no deslocamento e distribuição de materiais. - TR003/2024</t>
  </si>
  <si>
    <t>Livros para Biblioteca</t>
  </si>
  <si>
    <t>Aquisição de exemplares que ficarão à disposição da Biblioteca ESPMT - TR em Elaboração</t>
  </si>
  <si>
    <t>Material clínico-hospitalar</t>
  </si>
  <si>
    <t>Contratação de empresa para fornecimento de material para aulas práticas em laboratório para os cursos de formação técnica e especializações ofertados pela ESPMT - TR002/2023</t>
  </si>
  <si>
    <t>Material clínico-hospitalar 2</t>
  </si>
  <si>
    <t>Contratação de empresa para fornecimento de material para aulas práticas em laboratório para os cursos de formação técnica e especializações ofertados pela ESPMT - TR015/2023</t>
  </si>
  <si>
    <t>Seguro aluno</t>
  </si>
  <si>
    <t>Contratação de empresa especializada na prestação de serviços de cobertura securitária (seguro escolar) de Acidente Pessoais e Coletivos para assegurar atendimento aos alunos estagiários - 003/2023</t>
  </si>
  <si>
    <t>Editoração e Publicação</t>
  </si>
  <si>
    <t>0001106</t>
  </si>
  <si>
    <t>3.3.90.39.063</t>
  </si>
  <si>
    <t>Produção Científica, serviços de editora, impressão de exemplares e versão em e-book, baseado na LDB n.9394/1996 e Res. Normativa n.249/2007/CEEMT - TR001/2024</t>
  </si>
  <si>
    <t>Serviços Softwares</t>
  </si>
  <si>
    <t>Contratação de Serviços de Licença para utilização de programas que serão utilizados nos equipamento de informática localizados na Coordenadoria de Tecnologia de Educação a Distância – COTEAD/ESPMT - Programado pela ESPMT</t>
  </si>
  <si>
    <t xml:space="preserve">Cursos de Webdesigen </t>
  </si>
  <si>
    <t>Contratação de empresa especializada para fornecimento de Curso Design Gráfico e Desenvolvedor Web FullStack, para qualificar servidores lotados na Coordenadoria de Tecnologia de Educação a Distância – COTEAD/ESPMT - Programado pela ESPMT</t>
  </si>
  <si>
    <t>3.3.90.30.056</t>
  </si>
  <si>
    <t>Material pedagógico/expediente</t>
  </si>
  <si>
    <t>3.3.90.30.039</t>
  </si>
  <si>
    <t>Contratação de empresa para fornecimento de material para aulas teóricas e práticas em laboratório para os cursos de formação técnica e especializações - TR008/2024 ofertados pela ESPMT</t>
  </si>
  <si>
    <t>EPI</t>
  </si>
  <si>
    <t>3.3.90.30.024</t>
  </si>
  <si>
    <t>Os equipamentos fazem parte de material de proteção individual, destinados à proteção contra riscos capazes de ameaçar a segurança e a saúde do
trabalhador - TR006/2024</t>
  </si>
  <si>
    <t>Serviços Postais</t>
  </si>
  <si>
    <t>SERVIÇO</t>
  </si>
  <si>
    <t>SERVIÇOS PRESTADOS PELA ECT - EMPRESA BRASILEIRA DE CORREIOS E TELÉGRAFOS. UNIDADE.</t>
  </si>
  <si>
    <t>SIM</t>
  </si>
  <si>
    <t>A renovação visa atendimento desta SES - Nivel Central/Unidades Administrativas, Gabinete da SES-MT, 9 (nove) Secretarias Adjuntas, 15 (quinze) Unidades Descentralizadas, Hospital Estadual Santa Casa, bem como, 8 (oito) Hospitais Regionais e 16 (dezesseis) Escritórios Regionais de Saúde, localizados no interior do Estado, fazendo-se necessário a manutenção do quantitativo contratado.</t>
  </si>
  <si>
    <t xml:space="preserve">Contrato de Vigilância </t>
  </si>
  <si>
    <t>SERVIÇO ESPECIALIZADO DE VIGILÂNCIA OSTENSIVA ARMADA, DE NATUREZA CONTINUADA, QUE COMPREENDERÁ, ALÉM DE MÃO DE OBRA, O FORNECIMENTO DE UNIFORMES E O EMPREGO DE TODOS OS EQUIPAMENTOS, FERRAMENTAS E EPIS NECESSÁRIOS A EXECUÇÃO DO SERVIÇO E DE ACORDO COM OBRIGAÇÕES LEGAIS VIGENTES, COM A SEGUINTE DESCRIÇÃO: POSTO DE 24 HORAS (SEGUNDA-FEIRA A DOMINGO) INCLUSIVE FERIADOS. INTERIOR DO ESTADO.</t>
  </si>
  <si>
    <t>3.3.90.37.002</t>
  </si>
  <si>
    <t>A renovação visa atender às necessidades dos serviços de vigilância patrimonial armada e desarmada, de forma a garantir a segurança das instalações da Secretaria de Estado de Saúde e suas Unidades descentralizadas, e assegurar a integridade física dos servidores e dos que eventualmente transitam nas instalações do Órgão, não permitindo a depredação, violação, evasão, apropriação indébita e outras ações que redundem em dano ao patrimônio, decorrente da ação de terceiros.</t>
  </si>
  <si>
    <t>A contratação/renovação visa atender às necessidades dos serviços de vigilância patrimonial armada e desarmada, de forma a garantir a segurança das instalações da Secretaria de Estado de Saúde e suas Unidades descentralizadas, e assegurar a integridade física dos servidores e dos que eventualmente transitam nas instalações do Órgão, não permitindo a depredação, violação, evasão, apropriação indébita e outras ações que redundem em dano ao patrimônio, decorrente da ação de terceiros.</t>
  </si>
  <si>
    <t>SERVIÇO ESPECIALIZADO DE VIGILÂNCIA OSTENSIVA ARMADA, DE NATUREZA CONTINUADA, QUE COMPREENDERÁ, ALÉM DE MÃO DE OBRA, O FORNECIMENTO DE UNIFORMES E O EMPREGO DE TODOS OS EQUIPAMENTOS, FERRAMENTAS E EPIS NECESSÁRIOS A EXECUÇÃO DO SERVIÇO E DE ACORDO COM OBRIGAÇÕES LEGAIS VIGENTES, COM A SEGUINTE DESCRIÇÃO: POSTO DE 12X36H NOTURNO (DE SEGUNDA-FEIRA A SEXTA-FEIRA) E 24 HORAS AOS SÁBADOS, DOMINGOS E FERIADOS. INTERIOR DO ESTADO.</t>
  </si>
  <si>
    <t>SERVIÇO ESPECIALIZADO DE VIGILÂNCIA OSTENSIVA ARMADA, DE NATUREZA CONTINUADA, QUE COMPREENDERÁ, ALÉM DE MÃO DE OBRA, O FORNECIMENTO DE UNIFORMES E O EMPREGO DE TODOS OS EQUIPAMENTOS, FERRAMENTAS E EPI’S NECESSÁRIOS A EXECUÇÃO DO SERVIÇO E DE ACORDO COM OBRIGAÇÕES LEGAIS VIGENTES, COM A SEGUINTE DESCRIÇÃO: POSTO DE 44 HORAS DIURNO DE SEGUNDA A SEXTA-FEIRA. INTERIOR DO ESTADO.</t>
  </si>
  <si>
    <t>000.1340</t>
  </si>
  <si>
    <t xml:space="preserve">SERVIÇO ESPECIALIZADO DE VIGILÂNCIA OSTENSIVA ARMADA, DE NATUREZA CONTINUADA, QUE COMPREENDERÁ, ALÉM DE MÃO DE OBRA, O FORNECIMENTO DE UNIFORMES E O EMPREGO DE TODOS OS EQUIPAMENTOS, FERRAMENTAS E EPIS NECESSÁRIOS A EXECUÇÃO DO SERVIÇO E DE ACORDO COM OBRIGAÇÕES LEGAIS VIGENTES, COM A SEGUINTE DESCRIÇÃO: POSTO DE 24 HORAS (SEGUNDA-FEIRA A DOMINGO) INCLUSIVE FERIADOS. </t>
  </si>
  <si>
    <t>000.1392</t>
  </si>
  <si>
    <t xml:space="preserve">SERVIÇO ESPECIALIZADO DE VIGILÂNCIA OSTENSIVA ARMADA, DE NATUREZA CONTINUADA, QUE COMPREENDERÁ, ALÉM DE MÃO DE OBRA, O FORNECIMENTO DE UNIFORMES E O EMPREGO DE TODOS OS EQUIPAMENTOS, FERRAMENTAS E EPI’S NECESSÁRIOS A EXECUÇÃO DO SERVIÇO E DE ACORDO COM OBRIGAÇÕES LEGAIS VIGENTES, COM A SEGUINTE DESCRIÇÃO: POSTO DE 44 HORAS DIURNO DE SEGUNDA A SEXTA-FEIRA. </t>
  </si>
  <si>
    <t xml:space="preserve">SERVIÇO ESPECIALIZADO DE VIGILÂNCIA OSTENSIVA ARMADA, DE NATUREZA CONTINUADA, QUE COMPREENDERÁ, ALÉM DE MÃO DE OBRA, O FORNECIMENTO DE UNIFORMES E O EMPREGO DE TODOS OS EQUIPAMENTOS, FERRAMENTAS E EPIS NECESSÁRIOS A EXECUÇÃO DO SERVIÇO E DE ACORDO COM OBRIGAÇÕES LEGAIS VIGENTES, COM A SEGUINTE DESCRIÇÃO: POSTO DE 12X36H NOTURNO (DE SEGUNDA-FEIRA A SEXTA-FEIRA) E 24 HORAS AOS SÁBADOS, DOMINGOS E FERIADOS. </t>
  </si>
  <si>
    <t>Contrato de Manutenção de Central Telefônica</t>
  </si>
  <si>
    <t>PRESTAÇÃO DE SERVIÇOS PARA MANUTENÇÃO PREVENTIVA, CORRETIVA E PREDITIVA NA CENTRAL PABX MODELO MXONE, FABRICANTE MITEL - LOCALIZADO NA SEDE DA SES/MT, CONFORME CONDIÇÕES E ESPECIFICAÇÕES CONTIDAS NO TERMO DE REFERÊNCIA E SEUS ANEXOS.</t>
  </si>
  <si>
    <t>3.3.90.39.023</t>
  </si>
  <si>
    <t>A renovação tem como objetivo manter os serviços de telefonia interno e externo em pleno funcionamento atendendo ainda constantes solicitações de mudanças de layout dos pontos e instalação de novos ramais.</t>
  </si>
  <si>
    <t>PRESTAÇÃO DE SERVIÇOS PARA MANUTENÇÃO CORRETIVA E PREVENTIVA NO SISTEMA DE TARIFAÇÃO CENTRALIZADO, CONFORME CONDIÇÕES E ESPECIFICAÇÕES CONTIDAS NO TERMO DE REFERÊNCIA E SEUS ANEXOS.</t>
  </si>
  <si>
    <t>PRESTAÇÃO DE SERVIÇOS PARA AUDITORIA DE CONTA TELEFÔNICA, CONFORME CONDIÇÕES E ESPECIFICAÇÕES CONTIDAS NO TERMO DE REFERÊNCIA E SEUS ANEXOS.</t>
  </si>
  <si>
    <t>Contrato de Carga e Descarga</t>
  </si>
  <si>
    <t>SERVIÇOS DE OFICIAL DE SERVIÇOS GERAIS, PARA ATUAR COM MANUTENÇÃO PREDIAL, REALIZAR PEQUENOS REPAROS NA ÁREA CIVIL E MANTER A ORGANIZAÇÃO, ENTRE DEMAIS ATIVIDADES, PRESTADO DE FORMA ININTERRUPTA, DE SEGUNDA A SEXTA-FEIRA, SENDO CADA POSTO POR 01 (UM) OFICIAL QUE TRABALHARÁ 08 (OITO) HORAS DIÁRIAS - 40 (QUARENTA) HORAS SEMANAIS. POSTO.</t>
  </si>
  <si>
    <t>3.3.90.37.010</t>
  </si>
  <si>
    <t>Justifica-se com base na necessidade de garantir a eficiência e segurança no manuseio de materiais e equipamentos, haja vista que esse profissional desempenha um papel fundamental na organização e distribuição de mercadorias, contribuindo para a otimização dos processos logísticos.</t>
  </si>
  <si>
    <t>SERVIÇO DE AUXILIAR DE CARGA E DESCARGA, ENVOLVENDO AS ATIVIDADES DE CARGA, DESCARGA, MOVIMENTAÇÃO, EMPILHAMENTO E DESEMPILHAMENTO DE EQUIPAMENTOS E MATERIAIS EM GERAL, ELETRÔNICOS, MOBILIÁRIO, MATERIAL DE CONSUMO E CAIXAS DE ARQUIVO, SENDO 08 HORAS DIÁRIAS E 40 HORAS SEMANAIS. POSTO.</t>
  </si>
  <si>
    <t>Contrato de Copeira</t>
  </si>
  <si>
    <t>SERVIÇO DE COPEIRA, INCLUINDO MÃO-DE-OBRA,
ENCARGOS SOCIAIS, INSUMOS, TRIBUTOS E DEMAIS COMPONENTES. SENDO 08 HORAS DIÁRIAS E 40 HORAS. SEMANAIS. POSTO.</t>
  </si>
  <si>
    <t>Justifica-se a demanda com a finalidade de suprir a imperativa demanda das Unidades, ofertando os Serviço de Copeira serviço este complementar as atividades finalísticas de natureza continuada, os quais contribui para o cumprimento das obrigações institucionais.</t>
  </si>
  <si>
    <t>SERVIÇO DE COPEIRA, INCLUINDO MÃO-DE-OBRA, ENCARGOS SOCIAIS, INSUMOS, TRIBUTOS E DEMAIS COMPONENTES, BEM COMO ADICIONAL DE GRATIFICAÇÃO NO TOTAL DE 30% DO SALÁRIO MÍNIMO, PARA OS EMPREGADOS QUE PREPARAM A QUANTIDADE DE 10 (DEZ) OU MAIS GARRAFAS DE CAFÉ E/OU CHÁ SENDO 08 HORAS DIÁRIAS E 40 HORAS SEMANAIS. POSTO.</t>
  </si>
  <si>
    <t>Contrato de Recepcionista</t>
  </si>
  <si>
    <t>SERVIÇO ESPECIALIZADO DE RECEPCIONISTA, PARA ATENDER AO PÚBLICO EM GERAL, INCLUINDO MÃO DE OBRA, ENCARGOS SOCIAIS, INSUMOS, TRIBUTOS E DEMAIS COMPONENTES, POSTO DE TRABALHO COM 08 HORAS POR DIA, 40 HORAS SEMANAIS. POSTO.</t>
  </si>
  <si>
    <t>Justifica-se a demanda com a finalidade de suprir a imperativa demanda das Unidades, ofertando os Serviço de Recepcionista serviço este complementar as atividades finalísticas de natureza continuada, os quais contribui para o cumprimento das obrigações institucionais.</t>
  </si>
  <si>
    <t>SERVIÇO ESPECIALIZADO DE RECEPCIONISTA, PARA ATENDER AO PÚBLICO EM GERAL, INCLUINDO MÃO DE OBRA, ENCARGOS SOCIAIS, INSUMOS, TRIBUTOS E DEMAIS COMPONENTES. POSTO DE 24 HORAS, DE SEGUNDA-FEIRA A DOMINGO, INCLUSIVE FERIADOS. POSTO.</t>
  </si>
  <si>
    <t>Contrato de Manutenção de Arquivo Deslizante</t>
  </si>
  <si>
    <t>SERVIÇO ESPECIALIZADO EM MANUTENÇÃO PREVENTIVA E CORRETIVA NOS ARQUIVOS DESLIZANTES MECÂNICOS, POR FACE MENSAL.</t>
  </si>
  <si>
    <t xml:space="preserve">Contratação de empresa especializada no fornecimento de serviços de manutenção preventiva e corretiva, com fornecimento de materiais e peças, desmontagem, transporte e remontagem de sistemas de arquivos deslizantes, tendo em vista a necessidade de manter, conservar e preservar de modo permanente todo o acervo documental que se encontra sob a guarda e responsabilidade desta Secretaria de Estado de Saúde – SES/MT. </t>
  </si>
  <si>
    <t xml:space="preserve">CONTRATAÇÃO SERVIÇO DE CARIMBO </t>
  </si>
  <si>
    <t>CARIMBO AUTOMÁTICO, AUTO-ENTINTADO, ESTRUTURA EM PLÁSTICO RÍGIDO, ALMOFADA SUBSTITUÍVEL, ÁREA DE IMPRESSÃO DE 38MM X 14MM, ATÉ 3 LINHAS, ADMITINDO-SE VARIAÇÃO DE 2MM PARA MAIS OU PARA MENOS, MATERIAL DE IMPRESSÃO EM FOTOPOLÍMERO, Nº. 4911. UNIDADE</t>
  </si>
  <si>
    <t>Carimbo é essencial para a autenticação de documentos, controle de processos internos e padronização de registros oficiais, sendo uma ferramenta fundamental para a rotina administrativa da instituição.</t>
  </si>
  <si>
    <t>CARIMBO AUTOMÁTICO, AUTO-ENTINTADO, ESTRUTURA EM PLÁSTICO RÍGIDO, ALMOFADA SUBSTITUÍVEL, ÁREA DE IMPRESSÃO DE 47MM X 18MM, ATÉ 4 LINHAS, ADMITINDO-SE VARIAÇÃO DE 2MM PARA MAIS OU PARA MENOS, MATERIAL DE IMPRESSÃO EM FOTOPOLÍMERO, Nº. 4912. UNIDADE.</t>
  </si>
  <si>
    <t>CARIMBO AUTO-ENTINTADO, ESTRUTURA EM PLÁSTICO RÍGIDO, ALMOFADA SUBSTITUÍVEL, ÁREA DE IMPRESSÃO DE 70MM X 25MM, ATÉ 6 LINHAS, ADMITINDO-SE VARIAÇÃO DE 2MM PARA MAIS OU PARA MENOS, MATERIAL DE IMPRESSÃO EM FOTOPOLÍMERO, Nº. 4915 UNIDADE.</t>
  </si>
  <si>
    <t xml:space="preserve">CARIMBO AUTO-ENTINTADO, ESTRUTURA EM PLÁSTICO RÍGIDO, ALMOFADA SUBSTITUÍVEL, ÁREA DE IMPRESSÃO DE 20MM X 20MM, ATÉ 4 LINHAS, ADMITINDO-SE VARIAÇÃO DE 2MM PARA MAIS OU PARA MENOS, MATERIAL DE IMPRESSÃO EM FOTOPOLÍMERO, Nº. 4922 </t>
  </si>
  <si>
    <t xml:space="preserve">CARIMBO AUTO-ENTINTADO, ESTRUTURA EM PLÁSTICO RÍGIDO, ALMOFADA SUBSTITUÍVEL, ÁREA DE IMPRESSÃO DE 75MM X38MM, ATÉ 7 LINHAS, ADMITINDO-SE VARIAÇÃO DE 2MM PARA MAIS OU PARA MENOS, MATERIAL DE IMPRESSÃO EM FOTOPOLÍMERO, Nº. 4926 UNIDADE. </t>
  </si>
  <si>
    <t>CARIMBO AUTO-ENTINTADO, ESTRUTURA EM PLÁSTICO RÍGIDO, ALMOFADA SUBSTITUÍVEL, ÁREA DE IMPRESSÃO DE 60MM X 40MM, ATÉ 8 LINHAS, COM DATA, ADMITINDO-SE VARIAÇÃO DE 2MM PARA MAIS OU PARA MENOS, MATERIAL DE IMPRESSÃO EM FOTOPOLÍMERO, Nº. 4927 UNIDADE.</t>
  </si>
  <si>
    <t>SERVIÇO ESPECIALIZADO EM SUBSTITUIÇÃO DE RESINA, EM CARIMBOS AUTOMÁTICOS  ÁREA DE IMPRESSÃO DE 38MM X 14MM, ATÉ 3 LINHAS, ADMITINDO-SE VARIAÇÃO DE 2MM PARA MAIS OU PARA MENOS, MATERIAL DE IMPRESSÃO EM FOTOPOLÍMERO, RESINA. UNIDADE</t>
  </si>
  <si>
    <t>SERVIÇO ESPECIALIZADO EM SUBSTITUIÇÃO DE RESINA, EM CARIMBOS AUTOMÁTICOS ÁREA DE IMPRESSÃO DE 47MM X 18MM, ATÉ 4 LINHAS, ADMITINDO-SE VARIAÇÃO DE 2MM PARA MAIS OU PARA MENOS, MATERIAL DE IMPRESSÃO EM FOTOPOLÍMERO, RESINA.  UNIDADE.</t>
  </si>
  <si>
    <t>SERVIÇO ESPECIALIZADO EM SUBSTITUIÇÃO DE RESINA, EM CARIMBOS AUTOMÁTICOS ÁREA DE IMPRESSÃO DE 75MM X38MM, ATÉ 7 LINHAS, ADMITINDO-SE VARIAÇÃO DE 2MM PARA MAIS OU PARA MENOS, MATERIAL DE IMPRESSÃO EM FOTOPOLÍMERO, RESINA.  UNIDADE. UNIDADE.</t>
  </si>
  <si>
    <t>SERVIÇO ESPECIALIZADO EM SUBSTITUIÇÃO DE ALMOFADA, EM CARIMBOS AUTOMÁTICOS. ALMOFADA.</t>
  </si>
  <si>
    <t>TINTA PARA CARIMBO (AZUL, PRETO OU VERMELHO)</t>
  </si>
  <si>
    <t xml:space="preserve">CONTRATAÇÃO SERVIÇO DE CHAVEIRO </t>
  </si>
  <si>
    <t>CONFECÇÃO CÓPIAS DE CHAVES YALE.</t>
  </si>
  <si>
    <t xml:space="preserve">A contratação de um chaveiro visa garantir a segurança e o funcionamento adequado das instalações, equipamentos e veículos da instituição. </t>
  </si>
  <si>
    <t>CONFECÇÃO DE CHAVE PARA CILINDRO DE FECHADURA TIPO YALE.</t>
  </si>
  <si>
    <t>CONFECÇÃO DE CHAVE PELO SEGREDO DE FECHADURA TETRA.</t>
  </si>
  <si>
    <t>CONFECÇÃO DE CÓPIA DE CHAVE GEORJE SIMPLES COM FORNECIMENTO DE MATERIAL</t>
  </si>
  <si>
    <t>CONFECÇÃO DE CÓPIA DE CHAVE SIMPLES DE PORTA BLINDEX</t>
  </si>
  <si>
    <t>CONSERTO DE FECHADURAS</t>
  </si>
  <si>
    <t>CONSERTO E RECONDICIONAMENTO DE MOLAS AUTOMÁTICAS - COIMBRA/DORMA.</t>
  </si>
  <si>
    <t>INSTALAÇÃO DE CADEADO NOVO DE 25 MM, COM 03 CÓPIAS DE CHAVE CORRESPONDENTE.</t>
  </si>
  <si>
    <t>INSTALAÇÃO DE CADEADO NOVO DE 60MM, COM 03 CÓPIAS DE CHAVE CORRESPONDENTE.</t>
  </si>
  <si>
    <t>INSTALAÇÃO DE DOBRADIÇA INFERIOR PARA MANUTENÇÃO DE PORTA DE VIDRO TEMPERADO, COM FORNECIMENTO DE MATERIAL. UNIDADE.</t>
  </si>
  <si>
    <t>INSTALAÇÃO DE DOBRADIÇA SUPERIOR PARA MANUTENÇÃO DE PORTA DE VIDRO TEMPERADO, COM FORNECIMENTO DE MATERIAL. UNIDADE.</t>
  </si>
  <si>
    <t>INSTALAÇÃO DE FECHADURA ELÉTRICA, COM FORNECIMENTO DE MATERIAL, INCLUINDO 02 (DOIS) CONTROLES REMOTOS. UNIDADE.</t>
  </si>
  <si>
    <t>INSTALAÇÃO DE FECHADURA EM DIVISÓRIA, COM FORNECIMENTO DE MATERIAL. UNIDADE.</t>
  </si>
  <si>
    <t>INSTALAÇÃO DE FECHADURA EM GAVETAS E MÓVEIS EM GERAL.</t>
  </si>
  <si>
    <t>INSTALAÇÃO DE FECHADURA EM PORTA METÁLICA, COM FORNECIMENTO DE MATERIAL. UNIDADE.</t>
  </si>
  <si>
    <t>INSTALAÇÃO DE FECHADURA PARA VIDRO TEMPERADO.</t>
  </si>
  <si>
    <t>INSTALAÇÃO DE FECHADURAS E TRAVAS DE SEGURANÇA EM PORTAS DE FERRO</t>
  </si>
  <si>
    <t>INSTALAÇÃO DE FECHADURAS E TRAVAS DE SEGURANÇA EM PORTAS DE MADEIRA. UNIDADE.</t>
  </si>
  <si>
    <t>INSTALAÇÃO DE KIT PARA PORTA DE VIDRO TEMPERADO DE 02 (DUAS) FOLHA, CONTENDO DOBRADIÇA INFERIOR, DOBRADIÇA SUPERIOR, PIVÔ INFERIOR, PIVÔ SUPERIOR, FECHADURA COM DUAS CHAVES E ESPELHO DA FECHADURA, COM FORNECIMENTO DE MATERIAL. UNIDADE.</t>
  </si>
  <si>
    <t>INSTALAÇÃO DE MIOLO NOVO PARA FECHADURA TIPO SIMPLES, COM FORNECIMENTO DE MATERIAL. (UNIDADE)</t>
  </si>
  <si>
    <t>INSTALAÇÃO DE MIOLO PARA FECHADURA TIPO TETRA, COM FORNECIMENTO DE MATERIAL. UNIDADE.</t>
  </si>
  <si>
    <t>INSTALAÇÃO DE MOLAS AÉREAS AUTOMÁTICAS EM PORTAS, COM FORNECIMENTO DE MATERIAL. UNIDADE.</t>
  </si>
  <si>
    <t>INSTALAÇÃO DE MOLAS PISO AUTOMÁTICAS EM PORTAS, COM FORNECIMENTO DE MATERIAL. UNIDADE.</t>
  </si>
  <si>
    <t>INSTALAÇÃO DE PIVÔ INFERIOR PARA PORTA DE VIDRO TEMPERADO, COM FORNECIMENTO DE MATERIAL. UNIDADE.</t>
  </si>
  <si>
    <t>INSTALAÇÃO DE PIVÔ SUPERIOR PARA PORTA DE VIDRO TEMPERADO, COM FORNECIMENTO DE MATERIAL. UNIDADE.</t>
  </si>
  <si>
    <t>INSTALAÇÃO DE PUXADOR DE POLÍMERO PARA PORTA DE VIDRO TEMPERADO, COM FORNECIMENTO DE MATERIAL. UNIDADE.</t>
  </si>
  <si>
    <t>SERVIÇO DE ABERTURA DE ARQUIVOS, GAVETAS E MÓVEIS COM CONFECÇÃO DE SEGREDOS E 2 (DUAS) CHAVES PARA FECHADURA TIPO YALE.</t>
  </si>
  <si>
    <t>SERVIÇO DE ABERTURA DE FECHADURA SIMPLES</t>
  </si>
  <si>
    <t>SERVIÇO DE ABERTURA DE PORTA COM FECHADURA SIMPLES, COM CONFECÇÃO DE CHAVE.</t>
  </si>
  <si>
    <t>SERVIÇO DE CÓPIA DE CHAVE TRETA COM FORNECIMENTO DE PEÇAS NECESSÁRIAS.</t>
  </si>
  <si>
    <t>SERVIÇO ESPECIALIZADO EM INSTALAÇÃO DE FECHADURA EM PORTA DE VIDRO BLINDEX, INCLUINDO A TROCA DE FECHADURAS DE AÇO INOX (KIT COMPLETO COM CHAVES), REGULAGEM DA ALTURA NA ABERTURA DA PORTA E TROCA DOS DEMAIS COMPONENTES NECESSÁRIOS PARA EXECUÇÃO DO SERVIÇO. GARANTIA MÍNIMA DE 90 DIAS.</t>
  </si>
  <si>
    <t>SUBSTITUIÇÃO DE FECHADURAS EM PORTAS EM GERAL.</t>
  </si>
  <si>
    <t>TROCA DE SEGREDO DE FECHADURA,</t>
  </si>
  <si>
    <t>SERVIÇO DE AGENCIAMENTO E ASSESSORAMENTO DE VIAGENS, COMPREENDENDO: RESERVA, EMISSÃO, CANCELAMENTO, MARCAÇÃO E REMARCAÇÃO DE BILHETES DE PASSAGENS TERRESTRES INTERMUNICIPAIS</t>
  </si>
  <si>
    <t>Contratação de empresa especializada na emissão de bilhetes de passagens terrestres, baseia-se na demanda de prestação de serviços de cotação, reserva, emissão, marcação, remarcação, cancelamento e fornecimento de bilhete de passagem terrestre (intermunicipais e interestaduais), visando atender a Secretaria de Estado de Saúde e suas Unidades Administrativas, Regionalizadas e Desconcentradas.</t>
  </si>
  <si>
    <t>SERVIÇO DE AGENCIAMENTO E ASSESSORAMENTO DE VIAGENS, COMPREENDENDO: RESERVA, EMISSÃO, CANCELAMENTO, MARCAÇÃO E REMARCAÇÃO DE BILHETES DE PASSAGENS TERRESTRES INTERESTADUAIS.</t>
  </si>
  <si>
    <t>SERVIÇO ESPECIALIZADO DE AGENCIAMENTO E FORNECIMENTO DE BILHETES DE PASSAGENS AÉREAS NO ÂMBITO NACIONAL.</t>
  </si>
  <si>
    <t xml:space="preserve">
A contratação dos serviços, visa atender demanda de deslocamento da Secretaria de Estado de Saúde em cumprimento as ações das Unidades no tocante as agendas oficiais, eventos, cursos, treinamentos, congressos, encontros, entre outros.
</t>
  </si>
  <si>
    <t>SERVIÇO ESPECIALIZADO DE AGENCIAMENTO E FORNECIMENTO DE BILHETES DE PASSAGENS AÉREAS NO ÂMBITO INTERNACIONAL.</t>
  </si>
  <si>
    <t>CONTRATO TELEFONIA MÓVEL</t>
  </si>
  <si>
    <t>PACOTE DE ASSINATURA MENSAL DE LINHA DE VOZ ILIMITADA (VC1, VC2 E VC3) E DADOS COM FRANQUIA MÍNIMA DE 40GB. COM COMODATO DE APARELHOS SMARTPHONE TIPO I.</t>
  </si>
  <si>
    <t>O serviço de telefonia móvel passou a ser muito importante no desenvolvimento das ações institucionais, pois é a partir dessa tecnologia que a transmissão das informações, os servidores ocorre de maneira mais eficaz, tanto na comunicação por voz como por meio de aplicativos de mensagens instantâneas, que permitem o compartilhamento de imagens, vídeos, áudios e Documentos,</t>
  </si>
  <si>
    <t>PACOTE DE ASSINATURA MENSAL DE LINHA DE VOZ ILIMITADA (VC1, VC2 E VC3) E DADOS COM FRANQUIA MÍNIMA DE 20GB. COM COMODATO DE APARELHOS SMARTPHONE TIPO II.</t>
  </si>
  <si>
    <t>PACOTE DE ASSINATURA MENSAL DE LINHA DE VOZ ILIMITADA (VC1, VC2 E VC3) E DADOS COM FRANQUIA MÍNIMA DE 10GB. COM COMODATO DE APARELHOS SMARTPHONE TIPO III.</t>
  </si>
  <si>
    <t>PACOTE DE ASSINATURA MENSAL DE LINHA DE VOZ ILIMITADA (VC1, VC2  E VC3) E DADOS COM FRANQUIA MÍNIMA DE 10GB. COM COMODATO DE APARELHOS SMARTPHONE TIPO III.</t>
  </si>
  <si>
    <t>ASSINATURA MENSAL DE SERVIÇOS DE DADOS ILIMITADOS, COM FRANQUIA MÍNIMA DE 8GB. COM
COMODATO DE APARELHOS SMARTPHONE TIPO II.</t>
  </si>
  <si>
    <t>ASSINATURA MENSAL DE SERVIÇOS DE DADOS ILIMITADO, COM FRANQUIA MÍNIMA DE 5GB, COM FORNECIMENTO DE MODEMS 4G OU SUPERIOR E CHIP - SIMCARDS.</t>
  </si>
  <si>
    <t>PACOTE DE ASSINATURA MENSAL DE LINHA DE VOZ ILIMITADA (VC1, VC2 E VC3). COM COMODATO DE APARELHOS SMARTPHONE TIPO III.</t>
  </si>
  <si>
    <t>PACOTE DE ASSINATURA MENSAL DE DADOS COM FRANQUIA MÍNIMA DE 10GB. COM FORNECIMENTO DE CHIP - SIMCARD.</t>
  </si>
  <si>
    <t>SERVIÇO DE GESTOR DE SERVIÇOS ON-LINE (ACESSO).</t>
  </si>
  <si>
    <t>SERVIÇO TELEFÔNICO COMUTADO INTERNACIONAL (LDI) – PARA QUALQUER PAÍS/REGIÃO.</t>
  </si>
  <si>
    <t>UTILIZAÇÃO DE VOZ E DADOS EM ROAMING INTERNACIONAL.</t>
  </si>
  <si>
    <t>CONTRATO DE         LIMPEZA - INTERIOR</t>
  </si>
  <si>
    <t>SERVIÇO ESPECIALIZADO DE SERVENTE DE LIMPEZA, COM JORNADA DE 40 (QUARENTA) HORAS SEMANAIS.</t>
  </si>
  <si>
    <t>A manutenção da limpeza e higienização das instalações é essencial para garantir um ambiente de trabalho seguro, saudável e adequado para servidores, colaboradores e visitantes.</t>
  </si>
  <si>
    <t>SERVIÇO ESPECIALIZADO DE JARDINEIRO, COM JORNADA DE 30 (TRINTA) HORAS SEMANAIS.</t>
  </si>
  <si>
    <t>CONTRATO DE         LIMPEZA - CAPITAL</t>
  </si>
  <si>
    <t>SERVIÇO ESPECIALIZADO DE AUXILIAR DE JARDINAGEM, COM JORNADA DE 30 (TRINTA) HORAS SEMANAIS.</t>
  </si>
  <si>
    <t>SERVIÇO ESPECIALIZADO DE JARDINEIRO, COM FORNECIMENTO DE MÃO DE OBRA, UNIFORMES, EQUIPAMENTOS, MATERIAIS E DEMAIS COMPONENTES NECESSÁRIOS A EXECUÇÃO DO SERVIÇO. SENDO 08 HORAS DIÁRIAS E 40 HORAS SEMANAIS. POSTO</t>
  </si>
  <si>
    <t>SERVIÇO ESPECIALIZADO DE AUXILIAR DE JARDINAGEM, COM FORNECIMENTO DE EQUIPAMENTOS E MATERIAIS COM JORNADA DE 40 (QUARENTA) HORAS SEMANAIS. POSTO</t>
  </si>
  <si>
    <t xml:space="preserve"> CONTRATO DE OUTSOURCING</t>
  </si>
  <si>
    <t>IMPRESSORA MONOCROMÁTICA, COM AS SEGUINTES CARACTERÍSTICAS MÍNIMAS: TAMANHO PAPEL A4; VELOCIDADE DE IMPRESSÃO 45 PPM; FUNÇÃO DUPLEX AUTOMÁTICA. DEMAIS CARACTERÍSTICAS TÉCNICAS CONSTAM NO TERMO DE REFERÊNCIA. PÁGINAS.</t>
  </si>
  <si>
    <t>A terceirização desse serviço pode proporcionar uma melhor gestão dos insumos e suprimentos necessários para as atividades de impressão.</t>
  </si>
  <si>
    <t>IMPRESSORA POLICROMÁTICA, COM AS SEGUINTES CARACTERÍSTICAS MÍNIMAS: TAMANHO PAPEL A0; VELOCIDADE DE IMPRESSÃO 01:20 SEG POR PÁGINA EM A1. DEMAIS CARACTERÍSTICAS TÉCNICAS CONSTAM NO TERMO DE REFERÊNCIA. METROS.</t>
  </si>
  <si>
    <t>MULTIFUNCIONAL MONOCROMÁTICA, COM AS SEGUINTES CARACTERÍSTICAS MÍNIMAS: TAMANHO PAPEL A4; VELOCIDADE DE IMPRESSÃO 45 PPM; FUNÇÃO DUPLEX AUTOMÁTICA. DEMAIS CARACTERÍSTICAS TÉCNICAS CONSTAM NO TERMO DE REFERÊNCIA. PÁGINAS.</t>
  </si>
  <si>
    <t>MULTIFUNCIONAL MONOCROMÁTICA, COM AS SEGUINTES CARACTERÍSTICAS MÍNIMAS: TAMANHO PAPEL A3; VELOCIDADE DE IMPRESSÃO 30 PPM EM A4; FUNÇÃO DUPLEX AUTOMÁTICA. DEMAIS CARACTERÍSTICAS TÉCNICAS CONSTAM NO TERMO DE REFERÊNCIA. PÁGINAS.</t>
  </si>
  <si>
    <t>MULTIFUNCIONAL MONOCROMÁTICA, COM AS SEGUINTES CARACTERÍSTICAS MÍNIMAS: TAMANHO PAPEL A3; VELOCIDADE DE IMPRESSÃO 60 PPM EM A4; FUNÇÃO DUPLEX AUTOMÁTICA.  DISPONIBILIZAR 01 (UM) OPERADOR, DENTRO DO REGIME CELETISTA E SINDICATO DO RAMO DE ATIVIDADE DA EMPRESA. DEMAIS CARACTERÍSTICAS TÉCNICAS CONSTAM NO TERMO DE REFERÊNCIA. PÁGINAS.</t>
  </si>
  <si>
    <t>MULTIFUNCIONAL POLICROMÁTICA, COM AS SEGUINTES CARACTERÍSTICAS MÍNIMAS: TAMANHO PAPEL A3; VELOCIDADE DE IMPRESSÃO 30 PPM EM A4; FUNÇÃO DUPLEX AUTOMÁTICA. DEMAIS CARACTRISTICAS TÉCNICAS CONSTAM NO TERMO DE REFERÊNCIA. PÁGINAS.</t>
  </si>
  <si>
    <t>IMPRESSORA POLICROMÁTICA, COM AS SEGUINTES CARACTERÍSTICAS MÍNIMAS: TAMANHO PAPEL A4; VELOCIDADE DE IMPRESSÃO 30 PPM FUNÇÃO DUPLEX AUTOMÁTICA. DEMAIS CARACTERISTICAS TÉCNICAS CONSTA NO TERMO DE REFERÊNCIA - PÁGINA</t>
  </si>
  <si>
    <t>IMPRESSORA PARA ETIQUETA, COM AS SEGUINTES CARACTERISTICAS MINIMAS: LARGURA MÉXIMA ETIQUETA 108MM; VELOCIDADE DE IMPRESSÃO 101 MM/SEG. DEMAIS CARACTERISTICAS TÉCNICAS CONSTA NO TERMO DE REFERÊNCIA - METRO</t>
  </si>
  <si>
    <t xml:space="preserve">CONTRATO DE EVENTOS (LOCAÇÃO DE ESPAÇO FISICO, ALIMENTAÇÃO, SONORIZAÇÃO, ETC.) </t>
  </si>
  <si>
    <t>CONTRATAÇÃO DE EMPRESA PARA PRESTAÇÃO, SOB DEMANDA, DE SERVIÇOS DE PLANEJAMENTO, ORGANIZAÇÃO, COORDENAÇÃO, EXECUÇÃO E AVALIAÇÃO DE EVENTOS. COM A GESTÃO OPERACIONAL E DE CONTRATAÇÃO DE INFRA-ESTRUTURA E FORNECIMENTO DE APOIO LOGÍSTICO, PARA ATENDIMENTO A EVENTOS REALIZADOS, NO PRÉ-EVENTO, DURANTE E PÓS EVENTO, HORAS.</t>
  </si>
  <si>
    <t>3.3.90.39.092</t>
  </si>
  <si>
    <t>A contratação deste serviço contribui para uma melhor execução, eficiência e eficácia nas organizações e suportes logísticos dos eventos desta SES.</t>
  </si>
  <si>
    <t>RECEPCIONISTA PROFISSIONAL ESPECIALIZADO EM SERVIÇO DE RECEPTIVO DE EVENTOS. QUANDO SOLICITADA, DEVERÁ POSSUIR EXPERIÊNCIA NA ATIVIDADE, ESTAR TRAJADA DEVIDAMENTE COM UNIFORME OU ROUPA CLÁSSICA. INCLUINDO MÃO DE OBRA, ENCARGOS SOCIAIS, INSUMOS, TRIBUTOS E DEMAIS COMPONENTES. CARGA HORARIA DE 08 (OITO) HORAS. CUIABÁ/VÁRZEA GRANDE. DIÁRIA.</t>
  </si>
  <si>
    <t>SERVIÇO DE APOIO EM EVENTOS, GARÇOM, DEVIDAMENTE UNIFORMIZADO PELA CONTRATADA, SENDO, PROFISSIONAL COM EXPERIÊNCIA EM SERVIR GRANDES EVENTOS, DEVENDO ESTAR DISPONIBILIZADO EM LOCAL E HORÁRIO DETERMINADOS PREVIAMENTE. INCLUINDO MÃO DE OBRA, ENCARGOS SOCIAIS, INSUMOS, TRIBUTOS E DEMAIS COMPONENTES. DIÁRIA</t>
  </si>
  <si>
    <t>SERVIÇO ESPECIALIZADO DE SEGURANÇA NOTURNO, TREINADO E CAPACITADO PARA EXECUÇÃO A DE SEGURANÇA DESARMADA, DEVERÁ ESTAR UNIFORMIZADO, COM CARGA HORÁRIA DE 12 (DOZE) HORAS. DIÁRIA.</t>
  </si>
  <si>
    <t>INTÉRPRETE DE LIBRAS PROFISSIONAL ESPECIALIZADO NO SERVIÇO DE TRADUTOR DE LIBRAS. DOIS PROFISSIONAIS COM CARGA HORÁRIA DE 02 HORAS CADA. DIÁRIA DE 04 (QUATRO) HORAS.</t>
  </si>
  <si>
    <t>SERVIÇO ESPECIALIZADO EM MANOBRISTA, QUANDO SOLICITADO DEVERÁ SER PROFISSIONAL DEVIDAMENTE HABILITADO A EXECUTAR OS SERVIÇOS DE MOVIMENTAÇÃO DE VEÍCULOS NAS ÁREAS DE USO COMUM DOS LOCAIS ONDE SE REALIZARÃO OS EVENTOS, ESPECIALMENTE NAS GARAGENS, CORREDORES DE ACESSO E DEMAIS LOCAIS DISPONÍVEIS, INCLUSIVE ZELANDO PELA BOA ORDEM. CARGA HORARIA DE 08 (OITO) HORAS. CUIABÁ/VÁRZEA GRANDE. DIÁRIA.</t>
  </si>
  <si>
    <t>CERIMONIALISTA PROFISSIONAL ESPECIALIZADO EM PLANEJAMENTO E EXECUÇÃO DE CERIMONIAL PÚBLICO E PRIVADO, INCLUINDO ELABORAÇÃO DE TEXTO E ROTEIRO. CARGA HORARIA DE 08 (OITO) HORAS. CUIABÁ/VÁRZEA GRANDE. DIÁRIA.</t>
  </si>
  <si>
    <t>MESTRE DE CERIMONIA, PARA APRESENTAÇÃO E LOCUÇÃO DE EVENTOS, ATOS, CERIMÔNIAS E SOLENIDADES, COM BOA DICÇÃO, DEVIDAMENTE TRAJADO COM UNIFORME CLÁSSICO, DEVENDO ESTAR DISPONIBILIZADO EM LOCAL E HORÁRIO DETERMINADOS PREVIAMENTE, INCLUINDO MÃO DE OBRA, ENCARGOS SOCIAIS, INSUMOS, TRIBUTOS E DEMAIS COMPONENTES. CARGA HORARIA DE 08 (OITO) HORAS. CUIABÁ/VÁRZEA GRANDE. DIÁRIA.</t>
  </si>
  <si>
    <t>SERVIÇOS DE CREDENCIAMENTO PARA PÚBLICO DE ATÉ 600 PESSOAS, DEVIDAMENTE EQUIPADO, COM SISTEMA QUE POSSIBILITE IMPRIMIR AS ETIQUETAS PARA O CRACHÁ, BEM COMO IMPRIMIR OS NOMES NO CERTIFICADO, DEVERÁ ESTAR INCLUSO 01 SERVIDOR, NOBREAK E 3 IMPRESSORAS TÉRMICAS COM ETIQUETAS E RIBONN EM REDE TODOS INTERLIGADOS POR CABOS E SWITCH. INCLUSO 06 (SEIS) COLETORES ÓPTICOS DE DADOS QUE DEVERÃO SER UTILIZADOS NA ENTRADA DO EVENTO E NAS SALAS/AUDITÓRIOS, PARA REGISTRAR O NÚMERO DE ACESSO. 01 TÉCNICO DO SISTEMA. DEMAIS CARACTERÍSTICAS TÉCNICA CONSTANTES NO TERMO DE REFERÊNCIA. DIÁRIA.</t>
  </si>
  <si>
    <t>LOCAÇÃO E MONTAGEM DE LOUNGES, COM CARACTERÍSTICAS DE SALAS DE VISITA E/OU SALA DE REUNIÃO E/OU GABINETE ETC, COMPREENDENDO A UTILIZAÇÃO DE MOBILIÁRIO ESPECÍFICO, TAIS COMO: 01 SOFÁ DE 3 LUGARES, 01 SOFÁ DE 2 LUGARES E/OU POLTRONAS, EM COURO OU TECIDO TIPO JAQUARD, 01 MESA DE CENTRO, 01 MESA DE CANTO, 01 TAPETE TIPO PERSA OU SISAL. 2MX3M, 01 PLANTA NATURAL EM CACHEPO DE MADEIRA OU VITRIFICADA, 01 MESA APARADOR PEQUENA EM MADEIRA OU VIDRO MEDINDO 1,5M. UNIDADE.</t>
  </si>
  <si>
    <t>LOCAÇÃO DE PUFF REDONDO OU QUADRADO GRANDE, ESTOFADO E REVESTIDO EM CORVINO OU TECIDO, COR A DEFINIR. A EMPRESA DEVERÁ APRESENTAR TRÊS OPÇÕES PARA APROVAÇÃO DO FISCAL DE EXECUÇÃO. UNIDADE/DIÁRIA</t>
  </si>
  <si>
    <t>LOCAÇÃO DE SOFÁ 2 LUGARES. ESTOFADO E REVESTIDO EM CORVINO OU TECIDO. COR A DEFINIR. A EMPRESA DEVERÁ APRESENTAR TRÊS OPÇÕES PARA APROVAÇÃO DO FISCAL DE EXECUÇÃO. UNIDADE/DIÁRIA.</t>
  </si>
  <si>
    <t>LOCAÇÃO DE SOFÁ 3 LUGARES. ESTOFADO E REVESTIDO EM CORVINO OU TECIDO. COR A DEFINIR. A EMPRESA DEVERÁ APRESENTAR TRÊS OPÇÕES PARA APROVAÇÃO DO FISCAL DE EXECUÇÃO. UNIDADE/DIÁRIA</t>
  </si>
  <si>
    <t>LOCAÇÃO DE MESA DE REUNIÃO COM CADEIRAS PARA 10 PESSOAS. MESA REDONDA, RETANGULAR OU QUADRADA. EM MADEIRA MDF. TAMPO COM ESPESSURA APROXIMADA DE 28MM. BORDAS DE PVC ARREDONDADAS DE ALTA PRESSÃO. PÉS COM SAPATA REGULADORA DE NÍVEL. COR A DEFINIR. DIMENSÃO MÍNIMA: 2200X1100MMX7400MM. A EMPRESA DEVERÁ APRESENTAR TRÊS OPÇÕES PARA APROVAÇÃO DO FISCAL DE EXECUÇÃO. UNIDADE/DIÁRIA</t>
  </si>
  <si>
    <t>LOCAÇÃO DE MESA PARA AUDITORIO (2,20 X 0,80), MESA PRANCHÃO/PÉS ESCAMOTEÁVEIS, TAMPO DE MDF COM 50 MM DE ESPESSURA.</t>
  </si>
  <si>
    <t>LOCAÇÃO DE MESA COM 4 CADEIRA DE PLÁSTICO RÍGIDO NA COR BRANCA (CONJUNTO); CADEIRA: ALTURA - 74.0CM, ALTURA DO ASSENTO - 42,0CM, LARGURA - 53,0CM, PROFUNDIDADE - 54,0CM, ESTRUTURA EM PLÁSTICA - COR BRANCA; MESA: ALTURA - 72,0 CM, LARGURA - 70,0CM, COMPRIMENTO - 70,0CM - ESTRUTURA EM PLÁSTICO - MATERIAL BRANCO.DIÁRIA.</t>
  </si>
  <si>
    <t>LOCAÇÃO DE TOALHA DE MESA, LISA, NA COR PADRÃO DO ÓRGÃO/ENTIDADE SOLICITANTE, TECIDO: 100% ALGODÃO, FORMATO REDONDO, COM DIÂMETRO DE NO MÍNIMO 1,95M.</t>
  </si>
  <si>
    <t>LOCAÇÃO DE TOALHA DE MESA 2,20 X 3,0 METROS EM TECIDO DE OXFORD COM CORES DIVERSAS. DIÁRIA.</t>
  </si>
  <si>
    <t>LOCAÇÃO DE POLTRONA ESTOFADA. ESPALDAR ALTO, COR A DEFINIR. PARA TALK SHOW. OS MODELOS DEVEM SER APROVADOS PELO DEMANDANTE. UNIDADE/DIÁRIA</t>
  </si>
  <si>
    <t>LOCAÇÃO DE CADEIRA ESTILO TIFFANY OU NAPOLEÃO, COM ESTRUTURA EM ACRÍLICO TRANSPARENTE OU FERRO, RESISTENTE, MODELO SEM BRAÇO.UNIDADE.</t>
  </si>
  <si>
    <t>000.1886</t>
  </si>
  <si>
    <t>LOCAÇÃO DE CADEIRAS PLÁSTICAS EM POLIETILENO, COR BRANCA, MATERIAL RESISTENTE. MODELO SEM BRAÇO. UNIDADE/DIÁRIA</t>
  </si>
  <si>
    <t>M²</t>
  </si>
  <si>
    <t>LOCAÇÃO DE TECIDO MALHA TENSIONADA, CORES DIVERSAS, PARA FORRAÇÕES VARIADAS E/OU DIVISÕES DE ESPAÇOS. M².</t>
  </si>
  <si>
    <t>LOCAÇÃO DE TAPETE DECORATIVO GRANDE, MEDINDO 3M X 2M. UNIDADE.</t>
  </si>
  <si>
    <t>LOCAÇÃO DE TAPETE DECORATIVO PEQUENO, MEDINDO 2M X 1M. UNIDADE.</t>
  </si>
  <si>
    <t>LOCAÇÃO DE MESA DE CENTRO REDONDA. MEDINDO 0,60 DIÁMETRO. UNIDADE.</t>
  </si>
  <si>
    <t>LOCAÇÃO DE MESA DE CANTO. MEDINDO 60X60. UNIDADE.</t>
  </si>
  <si>
    <t>LOCAÇÃO DE APARADOR/ASSINATÓRIO. MEDINDO 2M X 0,60M. UNIDADE.</t>
  </si>
  <si>
    <t>LOCAÇÃO DE PASSADEIRA, TIPO CARPETE. COR A DEFINIR. M²/DIÁRIA.</t>
  </si>
  <si>
    <t>FORNECIMENTO DE GELO EM BARRA, BRITADO. CUIABÁ E VÁRZEA GRANDE/MT. UNIDADE.</t>
  </si>
  <si>
    <t>LOCAÇÃO DE CAIXA TÉRMICA: CAIXA TÉRMICA EM CHAPA GALVANIZADA, ISOLAMENTO EM POLIURETANO, CAPACIDADE PARA 360 LITROS. DIÁRIA.</t>
  </si>
  <si>
    <t>ÁGUA MINERAL SEM GÁS, ACONDICIONADA EM EMBALAGEM DE 200 ML, COM PROTETOR NA PARTE SUPERIOR E LACRE DE SEGURANÇA PERSONALIZADO PELO FABRICANTE, SEM AVARIAS. CAIXA COM 48 UNIDADES. CAIXA.</t>
  </si>
  <si>
    <t>SERVIÇO DE FORNECIMENTO DE ARRANJO PARA PALCO COM FLORES NOBRES TROPICAL OU DE ÉPOCA, NATURAIS, EM FORMATO LEQUE OU CASCATA, MEDINDO 100 CM. UNIDADE.</t>
  </si>
  <si>
    <t>SERVIÇO DE FORNECIMENTO DE ARRANJOS DE FLORES NATURAIS, COM O OBJETIVO DE DECORAR SALAS, CORREDORES, MESAS DE AUTORIDADES E ÁREAS DE CIRCULAÇÃO.</t>
  </si>
  <si>
    <t>LOCAÇÃO DE VASOS ORNAMENTAIS DE TAMANHOS VARIADOS PARA AREAS DE CIRCULAÇÃO.</t>
  </si>
  <si>
    <t>LOCAÇÃO DE ESTANDE BÁSICO, REVESTIMENTO EM CARPETE. TIPO FORRAÇÃO: 4 MM, NA COR AZUL, FIXADO DIRETAMENTE NO PISO, COM FITA DUPLA FACE. MONTAGEM: NO SISTEMA OCTANORM, COM PAREDES EM CHAPAS TS, NA COR BRANCA PÉROLA, ESTRUTURAS COM PERFIS DE ALUMÍNIO ANODIZADO COM TRAVESSAS TIPO Z500 E Z400, COM PÉ DIREITO INTERNO DO STAND NA MEDIDA DE 2,20 M. MOBÍLIA: 01 MESA REDONDA COM TAMPO DE VIDRO CROMADA, EM CADA STAND. 03 CADEIRAS COURO SINTÉTICO CROMADAS, EM CADA ESTANDE. ILUMINAÇÃO: COMPOSTA POR 01 SPOT DE 100 W A CADA 3 M² E 01 TOMADA 110V A CADA STAND. LOGOTIPIA: IDENTIFICAÇÃO COM LOGOMARCAS APLICADAS EM LETRAS HELVÉTICAS PRETAS EM TESTEIRAS PADRÃO (1,00 X 0,50), EM CADA ESTANDE. DEVE POSSUIR ACOMPANHAMENTO DE ENGENHEIRO RESPONSÁVEL. DIARIA/M²</t>
  </si>
  <si>
    <t>LOCAÇÃO DE ESPAÇO FÍSICO, AUDITÓRIO COM CAPACIDADE PARA ATÉ 100 PESSOAS. DEVERÁ TER ACESSO A TOALETES MASCULINO E FEMININO, INCLUINDO MATERIAL DE HIGIENE. AMBIENTE REFRIGERADO. CADEIRAS ESTOFADAS. MESAS E ESPAÇOS ADEQUADOS PARA INSTALAÇÃO DE EQUIPAMENTOS DE ÁUDIO E VÍDEO. INTERNET BANDA LARGA. ESTACIONAMENTO COM CAPACIDADE PARA O SUPORTE DO EVENTO. POSSUIR UM PALCO COM ESCADAS E RAMPAS DE ACESSO, AS DIMENSÕES DEPENDERÃO DA QUANTIDADE DE COMPONENTES DO DISPOSITIVO DE HONRA; SAÍDAS DE EMERGÊNCIA CONFORME NORMAS LEGAIS (O ESPAÇO FÍSICO A SER DISPONIBILIZADO DEVERÁ SER PREVIAMENTE APROVADO PELO CONTRATANTE). DIÁRIA.</t>
  </si>
  <si>
    <t>LOCAÇÃO DE ESPAÇO FÍSICO, AUDITÓRIO COM CAPACIDADE PARA ATÉ 300 PESSOAS. DEVERÁ TER ACESSO A TOALETES MASCULINO E FEMININO, INCLUINDO MATERIAL DE HIGIENE. AMBIENTE REFRIGERADO. CADEIRAS ESTOFADAS. MESAS E ESPAÇOS ADEQUADOS PARA INSTALAÇÃO DE EQUIPAMENTOS DE ÁUDIO E VÍDEO. INTERNET BANDA LARGA. ESTACIONAMENTO COM CAPACIDADE PARA O SUPORTE DO EVENTO. POSSUIR UM PALCO COM ESCADAS E RAMPAS DE ACESSO, AS DIMENSÕES DEPENDERÃO DA QUANTIDADE DE COMPONENTES DO DISPOSITIVO DE HONRA; SAÍDAS DE EMERGÊNCIA CONFORME NORMAS LEGAIS (O ESPAÇO FÍSICO A SER DISPONIBILIZADO DEVERÁ SER PREVIAMENTE APROVADO PELO CONTRATANTE). DIÁRIA.</t>
  </si>
  <si>
    <t>LOCAÇÃO DE ESPAÇO FÍSICO (AUDITÓRIO, SALA OU ESPAÇOS MULTI USO), COM CAPACIDADE PARA ATÉ 500 (QUINHENTAS) PESSOAS, COM FORNECIMENTO DOS SEGUINTES MATERIAIS, ESTRUTURA FÍSICA E SERVIÇOS: - ISOLAMENTO ACÚSTICO; - AMBIENTE REFRIGERADO, COM PALCO; PARA DAR SUPORTE A PEQUENOS, MÉDIOS E GRANDES EVENTOS PROMOVIDOS PELOS ÓRGÃOS E ENTIDADES DA ADMINISTRAÇÃO PÚBLICA ESTADUAL, DEVENDO ESTAR DISPONIBILIZADO EM LOCAL E HORÁRIO DETERMINADOS PREVIAMENTE; DISPONIBILIZAR BEBEDOURO ELÉTRICO COM GARRAFÃO 20 LITROS, COM FORNECIMENTO DE ÁGUA MINERAL E COPO DESCARTÁVEL DE 180ML PARA OS PARTICIPANTES, DURANTE TODO O EVENTO; - DISPONIBILIZAR CAFÉ EM GARRAFA TÉRMICA, COM OPCIONAL DE AÇÚCAR E ADOÇANTE E COPOS DESCARTÁVEIS DE 50ML PARA OS PARTICIPANTES, DURANTE TODO O EVENTO; - ESTRUTURA TÉCNICA PARA INSTALAÇÃO DE EQUIPAMENTOS DE INFORMÁTICA; - INTERNET BANDA LARGA DE NO MÍNIMO 4 MB; - O LOCAL DEVERÁ TER SANITÁRIOS MASCULINOS E FEMININOS, INCLUINDO TODO MATERIAL DE HIGIENE; - ESPAÇO PARA REALIZAÇÃO DE COFFEE BREAK, COQUETEL E/OU ALMOÇO, COMPATÍVEL COM A CAPACIDADE DO ESPAÇO PARA ATÉ 500 PESSOAS; - ESTACIONAMENTO PARA NO MÍNIMO 80 (OITENTA) VEÍCULOS; - SAÍDAS DE EMERGÊNCIA CONFORME NORMAS LEGAIS. DIÁRIA.</t>
  </si>
  <si>
    <t>SERVIÇO ESPECIALIZADO EM INTÉRPRETE PARA TRADUÇÃO SIMULTÂNEA DE IDIOMAS BÁSICOS: DEVERÁ TER EXPERIÊNCIA COMPROVADA E DESENVOLTURA EM TRADUÇÃO SIMULTÂNEA EM EVENTOS; CUIABÁ/VÁRZEA GRANDE. DIÁRIA.</t>
  </si>
  <si>
    <t>LOCAÇÃO DE EQUIPAMENTO PARA TRADUÇÃO SIMULTÂNEA: CABINE DE TRADUÇÃO COM CENTRAL PARA INTÉRPRETE E TRANSMISSOR FM/VHS 72, FONTES E CABOS, COM OPERADOR/TÉCNICO DE EQUIPAMENTOS DE TRADUÇÃO SIMULTÂNEA. DIÁRIA.</t>
  </si>
  <si>
    <t>LOCAÇÃO DE FONES RECEPTOR FM/VHF 72 PARA SISTEMA DE TRADUÇÃO SIMULTÂNEA. UNIDADE.</t>
  </si>
  <si>
    <t>LOCAÇÃO DE “TV DE NO MÁXIMO 50”, LED, COM DVD PLAYER INSTALADA EM PEDESTAL DE FERRO OU ALUMÍNIO. UNIDADE/DIÁRIA.</t>
  </si>
  <si>
    <t>LOCAÇAO DE PAINEL DE LED, TAMANHO DEFINIDO PELO CONTRATANTE DE ACORDO COM O EVENTO, P2.5, INDOOR, PLACAS 1000X500 OU 500X500 PARA CONVENÇOES, PALESTRAS E REUNIÕES RESOLUÇAO POR MODULO 160 X 160PX, PIXELS POR M² 102.400PX, TECNOLOGIA SMD 3.91MM, LEDS POR PIXEL SMD 3 EM 1, BRILHO 1200 NITS, CONTRASTE 1.000:1, CONSUMO MAXIMO POR MODULO 216W, CONSUMO MAXIMO POR MODULO 216W, ALIMENTAÇAO 110/220V; COM FECHAMENTO EM PANO DOS SUPORTE (TRELIÇA) E DO VÃO ABAIXO. INCLUIR: LOCAÇÃO, TRANSPORTE, MONTAGEM, DESMONTAGEM, OPERAÇÃO, CABEAMENTOS E ACESSÓRIOS NECESSÁRIOS PARA O PERFEITO FUNCIONAMENTO DO SISTEMA DE ILUMINAÇÃO. CUIABÁ/VÁRZEA GRANDE. DIARIA.</t>
  </si>
  <si>
    <t>LOCAÇÃO DE SISTEMA DE ILUMINAÇÃO PARA ATENDER A EVENTOS DE GRANDE PORTE, COM AS SEGUINTES CARACTERÍSTICAS MÍNIMAS: 01 MESA CONTROLADORA DE ILUMINAÇÃO COM 48 CANAIS; 01 MEN POWER COM CHAVE REVERSORA DE 220 A 380 VOLTS COM 36 CANAIS DE DIMMER DE 4000 WATTS POR CANAL; 48 REFLETORES PAR LED, 12 REFLETORES ELIPSOIDAIS, 36 MOVING BEAM 7R, 12 MUVING WASH LED, 04 PONTOS DE INTERCOM, 02 MÁQUINAS DE FUMAÇA REISER , 08 ATTOMICS 3000 EM LED, 02 CANHÕES SEGUIDORES DE 1200 WATTS; 52 METROS LINEAR DE TRELIÇAS Q50, 48 METROS LINEAR EM Q30 , 06 SAPATAS 50X50 06 PAU DE CARGAS EM ALUMINIO 06 TALHAS DE 01 TONELADA COM CORRENTE DE 10 METROS. INCLUSOS: LOCAÇÃO, MONTAGEM, DESMONTAGEM, OPERAÇÃO, CABEAMENTOS E ACESSÓRIOS NECESSÁRIOS PARA O PERFEITO FUNCIONAMENTO DO SISTEMA DE ILUMINAÇÃO. CUIABÁ/VÁRZEA GRANDE. DIÁRIA.</t>
  </si>
  <si>
    <t>LOCAÇÃO DE LUZ DECORATIVA PAR LED: COM MESA CONTROLADORA, ABERTURA: 25 GRAUS, DISPLAY DIGITAL, MODO DE OPERAÇÃO: DMX, AUTO E SOUND; DIMMER / STROBO, CORPO EM ALUMÍNIO / ALÇA DUPLA, OUTDOOR (IP65), DIMENSÕES: 29CMX24CMX33CM, PESO: 6,0KG, CONSUMO:140W, ALIMENTAÇÃO: BIVOLT.</t>
  </si>
  <si>
    <t>LOCAÇÃO DE MOVING HEAD BEAM 7R S230W, DMX: COM MESA CONTROLADORA, LÂMPADA: 230W - 7R; DISCODECOR: 14 CORES + BRANCO, EFEITO RAINBOW, GOBOS: 17 GOBOS + ABERTO, EFEITO RAINBOW E EFEITO SHAKE, PRISMA ROTATIVO DE 8 FACES, DIMMER/ STROBO, FROST: 0% ~ 100% LINEAR, PAN: 540° / TILT: 270°, FOCO COM AJUSTE LINEAR, DIMENSÕES: 35,5 X 39 X 45 CM, PESO: 17KG, CONSUMO: 250W, BIVOLT.</t>
  </si>
  <si>
    <t>LOCAÇAO E OPERAÇAO DE SOM PARA PALESTRAS, CERIMONIAS, INAUGURAÇOES E SOM AMBIENTE ATÉ 500 PESSOAS. COMPOSTO DE - 04 CAIXAS DE SUB COM NO MINIMO 01 AUTOFALANTES EM CAIXA DE 12 POLEGADAS EM NEO DIMMER E 04 CAIXAS COMPOSTA NO MINIMO DE 06 AUTOFALANTES DE 3 POLEGADAS E 4 DRIVERS DE 01 POLEGADA EM NEO DIMMER EM FORMATO DE COLUNAS MODULAR AMPLIFICAÇAO ATIVA DIGITAL COM PRE DEFINIÇOES DE DSP PARA O TIPO DE APLICAÇAO E POSICIONAMENTO DA COLUNA CLASSE D ANEXADA AO SUB NO MINIMO DE 1800 WATTS RMS POR COLUNA, 01 MESA DIGITAL DE ATE 16 CANAIS 04 MICROFONES SEM FIO COM ANTENAS PARA LONGO ALCANCE, 04 MICROFONES COM FIO PARA MESA DIRETORA COM PEDESTAL, 001 01 NOTEBOOK; DEVENDO ESTAR DISPONIBILIZADO EM LOCAL E HORARIO DETERMINADOS PREVIAMENTE. DIÁRIA.</t>
  </si>
  <si>
    <t>LOCAÇAO E OPERAÇAO DE SOM PARA PALESTRAS, CERIMONIAS, INAUGURAÇOES E SOM AMBIENTE ATÉ 1.000 PESSOAS. COMPOSTO DE - 08 CAIXAS DE SUB COM NO MINIMO 01 AUTOFALANTES EM CAIXA DE 12 POLEGADAS EM NEO DIMMER E 08 CAIXAS COMPOSTA NO MINIMO DE 06 AUTOFALANTES DE 3 POLEGADAS E 4 DRIVERS DE 01 POLEGADA EM NEO DIMMER EM FORMATO DE COLUNAS MODULAR AMPLIFICAÇAO ATIVA DIGITAL COM PRE DEFINIÇOES DE DSP PARA O TIPO DE APLICAÇAO E POSICIONAMENTO DA COLUNA CLASSE D ANEXADA AO SUB NO MINIMO DE 1800 WATTS RMS POR COLUNA, 01 MESA DIGITAL DE ATE 16 CANAIS 06 MICROFONES SEM FIO COM ANTENAS PARA LONGO ALCANCE, 06 MICROFONES COM FIO PARA MESA DIRETORA COM PEDESTAL, 01 NOTEBOOK; DEVENDO ESTAR DISPONIBILIZADO EM LOCAL E HORARIO DETERMINADOS PREVIAMENTE. DIÁRIA.</t>
  </si>
  <si>
    <t>LOCAÇÃO DE SISTEMA DE SONORIZAÇÃO DE GRANDE PORTE (DE 3.000 A 5.000 PESSOAS), COM OPERADOR, CONTENDO: 01 MESAS DIGITAIS DE 48 CANAIS, COM 08 GRUPOS DE VCA, 01 MESA DE 48 CANAIS DIGITAIS COM 08 GRUPOS DE VCA E 32 CANAIS DE RETORNO; 01 MULTICABO DE 56 VIAS COM NO MINIMO 50 METROS; 24 CAIXAS LINE ARRAY COM NO MINIMO 1 AUTO FALANTE DE 12, 02 AUTO FALANTE DE 6,5, 02 DRIVER DE 02” AMBOS EM NEO DIMMER; 24 CANAIS DE AMPLIFICADORES DIGITAIS COMPATIVEL COM SISTEMA, 16 SUBWOOFER COM 02 ALTO FALANTE DE 18” DE NO MINIMO 1200 WATTS POR CAIXA E 08 CANAIS DE AMPLIFICADORES DIGITAIS COMPATIVEL COM SISTEMA; SIDE 08 CAIXAS LINE ARRAY CONTENDO NO MÍNIMO 01 ALTO FALANTE DE 12” E 01 DRIVER DE 1,5” EM NEO DIMMER COM MÍNIMO 700W RMS POR CAIXA; 02 CAIXAS SUBGRAVE CONTENDO NO MÍNIMO 02 ALTO FALANTES DE 18” EM NEO DIMMER DE NO MÍNIMO 3000W POR CAIXA RMS E 02 CANAIS DE AMPLIFICADORES DIGITAIS COMPATIVEL COM SISTEMA; 10 MONITORES CONTENDO 2 AUTO FALANTES DE 12” 01 DRIVER DE 1,5” EM NEO DIMMER, AMPLIFICADOS E PROCESSADOS DIGITALMENTE; 28 DIRECT BOX, / 01 CABEÇOTE DE 800 W RMS PARA CONTRABAIXO, 01 CAIXA CONTENDO 4 ALTO FALANTES DE 08 POLEGADAS, 01 CAIXA COM 01 FALANTE DE 15 POLEGADAS, / 02 CUBO PARA GUITARRA CONTENDO 02 ALTO FALANTES DE 10 POLEGADAS AMPLIFICADO COM NO MÍNIMO 400W RMS COM EFEITOS E DISTORÇÕES 24 PEDESTAIS GIRAFA, 08 PEDESTAIS PEQUENOS, 12 RÉGUAS DE ENERGIA COM CABO DE 20 METROS, 12 MICROFONES SM58 OU SIMILAR, 12 MICROFONES SM57 OU SIMILAR, 08 MICROFONES SM 91 OU SIMILAR, 02 MICROFONES D52 OU SIMILAR, 04 MICROFONES SM58 UR SEM FIO OU SIMILAR, 120 CABOS DE ÁUDIO XLR, 01 NOTEBOOK. INCLUINDO: LOCAÇÃO, ACOMPANHAMENTO TÉCNICO RESPONSÁVEL PELA MONTAGEM, DESMONTAGEM E OPERAÇÃO. DIÁRIA.</t>
  </si>
  <si>
    <t>LOCAÇÃO DE MICROFONE DE LAPELA, SEM FIO COMPLETO, INCLUINDO COMPLEMENTOS, COM BATERIA, PARA DAR SUPORTE A PEQUENOS, MÉDIOS E GRANDES EVENTOS. UNIDADE/DIÁRIA</t>
  </si>
  <si>
    <t>LOCAÇÃO DE MICROFONE AURICULAR, SEM FIO. BATERIA OU PILHA INCLUSO. TIARA COM HASTE AJUSTÁVEL, PROTETOR AURICULAR EM COURINO. UNIDADE/DIÁRIA.</t>
  </si>
  <si>
    <t>LOCAÇÃO DE PASSADOR DE SLIDE, COM PILHA RECARREGAVEL. UNIDADE.</t>
  </si>
  <si>
    <t>LOCAÇÃO DE PEDESTAL ORGANIZADOR DE FILA ÚNICA, CROMADO SLIM COM FITA RETRÁTIL PRETA MEDIDAS: 2 METROS DE COMPRIMENTO COM 5 CM DE LARGURA. EM AÇO INOX, COR VERMELHA, ALTURA: 91 CM. SOLUÇÃO COMPLETA COM ACESSÓRIOS QUE PROPICIAM GRANDE VERSATILIDADE DE USO. UNIDADE/DIÁRIA.</t>
  </si>
  <si>
    <t>LOCAÇÃO DE PÚLPITO EM ACRÍLICO, COR A DEFINIR, MEDINDO NO MÍNIMO: 60 CM DE COMPRIMENTO, 1,00M DE ALTURA E 40 CM DE LARGURA. COM APLICAÇÃO DA MARCA DO EVENTO E SUPORTE PARA ÁGUA E MICROFONE. UNIDADE/DIÁRIA.</t>
  </si>
  <si>
    <t>LOCAÇÃO DE PORTA BANNER RETRÁTIL, ALUMÍNIO, COM NO MÍNIMO 1,80M DE ALTURA. COR PRETA OU PRATA. UNIDADE/DIÁRIA.</t>
  </si>
  <si>
    <t>LOCAÇÃO DE PALCO EM ESTRUTURA METÁLICA POR METRO QUADRADO, CARPETADO, COM 2 (DUAS) ESCADAS E 1 (UMA) RAMPA, COM FECHAMENTO EM SAIA E ALTURA DE ATÉ 0,60 METROS. METRO QUADRADO/DIÁRIA.</t>
  </si>
  <si>
    <t>LOCAÇÃO DE PALANQUE EM ESTRUTURA METÁLICA POR METRO QUADRADO, CARPETADO, COM 2 (DUAS) ESCADAS E 1 (UMA) RAMPA, COM FECHAMENTO EM SAIA, COBERTURA E GUARDA CORPO, COM ALTURA APARTIR DE 1 METRO. METRO QUADRADO/DIÁRIA.</t>
  </si>
  <si>
    <t>LOCAÇÃO DE PRATICÁVEL TELESCÓPICO EM ALUMÍNIO COM PLATAFORMA EM COMPENSADO NAVAL E CARPETADO 2,0 X 1,0 M COM RODAS E PÉS REGULÁVEIS DE 40 A 60 CM. UNIDADE/DIÁRIA.</t>
  </si>
  <si>
    <t>LOCAÇÃO DE PISO EM MADEIRA NAVAL 18CM, TRAVADAS ENTRE SI, TAMANHOS 01M X 01M E 02M X 01M, PISO DECORATIVO EM MADEIRA VIVA. UNIDADE/DIÁRIA.</t>
  </si>
  <si>
    <t>LOCAÇÃO DE TENDA MEDINDO 5,0 METROS X 5,0 METROS. COM MONTAGEM, DESMONTAGEM E FORNECIMENTO DE TODO MATERIAL, EM LONA BRANCA NO ESTILO PIRAMIDAL COM BASE EM ESTRUTURA METÁLICA, COMPOSTA DE CALHAS LATERAIS, INTEIRIÇA REFORÇADA PARA CAPTAÇÃO E ESCOAMENTO DE ÁGUA. ALTURA DE 2,50 METROS EM SEUS PÉS DE SUSTENTAÇÃO, COM FORRAÇÃO NOS PÉS E NA SUSTENTAÇÃO QUANDO NECESSÁRIO. DEVENDO ESTAR DISPONIBILIZADO EM LOCAL E HORÁRIO DETERMINADOS PREVIAMENTE. UNIDADE/DIÁRIA.</t>
  </si>
  <si>
    <t>LOCAÇÃO DE TENDA 10,0 METROS X 10,0 METROS. COM MONTAGEM, DESMONTAGEM E FORNECIMENTO DE TODO MATERIAL NECESSÁRIO PARA A INSTALAÇÃO DA COBERTURA EM TENDA TENCIONADA OU PIRAMIDAL EM ESTRUTURA METÁLICA, LONA ANTICHAMAS TIPO “XP”. DE ACORDO COM AS NORMAS DA ABNT, COM FORRAÇÃO NOS PÉS E NA SUSTENTAÇÃO QUANDO NECESSÁRIO. DIÁRIA.</t>
  </si>
  <si>
    <t>LOCAÇAO DE TENDA MODELO CHAPÉU DE BRUXA MEDINDO 5,0 METROS X 5,0 METROS. COM LONA BRANCA, COM FORRAÇÃO NOS PÉS E NA SUSTENTAÇÃO QUANDO NECESSÁRIO. UNIDADE.</t>
  </si>
  <si>
    <t>LOCAÇÃO DE COBERTURAS EM DUAS ÁGUAS EM ALUMINIO P30, COM LONA BRANCA ANTICHAMAS, PROTEÇÃO BLACKOUT QUE IMPEDE A PASSAGEM DOS RAIOS UV, FIXADA NO TRILHO, MEDINDO 10M X 20M, PÉ DIREITO DE 3M, CONTRAVENTADA, ESTAIADA NO CABO DE AÇO DE 3/8, PONTAS DE EIXO OU GALÕES DE 1000 LITROS QUANDO HOUVER NECESSIDADE, COM FORRAÇÃO NOS PÉS E NA SUSTENTAÇÃO QUANDO NECESSÁRIO. APRESENTAR ART DE MONTAGEM E ATERRAMENTO. UNIDADE.</t>
  </si>
  <si>
    <t>LOCAÇÃO DE COBERTURA TIPO GEO SPACE, ESTRUTURA EM FORMATO DE ARCO TIPO TÚNEL, MEDINDO 18M DE BOCA, ALTURA 10M, PROFUNDIDADE MONTADA EM BLOCOS DE 05M. ARCOS DE TRELIÇAS TRAVADAS ENTRE SI POR LONGARINAS EM ESTRUTURA DE ALUMÍNIO. TODA ESTRUTA CONTRA VENTADA EM CABOS DE AÇO DE SUSTENTAÇÃO EM FORMATO DE X E ESTALADOS NO SOLO POR PONTEIRA LONGAS E ESTICADORES. UNIDADE.</t>
  </si>
  <si>
    <t>LOCAÇAO DE CORTINAS BARRA LATERAL PARA AS TENDAS MEDINDO 10,0 METROS X3,0 METROS. UNIDADE.</t>
  </si>
  <si>
    <t>LOCAÇAO DE CORTINAS BARRA LATERAL PARA AS TENDAS MEDINDO 5,0 METROS X 3,0 METROS. UNIDADE.</t>
  </si>
  <si>
    <t>LOCAÇÃO DE GRADE DE CONTENÇÃO MÓVEL (GRADIL), METÁLICA TUBULAR, MODULAR COM ENCAIXE, MEDINDO 2,0 METROS X 1,1 METROS. DIÁRIA.</t>
  </si>
  <si>
    <t>LOCAÇÃO DE ESTRUTURA METÁLICA TRELIÇADO/GRID (BOX TRUSS), Q30/Q25, EM ALUMÍNIO. PARA FIXAÇÃO DE FUNDO DE PALCO E/OU OUTRAS. METRO LINEAR/DIÁRIA.</t>
  </si>
  <si>
    <t>LOCAÇÃO DE CLIMATIZADOR EVAPORATIVO PORTÁTIL, TIPO PEDESTAL, COM RESERVATÓRIO DE ÁGUA COM CAPACIDADE MÍNIMA DE 100 LITROS, AUTONOMIA DE 10 A 12 HORAS POR ABASTECIMENTO, ALCANCE FRONTAL MÍNIMO DE 15 METROS, NÍVEL DE RUÍDO MÁXIMO DE 70DB, FLUXO DE AR 5.000M³/H, 110 OU 220 V. DIÁRIA.</t>
  </si>
  <si>
    <t>LOCAÇÃO DE CLIMATIZADOR EVAPORATIVO INDUSTRIAL POSSUINDO NO MÍNIMO AS SEGUINTES ESPECIFICAÇÕES: ALCANCE DE 15 METROS, FLUXO DE AR DE 24.000 M3/H OU SUPERIOR, RUÍDO MÁXIMO DE 70 DB, COM PEDESTAL DE 1800 MM DE ALTURA MÍNIMA, RESERVATÓRIO COM CAPACIDADE MÍNIMA PARA 100 LITROS, 220V ATENDIMENTO DIÁRIO COM CARGA HORÁRIA DE 12 HORAS.DIÁRIA.</t>
  </si>
  <si>
    <t>LOCAÇÃO DE BANHEIRO QUÍMICO INDIVIDUAL, PORTÁTIL, PARA DEFICIENTES FÍSICOS USUÁRIOS DE CADEIRAS DE RODAS, COM MONTAGEM, MANUTENÇÃO DIÁRIA E DESMONTAGEM, EM POLIETILENO OU MATERIAL SIMILAR, COM TETO TRANSLÚCIDO, DIMENSÕES PADRÕES, QUE PERMITAM A MOVIMENTAÇÃO DA CADEIRA DE RODAS DO USUÁRIO NO INTERIOR DO BANHEIRO, COMPOSTO DE TODOS OS EQUIPAMENTOS E ACESSÓRIOS DE SEGURANÇAS QUE ATENDAM AS EXIGÊNCIAS PREVISTAS EM NORMAS TÉCNICAS APROVADAS PELOS ÓRGÃOS OFICIAIS COMPETENTES. DIÁRIA.</t>
  </si>
  <si>
    <t>LOCAÇÃO DE BANHEIRO QUÍMICO PORTÁTIL, MEDIDAS APROXIMADAS: 1,15 M X 1,20 M X 2,30 M DE ALTURA, TANQUE PARA DEJETOS COM CAPACIDADE DE 220 LITROS, BOMBA PARA DESCARGA, INCLUSO MANUTENÇÃO. DIÁRIA.</t>
  </si>
  <si>
    <t>LOCAÇÃO DE GRUPO DE GERADORES MÓVEIS CAPACIDADE MÍNIMA DE 150 KWA, TRIFÁSICO, TENSÃO 380/220/110 VAC, 60 HZ DISJUNTOR DE PROTEÇÃO. DIÁRIA.</t>
  </si>
  <si>
    <t>LOCAÇÃO DE GRUPO GERADOR DE ENERGIA MÓVEL, COM CAPACIDADE MÍNIMA DE 255 KVA, TRIFÁSICOS, TENSÃO 380/220/110 VAC, 60 HZ, DISJUNTOR DE PROTEÇÃO, SILENCIADO EM NÍVEL DE RUÍDO SONORO DE 82 DB @ 1,5 METROS, ACOPLADO A UM CAMINHÃO POR MEIO DE GRAMPOS FIXADOS NO CHASSI PARA TRANSPORTE RÁPIDO, COM 02 JOGOS DE CABOS DE 120MM/4LANCES/25 METROS FLEXÍVEIS (120MM X 4 X 25M), QUADRO DE BARRAMENTO DE COBRE PARA CONEXÃO INTERMEDIÁRIA COM ISOLADORES E CHAVE REVERSORA PARA DUAS FONTES DE ENERGIA ELÉTRICA DIMENSIONADA DE ACORDO COM A POTÊNCIA DE GRUPO GERADOR, INCLUINDO CUSTO DE MONTAGEM COM PONTO DE ATERRAMENTO PARA PROTEÇÃO COMPOSTO DE 01 (UMA) HASTE DE COBRE DE 3 METROS DE COMPRIMENTO, COM CORDOALHA DE COBRE NU 16 MM2, NO MÍNIMO, COM 5 METROS COM CONECTORES. DIÁRIA (12 HORAS)</t>
  </si>
  <si>
    <t>000.508</t>
  </si>
  <si>
    <t>FORNECIMENTO DE COFFEE BREAK: COM SALADA DE FRUTAS VARIADAS, 08(OITO) TIPOS DE MINI SANDUÍCHES VARIADOS E/OU SALGADINHOS, 01 (UMA) MASSA DOCE (BOLO OU ROCAMBOLE), 02 (DOIS) TIPOS DE SUCO, 02 (DOIS) TIPOS DE REFRIGERANTE (01 DIETÉTICO), 03 (TRÊS) TIPOS DE BISCOITOS FINOS, CAFÉ, ÁGUA, CHÁ. CONSIDERANDO NO MÍNIMO 25 PESSOAS POR EVENTO. PÓLO CUIABÁ/VÁRZEA GRANDE.</t>
  </si>
  <si>
    <t>BRUNCH, CONTENDO: - TÁBUA DE FRIOS – 4 TIPOS DE FRIOS; - CESTA DE PÃES – 4 TIPOS DE PÃES; - PATÊS – 3 TIPOS; - QUICHES QUENTES – 3 TIPOS; - TORTAS SALGADAS QUENTES – 2 TIPOS; - TORTAS DOCES – 2 TIPOS; - SALADA DE FRUTAS; BEBIDAS: - ÁGUA MINERAL (COM E SEM GÁS); - CAFÉ; - CHOCOLATE QUENTE; - SUCO DE FRUTAS NATURAL – MÍNIMO 2 SABORES; - REFRIGERANTE (NORMAL E DIETÉTICO). MINIMO 2 SABORES.</t>
  </si>
  <si>
    <t>FORNECIMENTO DE ALMOÇO/JANTAR, ENTRADA: PRATOS FRIOS (MAIONESE DE LEGUMES, SALADA DE VEGETAIS FOLHOSOS, VEGETAIS CRUS E COZIDOS, 2(DUAS) OPÇÕES; PRATO PRINCIPAL: 02(DOIS) TIPOS DE CARNES (VERMELHA E BRANCA E/OU PESCADO), COM NO MÍNIMO 120G (CENTO E VINTE GRAMAS) DE CADA TIPO DE CARNE, COM BEBIDAS; SOBREMESA: 02(DOIS) TIPOS DE DOCES, FRUTAS DA ESTAÇÃO. BEBIDAS: 01 COPO DE 300 ML DE SUCO DE FRUTA OU REFRIGERANTE OU ÁGUA COM GÁS OU ÁGUA SEM GÁS. CONSIDERANDO NO MÍNIMO 25 PESSOAS POR EVENTO. PÓLO CUIABÁ.</t>
  </si>
  <si>
    <t>KIT LANCHE 01(UM) SANDUÍCHE ESTILO BEIRUTE, 01(UM) SUCO DE FRUTA, CAIXA 200 ML, 01(UM) BOLO OU BOLO DE ARROZ, 01(UMA) BARRA DE CEREAL OU FRUTA, EMBALADOS SEPARADAMENTE. UNIDADE.</t>
  </si>
  <si>
    <t>LOCAÇÃO DE VEÍCULO ÔNIBUS TIPO EXECUTIVO. MOVIDO A DIESEL, CAPACIDADE MÍNIMA DE 42 PASSAGEIROS, COM MOTORISTA, COM AR CONDICIONADO, POLTRONAS REGULÁVEIS, EQUIPADO COM TODOS OS COMPONENTES DE SEGURANÇA, DOCUMENTAÇÃO REGULAR, EM PERFEITO ESTADO DE FUNCIONAMENTO E HIGIENE, DE ACORDO COM A LEGISLAÇÃO VIGENTE, INCLUINDO SEGURO TOTAL. VEÍCULO COM NO MÁXIMO 02 (DOIS) ANOS DE FABRICAÇÃO. CUIABÁ E VÁRZEA GRANDE. DIÁRIA.</t>
  </si>
  <si>
    <t>LOCAÇÃO DE VEÍCULO TIPO MICROÔNIBUS, MOVIDO A DIESEL. CAPACIDADE MÍNIMA DE 26 PASSAGEIROS, COM MOTORISTA, COM AR CONDICIONADO, POLTRONAS REGULÁVEIS, EQUIPADO COM TODOS OS COMPONENTES DE SEGURANÇA, DOCUMENTAÇÃO REGULAR, EM PERFEITO ESTADO DE FUNCIONAMENTO E HIGIENE, DE ACORDO COM A LEGISLAÇÃO VIGENTE, INCLUINDO SEGURO TOTAL. VEÍCULO COM NO MÁXIMO 02 (DOIS) ANOS DE FABRICAÇÃO. CUIABÁ E VÁRZEA GRANDE. DIÁRIA.</t>
  </si>
  <si>
    <t>LOCAÇÃO DE VEÍCULO TIPO VAN, MOVIDO A DIESEL, CAPACIDADE MÍNIMA DE 15 PASSAGEIROS, COM MOTORISTA, AR CONDICIONADO, POLTRONAS REGULÁVEIS, EQUIPADO COM TODOS OS COMPONENTES DE SEGURANÇA, DOCUMENTAÇÃO REGULAR, EM PERFEITO ESTADO DE FUNCIONAMENTO E HIGIENE, DE ACORDO COM A LEGISLAÇÃO VIGENTE, INCLUINDO SEGURO TOTAL. VEÍCULO COM NO MÁXIMO 02 (DOIS) ANOS DE FABRICAÇÃO. CUIABÁ E VÁRZEA GRANDE. DIÁRIA</t>
  </si>
  <si>
    <t>CONTRATO DE DEDETIZAÇÃO</t>
  </si>
  <si>
    <t>SERVIÇO DE DEDETIZAÇÃO, DESRATIZAÇÃO, DESCUPINIZAÇÃO EM ÁREAS INTERNAS E EXTERNAS E ESQUADRIAS (FACE INTERNA E EXTERNA), COM EMPREGO DE MÃO-DE-OBRA QUALIFICADA, FORNECIMENTO DE MATERIAL, FERRAMENTAS, UTENSÍLIOS E EQUIPAMENTOS. QUATRO APLICAÇÕES ANUAIS. METRO QUADRADO.</t>
  </si>
  <si>
    <t>A prestação de serviço é necessária de forma a prevenir contaminações causadas pela proliferação de insetos, ratos e outros vetores que em contato com instalações físicas, mobiliários, equipamentos e alimentos podem causar doenças prejudiciais à saúde de pacientes, funcionários e colaboradores a serviço desta SES/MT</t>
  </si>
  <si>
    <t>CONTRATO DE TELEFONIA FIXA</t>
  </si>
  <si>
    <t>INSTALAÇÃO DO ACESSO DIGITAL 2MBPS (30 CANAIS). DIGITAL. CUIABÁ/VÁRZEA GRANDE. INCLUINDO PIS/COFINS/ICMS. UNIDADE.</t>
  </si>
  <si>
    <t>A Contratação de empresa especializada em telecomunicações visa suprir a imperativas demandas das Unidades Administrativas, Desconcentradas e Regionalizadas da SES/MT, ofertando aos servidores meios para desenvolvimento das atividades;</t>
  </si>
  <si>
    <t>INSTALAÇÃO DA FAIXA DE NUMERAÇÃO RAMAIS DDR (UNIDADE 100 RAMAIS). DIGITAL. CUIABÁ/VÁRZEA GRANDE. INCLUINDO PIS/COFINS/ICMS. UNIDADE.</t>
  </si>
  <si>
    <t>HABILITAÇÃO TERMINAL NÃO RESIDENCIAL (NR). ANALÓGICO. CUIABÁ/VÁRZEA GRANDE. INCLUINDO PIS/COFINS/ICMS. UNIDADE.</t>
  </si>
  <si>
    <t>HABILITAÇÃO DO SERVIÇO 0800. CUIABÁ/VÁRZEA GRANDE. INCLUINDO PIS/COFINS/ICMS. UNIDADE.</t>
  </si>
  <si>
    <t>ASSINATURA BÁSICA ACESSO DIGITAL 2MBPS (30 CANAIS). DIGITAL. CUIABÁ/VÁRZEA GRANDE. INCLUINDO PIS/COFINS/ICMS. MENSAL.</t>
  </si>
  <si>
    <t>ASSINATURA  DA  FAIXA  DE NUMERAÇÃO RAMAIS DDR (UNIDADE 100 RAMAIS). DIGITAL. CUIABÁ/VÁRZEA GRANDE. INCLUINDO PIS/COFINS/ICMS. MENSAL.</t>
  </si>
  <si>
    <t>ASSINATURA BÁSICA TERMINAL NÃO RESIDENCIAL (NR). ANALÓGICO. CUIABÁ/VÁRZEA GRANDE. INCLUINDO PIS/COFINS/ICMS. MENSAL.</t>
  </si>
  <si>
    <t>ASSINATURA SERVIÇO 0800. CUIABÁ/VÁRZEA GRANDE. INCLUINDO PIS/COFINS/ICMS. MENSAL.</t>
  </si>
  <si>
    <t>SERVIÇO  TELEFÔNICO  FIXO COMUTADO DIGITAL LOCAL FIXO-FIXO (CHAMADAS LOCAIS) - ÁREA LOCAL DE CUIABÁ/VÁRZEA GRANDE. INCLUINDO PIS/COFINS/ICMS. MINUTOS.</t>
  </si>
  <si>
    <t xml:space="preserve">SERVIÇO  TELEFÔNICO  FIXO COMUTADO DIGITAL LOCAL FIXO-MÓVEL (VC-1) - ÁREA LOCAL DE CUIABÁ/VÁRZEA GRANDE. INCLUINDO PIS/COFINS/ICMS. MINUTOS. </t>
  </si>
  <si>
    <t xml:space="preserve">SERVIÇO  TELEFÔNICO  FIXO COMUTADO ANALÓGICO LOCAL FIXO-FIXO (CHAMADAS LOCAIS) - ÁREA LOCAL DE CUIABÁ/VÁRZEA GRANDE. INCLUINDO PIS/COFINS/ICMS. MINUTOS. </t>
  </si>
  <si>
    <t>SERVIÇO  TELEFÔNICO FIXO COMUTADO ANALÓGICO LOCAL FIXO-MÓVEL (VC-1) - ÁREA LOCAL DE CUIABÁ/VÁRZEA GRANDE. INCLUINDO PIS/COFINS/ICMS. MINUTOS.</t>
  </si>
  <si>
    <t>SERVIÇO TELEFÔNICO FIXO COMUTADO DE LONGA DISTÂNCIA NACIONAL, FIXO-FIXO - DENTRO DO ESTADO DE MATO GROSSO. INCLUINDO PIS/COFINS/ICMS. MINUTOS.</t>
  </si>
  <si>
    <t>SERVIÇO TELEFÔNICO FIXO COMUTADO DE LONGA DISTÂNCIA NACIONAL, FIXO-MÓVEL (VC2-FM). INCLUINDO PIS/COFINS/ICMS.</t>
  </si>
  <si>
    <t>SERVIÇO TELEFÔNICO FIXO COMUTADO DE LONGA DISTÂNCIA NACIONAL, FIXO-MÓVEL (VC3-FM). INCLUINDO PIS/COFINS/ICMS. MINUTOS.</t>
  </si>
  <si>
    <t>SERVIÇO TELEFÔNICO FIXO COMUTADO DE LONGA DISTÂNCIA INTERNACIONAL, FIXO-FIXO - ESTADOS UNIDOS (INCLUSIVE HAVAÍ). INCLUINDO PIS/COFINS/ICMS. MINUTOS.</t>
  </si>
  <si>
    <t>SERVIÇO TELEFÔNICO FIXO COMUTADO DE LONGA DISTÂNCIA INTERNACIONAL, FIXO-MÓVEL - ESTADOS UNIDOS (INCLUSIVE HAVAÍ). INCLUINDO PIS/COFINS/ICMS. MINUTOS.</t>
  </si>
  <si>
    <t>SERVIÇO TELEFÔNICO FIXO COMUTADO DE LONGA DISTÂNCIA INTERNACIONAL, PAÍSES DO MERCOSUL (ARGENTINA, CHILE, PARAGUAI E URUGUAI), FIXO-FIXO. INCLUINDO  PIS/COFINS/ICMS. MINUTOS.</t>
  </si>
  <si>
    <t>SERVIÇO TELEFÔNICO FIXO COMUTADO DE LONGA DISTÂNCIA INTERNACIONAL, PAÍSES DO MERCOSUL (ARGENTINA, CHILE, PARAGUAI E URUGUAI), FIXO-MÓVEL. INCLUINDO PIS/COFINS/ICMS. MINUTOS.</t>
  </si>
  <si>
    <t>SERVIÇO TELEFÔNICO FIXO COMUTADO DE LONGA DISTÂNCIA INTERNACIONAL, FIXO-FIXO - DEMAIS PAÍSES DA AMÉRICA E ANTILHAS. INCLUINDO PIS/COFINS/ICMS. MINUTOS.</t>
  </si>
  <si>
    <t>SERVIÇO TELEFÔNICO FIXO COMUTADO DE LONGA DISTÂNCIA INTERNACIONAL, FIXO-MÓVEL - DEMAIS PAÍSES DA AMÉRICA E ANTILHAS. INCLUINDO INCLUINDO PIS/COFINS/ICMS. MINUTOS.</t>
  </si>
  <si>
    <t>SERVIÇO TELEFÔNICO FIXO COMUTADO DE LONGA DISTÂNCIA INTERNACIONAL, FIXO-FIXO - EM PORTUGAL, INCLUINDO PIS/COFINS/ICMS. MINUTOS.</t>
  </si>
  <si>
    <t>SERVIÇO TELEFÔNICO FIXO COMUTADO DE LONGA DISTÂNCIA INTERNACIONAL, FIXO-MÓVEL - EM PORTUGAL, INCLUINDO PIS/COFINS/ICMS. MINUTOS.</t>
  </si>
  <si>
    <t>SERVIÇO TELEFÔNICO FIXO COMUTADO DE LONGA DISTÂNCIA INTERNACIONAL, FIXO-FIXO - PAÍSES DA EUROPA E ORIENTE MÉDIO.INCLUINDO PIS/COFINS/ICMS. MINUTOS.</t>
  </si>
  <si>
    <t>SERVIÇO TELEFÔNICO FIXO COMUTADO DE LONGA DISTÂNCIA INTERNACIONAL, FIXO-MÓVEL - PAÍSES DA EUROPA E ORIENTE MÉDIO. INCLUINDO PIS/COFINS/ICMS. MINUTOS.</t>
  </si>
  <si>
    <t>SERVIÇO TELEFÔNICO FIXO COMUTADO DE LONGA DISTÂNCIA INTERNACIONAL, FIXO-FIXO - JAPÃO E AUSTRÁLIA. INCLUINDO PIS/COFINS/ICMS. MINUTOS.</t>
  </si>
  <si>
    <t>SERVIÇO TELEFÔNICO FIXO COMUTADO DE LONGA DISTÂNCIA INTERNACIONAL, FIXO-MÓVEL - JAPÃO E AUSTRÁLIA. INCLUINDO PIS/COFINS/ICMS. MINUTOS.</t>
  </si>
  <si>
    <t>SERVIÇO TELEFÔNICO FIXO COMUTADO DE LONGA DISTÂNCIA INTERNACIONAL, FIXO-FIXO - ÁFRICA. INCLUINDO PIS/COFINS/ICMS. MINUTOS.</t>
  </si>
  <si>
    <t>SERVIÇO TELEFÔNICO FIXO COMUTADO DE LONGA DISTÂNCIA INTERNACIONAL, FIXO-MÓVEL - ÁFRICA. INCLUINDO PIS/COFINS/ICMS. MINUTOS.</t>
  </si>
  <si>
    <t>SERVIÇO TELEFÔNICO FIXO COMUTADO DE LONGA DISTÂNCIA INTERNACIONAL, FIXO-FIXO - DEMAIS PAÍSES DA ÁSIA, OCEANIA E ILHAS DO PACÍFICO (INCLUSIVE HAVAÍ). INCLUINDO PIS/COFINS/ICMS. MINUTOS.</t>
  </si>
  <si>
    <t>SERVIÇO TELEFÔNICO FIXO COMUTADO DE LONGA DISTÂNCIA INTERNACIONAL, FIXO-MÓVEL - DEMAIS PAÍSES DA ÁSIA, OCEANIA E ILHAS DO PACÍFICO (INCLUSIVE HAVAÍ). INCLUINDO PIS/COFINS/ICMS. MINUTOS.</t>
  </si>
  <si>
    <t xml:space="preserve">SERVIÇO TELEFÔNICO FIXO COMUTADO LOCAL FIXO-FIXO (CHAMADAS LOCAIS) - ÁREA LOCAL DE CUIABÁ/VÁRZEA GRANDE, RECEBIDA DO SERVIÇO 0800. INCLUINDO PIS/COFINS/ICMS. MINUTOS. </t>
  </si>
  <si>
    <t>SERVIÇO  TELEFÔNICO  FIXO COMUTADO LOCAL FIXO-MÓVEL  (VC-1) - ÁREA LOCAL DE CUIABÁ/VÁRZEA GRANDE, RECEBIDA DO SERVIÇO 0800. INCLUINDO PIS/COFINS/ICMS. MINUTOS.</t>
  </si>
  <si>
    <t xml:space="preserve">SERVIÇO TELEFÔNICO FIXO COMUTADO DE LONGA DISTÂNCIA NACIONAL, FIXO-FIXO - DENTRO DO ESTADO DE MATO GROSSO (SETOR 23 PGO), RECEBIDA DO SERVIÇO 0800. INCLUINDO PIS/COFINS/ICMS. MINUTOS. </t>
  </si>
  <si>
    <t>SERVIÇO TELEFÔNICO FIXO COMUTADO DE LONGA DISTÂNCIA NACIONAL, FIXO-MÓVEL (VC2-FM), RECEBIDA DO SERVIÇO 0800. INCLUINDO PIS/COFINS/ICMS. MINUTOS.</t>
  </si>
  <si>
    <t>SERVIÇO TELEFÔNICO FIXO COMUTADO DE LONGA DISTÂNCIA NACIONAL, FIXO-MÓVEL (VC3-FM), RECEBIDA DO SERVIÇO 0800. INCLUINDO PIS/COFINS/ICMS. MINUTOS.</t>
  </si>
  <si>
    <t>SERVIÇO TELEFÔNICO FIXO COMUTADO DE LONGA DISTÂNCIA NACIONAL, FIXO-FIXO (VC2-FF, RECEBIDA DO SERVIÇO 0800. INCLUINDO PIS/COFINS/ICMS. MINUTOS.</t>
  </si>
  <si>
    <t>SERVIÇO TELEFÔNICO FIXO COMUTADO DE LONGA DISTÂNCIA NACIONAL, FIXO-FIXO (VC3-FF), RECEBIDA DO SERVIÇO 0800. INCLUINDO PIS/COFINS/ICMS. MINUTOS.</t>
  </si>
  <si>
    <t>SERVIÇO TELEFÔNICO FIXO COMUTADO DE LONGA DISTÂNCIA NACIONAL, FIXO-FIXO (VC2-FF). INCLUINDO PIS/COFINS/ICMS. MINUTOS.</t>
  </si>
  <si>
    <t>SERVIÇO TELEFÔNICO FIXO COMUTADO DE LONGA DISTÂNCIA NACIONAL, FIXO-FIXO (VC3-FF). INCLUINDO PIS/COFINS/ICMS. MINUTOS.</t>
  </si>
  <si>
    <t>INSTALAÇÃO DO ACESSO DIGITAL 2MBPS (30 CANAIS). DIGITAL. INTERIOR. INCLUINDO PIS/COFINS/ICMS. UNIDADE.</t>
  </si>
  <si>
    <t>INSTALAÇÃO DA FAIXA DE NUMERAÇÃO RAMAIS DDR (UNIDADE 100 RAMAIS). DIGITAL. INTERIOR. INCLUINDO PIS/COFINS/ICMS. UNIDADE.</t>
  </si>
  <si>
    <t>HABILITAÇÃO DO SERVIÇO 0800. INTERIOR DE MT, EXCETO VÁRZEA GRANDE. INCLUINDO PIS/COFINS/ICMS. UNIDADE.</t>
  </si>
  <si>
    <t>ASSINATURA BÁSICA ACESSO DIGITAL 2MBPS (30 CANAIS). DIGITAL. INTERIOR.  INCLUINDO PIS/COFINS/ICMS. MENSAL.</t>
  </si>
  <si>
    <t>ASSINATURA DA FAIXA DE NUMERAÇÃO RAMAIS DDR (UNIDADE 100 RAMAIS). DIGITAL. INTERIOR. INCLUINDO PIS/COFINS/ICMS. MENSAL.</t>
  </si>
  <si>
    <t>ASSINATURA SERVIÇO 0800. INTERIOR, EXCETO VÁRZEA GRANDE. INCLUINDO PIS/COFINS/ICMS. MENSAL.</t>
  </si>
  <si>
    <t>SERVIÇO  TELEFÔNICO  FIXO COMUTADO DIGITAL LOCAL FIXO-FIXO ÁREA LOCAIS DAS RESPECTIVAS LOCALIDADES. INCLUINDO PIS/COFINS/ICMS. MINUTOS.</t>
  </si>
  <si>
    <t>SERVIÇO TELEFÔNICO FIXO COMUTADO DIGITAL LOCAL FIXOMÓVEL (VC-1), ÁREA LOCAL DAS RESPECTIVAS LOCALIDADES. INCLUINDO PIS/COFINS/ICMS. MINUTOS.</t>
  </si>
  <si>
    <t>SERVIÇO  TELEFÔNICO  FIXO COMUTADO DIGITAL LOCAL FIXO-FIXO ÁREA LOCAIS DAS RESPECTIVAS LOCALIDADES, EXCETO CUIABÁ/VÁRZEA GRANDE, RECEBIDA DO SERVIÇO 0800. INCLUINDO PIS/COFINS/ICMS. MINUTOS.</t>
  </si>
  <si>
    <t>SERVIÇO  TELEFÔNICO  FIXO COMUTADO LOCAL FIXO-MÓVEL (VC1), ÁREA LOCAL DAS RESPECTIVAS LOCALIDADES,  EXCETO CUIABÁ/VÁRZEA GRANDE, RECEBIDA DO SERVIÇO 0800. INCLUINDO PIS/COFINS/ICMS. MINUTOS.</t>
  </si>
  <si>
    <t xml:space="preserve"> SERVIÇO TELEFÔNICO FIXO COMUTADO DE LONGA DISTÂNCIA NACIONAL, FIXO-FIXO - DENTRO DO ESTADO DE MATO GROSSO (SETOR 23 DO PGO). INCLUINDO PIS/COFINS/ICMS. MINUTOS.</t>
  </si>
  <si>
    <t>SERVIÇO TELEFÔNICO FIXO COMUTADO DE LONGA DISTÂNCIA NACIONAL, FIXO-MÓVEL (VC2-FM). INCLUINDO PIS/COFINS/ICMS. MINUTOS.</t>
  </si>
  <si>
    <t>SERVIÇO TELEFÔNICO FIXO COMUTADO DE LONGA DISTÂNCIA INTERNACIONAL, PAÍSES DO MERCOSUL (ARGENTINA, CHILE, PARAGUAI E URUGUAI), FIXO-FIXO. INCLUINDO PIS/COFINS/ICMS. MINUTOS.</t>
  </si>
  <si>
    <t>SERVIÇO TELEFÔNICO FIXO COMUTADO DE LONGA DISTÂNCIA INTERNACIONAL, FIXO-MÓVEL - DEMAIS PAÍSES DA AMÉRICA E ANTILHAS. INCLUINDO PIS/COFINS/ICMS. MINUTOS.</t>
  </si>
  <si>
    <t>SERVIÇO TELEFÔNICO FIXO COMUTADO DE LONGA DISTÂNCIA INTERNACIONAL, FIXO-FIXO - PAÍSES DA EUROPA E ORIENTE MÉDIO. INCLUINDO PIS/COFINS/ICMS.</t>
  </si>
  <si>
    <t>SERVIÇO TELEFÔNICO FIXO COMUTADO DE LONGA DISTÂNCIA NACIONAL, FIXO-FIXO - DENTRO DO ESTADO DE MATO GROSSO (SETOR 23 DO PGO), RECEBIDA DO SERVIÇO 0800. INCLUINDO PIS/COFINS/ICMS. MINUTOS.</t>
  </si>
  <si>
    <t>SERVIÇO TELEFÔNICO FIXO COMUTADO DE LONGA DISTÂNCIA NACIONAL, FIXO-FIXO (VC2-FF), RECEBIDA DO SERVIÇO 0800. INCLUINDO PIS/COFINS/ICMS. MINUTOS.</t>
  </si>
  <si>
    <t>HABILITAÇÃO TERMINAL NÃO RESIDENCIAL (NR). ANALÓGICO. INTERIOR. INCLUINDO PIS/COFINS/ICMS. UNIDADE.</t>
  </si>
  <si>
    <t>ASSINATURA BÁSICA TERMINAL NÃO RESIDENCIAL (NR). ANALÓGICO. INTERIOR. INCLUINDO PIS/COFINS/ICMS. MENSAL.</t>
  </si>
  <si>
    <t>SERVIÇO  TELEFÔNICO  FIXO COMUTADO ANALÓGICO LOCAL FIXOFIXO, ÁREA LOCAL DAS RESPECTIVAS LOCALIDADES. INCLUINDO PIS/COFINS/ICMS. MINUTOS.</t>
  </si>
  <si>
    <t>SERVIÇO  TELEFÔNICO  FIXO COMUTADO ANALÓGICO LOCAL FIXOMÓVEL (VC-1), ÁREA LOCAL DAS RESPECTIVAS LOCALIDADES. INCLUINDO PIS/COFINS/ICMS. MINUTOS.</t>
  </si>
  <si>
    <t>SERVIÇO TELEFÔNICO FIXO COMUTADO LOCAL FIXO-FIXO ÁREA LOCAL DAS RESPECTIVAS LOCALIDADES, EXCETO CUIABÁ/VÁRZEA GRANDE, RECEBIDA DO SERVIÇO 0800. INCLUINDO PIS/COFINS/ICMS. MINUTOS</t>
  </si>
  <si>
    <t>SERVIÇO TELEFÔNICO FIXO COMUTADO LOCAL FIXO-MÓVEL (VC-1), ÁREA LOCAL DAS RESPECTIVAS LOCALIDADES, EXCETO CUIABÁ/VÁRZEA GRANDE, RECEBIDA DO SERVIÇO 0800. INCLUINDO PIS/COFINS/ICMS. MINUTOS</t>
  </si>
  <si>
    <t>SERVIÇO TELEFÔNICO FIXO COMUTADO DE LONGA DISTÂNCIA NACIONAL, FIXO-FIXO - DENTRO DO ESTADO DE MATO GROSSO (SETOR 23 DO PGO). INCLUINDO PIS/COFINS/ICMS. MINUTOS.</t>
  </si>
  <si>
    <t>SERVIÇO TELEFÔNICO FIXO COMUTADO DE LONGA DISTÂNCIA INTERNACIONAL, FIXO-FIXO - PAÍSES DA EUROPA E ORIENTE MÉDIO. INCLUINDO PIS/COFINS/ICMS. MINUTOS.</t>
  </si>
  <si>
    <t>SERVIÇO TELEFÔNICO FIXO COMUTADO DE LONGA DISTÂNCIA NACIONAL, FIXO-FIXO - DENTRO DO ESTADO DE MATO GROSSO (SETOR 23 DO PGO), RECEBIDA DO SERVIÇO 0800. INCLUINDO PIS/COFINS/ICMS. MINUTOS</t>
  </si>
  <si>
    <t>SERVIÇO TELEFÔNICO FIXO COMUTADO DE LONGA DISTÂNCIA NACIONAL, FIXO-MÓVEL (VC2-FM), RECEBIDA DO SERVIÇO 0800. INCLUINDO PIS/COFINS/ICMS. MINUTOS</t>
  </si>
  <si>
    <t>SERVIÇO TELEFÔNICO FIXO COMUTADO DE LONGA DISTÂNCIA NACIONAL, FIXO-MÓVEL (VC3-FM), RECEBIDA DO SERVIÇO 0800. INCLUINDO PIS/COFINS/ICMS. MINUTOS</t>
  </si>
  <si>
    <t>SERVIÇO TELEFÔNICO FIXO COMUTADO DE LONGA DISTÂNCIA NACIONAL, FIXO-FIXO (VC2-FF), RECEBIDA DO SERVIÇO 0800. INCLUINDO PIS/COFINS/ICMS. MINUTOS</t>
  </si>
  <si>
    <t>SERVIÇO TELEFÔNICO FIXO COMUTADO DE LONGA DISTÂNCIA NACIONAL, FIXO-FIXO (VC3-FF), RECEBIDA DO SERVIÇO 0800. INCLUINDO PIS/COFINS/ICMS. MINUTOS</t>
  </si>
  <si>
    <t>SERVIÇO TELEFÔNICO FIXO COMUTADO DE LONGA DISTÂNCIA NACIONAL, FIXO-FIXO (VC2-FF). INCLUINDO PIS/COFINS/ICMS. MINUTOS</t>
  </si>
  <si>
    <t>SERVIÇO TELEFÔNICO FIXO COMUTADO DE LONGA DISTÂNCIA NACIONAL, FIXO-FIXO (VC3-FF). INCLUINDO PIS/COFINS/ICMS. MINUTOS</t>
  </si>
  <si>
    <t>AQUISIÇÃO DE MATERIAIS DE CONSUMO (DIVERSOS)</t>
  </si>
  <si>
    <t>BANDEIRA DO MERCOSUL. CONFECCIONADA EM TECIDO 100% POLIÉSTER, 1ª LINHA, ALTA RESISTÊNCIA E MALHA BLOQUEADA INDESMALHÁVEL. DUPLA FACE, COSTURA COM LINHAS DE ALTA RESISTÊNCIA. COSTURADA COM BARRAS DUPLAS DE 1º QUALIDADE. TARJA NA COR BRANCA COM 2 ILHÓS DE LATÃO DE ALTA RESISTÊNCIA. GLOBO DUPLA FACE COM ESTRELAS E LETRAS COM APLICAÇÕES DE TECIDOS SOBRE TECIDOS. MEDIDAS: 2,5 PANOS, MEDINDO 1,12M X 1,60M. NORMA ABNT NBR 16286:2014 E ABNT NBR 16287:2014</t>
  </si>
  <si>
    <t>3.3.90.30.027</t>
  </si>
  <si>
    <t>A aquisição de Bandeiras, visa suprir demandas pontuais e eventuais que venham ocorrer no âmbito da SES - Nível Central e suas Unidades Descentralizadas.</t>
  </si>
  <si>
    <t>BANDEIRA DO BRASIL 13 PANOS (5,85 X 8,35M), CONFECCIONADA EM NYLON (100% POLIESTER), COM FIO DE ALTA RESISTÊNCIA, BORDADA. UNIDADE</t>
  </si>
  <si>
    <t xml:space="preserve">BANDEIRA DO BRASIL - 8 PANOS. CONFECCIONADA EM TECIDO 100% POLIÉSTER, 1ª LINHA, ALTA RESISTÊNCIA E MALHA BLOQUEADA INDESMALHÁVEL. DUPLA FACE, COSTURA COM LINHAS DE ALTA RESISTÊNCIA. COSTURADA COM BARRAS DUPLAS DE 1º QUALIDADE. TARJA NA COR BRANCA COM 2 ILHÓS DE LATÃO DE ALTA RESISTÊNCIA. GLOBO DUPLA FACE COM ESTRELAS E LETRAS COM APLICAÇÕES DE TECIDOS SOBRE TECIDOS. MEDIDAS: 8 PANOS, MEDINDO 3,60M X 5,15M. NORMA ABNT NBR 16286:2014 E ABNT NBR 16287:2014.              </t>
  </si>
  <si>
    <t>BANDEIRA DO BRASIL. CONFECCIONADA EM TECIDO 100% POLIÉSTER, 1ª LINHA, ALTA RESISTÊNCIA E MALHA BLOQUEADA INDESMALHÁVEL. DUPLA FACE, COSTURA COM LINHAS DE ALTA RESISTÊNCIA. COSTURADA COM BARRAS DUPLAS DE 1º QUALIDADE. TARJA NA COR BRANCA COM 2 ILHÓS DE LATÃO DE ALTA RESISTÊNCIA. GLOBO DUPLA FACE COM ESTRELAS E LETRAS COM APLICAÇÕES DE TECIDOS SOBRE TECIDOS. MEDIDAS: 2,5 PANOS, MEDINDO 1,12M X 1,60M. NORMA ABNT NBR 16286:2014 E ABNT NBR 16287:2014</t>
  </si>
  <si>
    <t>BANDEIRA DO BRASIL - EM TERGAL. BANDEIRA CONFECCIONADA EM TECIDO TERGAL, BORDADA, 1ª LINHA, DUPLA FACE, COSTURA COM LINHAS DE ALTA RESISTÊNCIA E MALHA INDESMALHÁVEL. TARJA BRANCA COM 2 ILHÓS DE LATÃO NAS LATERAIS. MEDIDAS: 2 PANOS, MEDINDO: 0,90 X 1,28 M. NORMA ABNT NBR 16286:2014 E ABNT NBR 16287: 2014</t>
  </si>
  <si>
    <t>BANDEIRA DO ESTADO DE MATO GROSSO 9 PANOS (4,05 X 5,80M), CONFECCIONADA EM NYLON (100% POLIÉSTER), COM FIO DE ALTA RESISTÊNCIA, BORDADA. UNIDADE.</t>
  </si>
  <si>
    <t xml:space="preserve">BANDEIRA DO ESTADO DE MATO GROSSO - 8 PANOS. CONFECCIONADA EM TECIDO 100% POLIÉSTER, 1ª LINHA, ALTA RESISTÊNCIA E MALHA BLOQUEADA INDESMALHÁVEL. DUPLA FACE, COSTURA COM LINHAS DE ALTA RESISTÊNCIA. COSTURADA COM BARRAS DUPLAS DE 1º QUALIDADE. TARJA NA COR BRANCA COM 2 ILHÓS DE LATÃO DE ALTA RESISTÊNCIA. GLOBO DUPLA FACE COM ESTRELAS E LETRAS COM APLICAÇÕES DE TECIDOS SOBRE TECIDOS. MEDIDAS: 8 PANOS, MEDINDO 3,60M X 5,15M. NORMA ABNT NBR 16286:2014 E ABNT NBR 16287:2014.  </t>
  </si>
  <si>
    <t>BANDEIRA DE MUNICÍPIOS DE MATO GROSSO. CONFECCIONADA EM TECIDO 100% POLIÉSTER, 1ª LINHA, ALTA RESISTÊNCIA E MALHA BLOQUEADA INDESMALHÁVEL. DUPLA FACE, COSTURA COM LINHAS DE ALTA RESISTÊNCIA. COSTURADA COM BARRAS DUPLAS DE 1º QUALIDADE. TARJA NA COR BRANCA COM 2 ILHÓS DE LATÃO DE ALTA RESISTÊNCIA. GLOBO DUPLA FACE COM ESTRELAS E LETRAS COM APLICAÇÕES DE TECIDOS SOBRE TECIDOS. MEDIDAS: 2,5 PANOS, MEDINDO 1,12M X 1,60M. NORMA ABNT NBR 16286:2014 E ABNT NBR 16287:2014</t>
  </si>
  <si>
    <t xml:space="preserve">BANDEIRA DO ESTADO DE MATO GROSSO - TERGAL. BANDEIRA CONFECCIONADA EM TECIDO TERGAL, BORDADA, 1ª LINHA, DUPLA FACE, COSTURA COM LINHAS DE ALTA RESISTÊNCIA E MALHA INDESMALHÁVEL. TARJA BRANCA COM 2 ILHÓS DE LATÃO NAS LATERAIS. MEDIDAS: MEDIDAS: 2 PANOS, MEDINDO 0,90 X 1,28M. NORMA ABNT NBR 16286:2014 E ABNT NBR 16287:2014              </t>
  </si>
  <si>
    <t>BANDEIRA DOS MUNICÍPIOS DE MATO GROSSO - EM TERGAL. BANDEIRA CONFECCIONADA EM TECIDO TERGAL, BORDADA, 1ª LINHA, DUPLA FACE, COSTURA COM LINHAS DE ALTA RESISTÊNCIA E MALHA INDESMALHÁVEL. TARJA BRANCA COM 2 ILHÓS DE LATÃO NAS LATERAIS. MEDIDAS: 2 PANOS, MEDINDO 0,90 X 1,28M. NORMA ABNT NBR 16286: 2014 E ABNT NBR 16287:2014</t>
  </si>
  <si>
    <t>BANDEIRA DO ESTADO DE MATO GROSSO COM 13 PANOS (5,85 X 8,35 M), CONFECCIONADAS EM NYLON PARAQUEDAS 100 % POLIAMIDA, GLOBO ESTAMPADO EM PROCESSO DE SUBLIMAÇÃO DIGITAL APLICADO ATRAVÉS DE TÉCNICA DE BORDADO. UNIDADE</t>
  </si>
  <si>
    <t>MÁSCARA CIRÚRGICA, GRAMATURA MÍNIMA DE 20G/M², SEMI-FACIAL, DESCARTÁVEL, COM TRÊS CAMADAS DE PROTEÇÃO, SENDO A INTERNA EM MATERIAL HIPOALÉRGICO, COM CLIP NASAL EMBUTIDO QUE PERMITA AJUSTE ADEQUADO AO CONTORNO DO ROSTO, PRODUZIDO EM ALUMÍNIO SUAVE E FLEXÍVEL, NÃO TRAUMATIZANTE, INODORA, COM DUAS TIRAS DE ELÁSTICO, BORDAS BEM ACABADAS, ISENTAS DE COLA E QUE APRESENTEM EFICIÊNCIA DE FILTRAÇÃO BACTERIANA (E.F.B.), PARA PARTÍCULAS DE 1.0 MICRON, ACIMA DE 95 %. CAIXA COM 50 UNIDADES. CAIXA.</t>
  </si>
  <si>
    <t>Aquisição das máscaras cirúrgicas descartáveis, visa garantir a segurança e proteção dos servidores e demais pessoas que frequentam o ambiente da SES, ajudando a prevenir a propagação de doenças infecciosas, como gripes, resfriados e a COVID19.</t>
  </si>
  <si>
    <t xml:space="preserve">AQUISIÇÃO DE GÊNEROS ALIMENTICIOS (AÇUCAR, CAFÉ, CHÁ MATE, ÁGUA MINERAL, ETC.) </t>
  </si>
  <si>
    <t>CHÁ MATE TOSTADO, EMBALAGEM EM CAIXA COM 250 GRAMAS, COM DADOS DE IDENTIFICAÇÃO DO PRODUTO, MARCA DO FABRICANTE E PRAZO DE VALIDADE. O PRODUTO DEVERÁ TER REGISTRO NO MINISTÉRIO DA AGRICULTURA E/OU MINISTÉRIO DA SAÚDE. CAIXA.</t>
  </si>
  <si>
    <t>3.3.90.30.006</t>
  </si>
  <si>
    <t xml:space="preserve">A aquisição de chá mate contribuir para a melhoria da concentração, produtividade e disposição no ambiente de trabalho. Além disso, o consumo de chá mate pode promover um ambiente mais saudável e incentivar hábitos alimentares equilibrados entre os colaboradores. </t>
  </si>
  <si>
    <t xml:space="preserve">ÁGUA MINERAL SEM GÁS, ACONDICIONADA EM EMBALAGEM DE 500 ML, COM PROTETOR NA PARTE SUPERIOR E LACRE DE SEGURANÇA, PERSONALIZADO 
PELO FABRICANTE, SEM AVARIAS. UNIDADE. </t>
  </si>
  <si>
    <t>A aquisição de água mineral visa suprir e viabilizar o pronto atendimento da Secretaria de Estado de Saúde.</t>
  </si>
  <si>
    <t>GARRAFÃO VAZIO, PARA ACONDICIONAMENTO DE ÁGUA MINERAL, EM POLIPROPILENO, NOVO, SEM AVARIAS E SEM FISSURAS, CAPACIDADE DE 20 LITROS. UNIDADE.</t>
  </si>
  <si>
    <t>3.3.90.30.044</t>
  </si>
  <si>
    <t>A aquisição Garrafão vazio visa suprir e viabilizar o pronto atendimento da Secretaria de Estado de Saúde.</t>
  </si>
  <si>
    <t>CONTRATO DE AQUISIÇÃO E GÁS ENGARRAFADO</t>
  </si>
  <si>
    <t>GÁS DE COZINHA 13KG, COM TROCA DE VASILHAME VAZIO, ALTAMENTE TÓXICO E INFLAMÁVEL, ACONDICIONADO EM BOTIJÃO, DE ACORDO COM AS NORMAS VIGENTES DA ANP E CNPQ. UNIDADE</t>
  </si>
  <si>
    <t>3.3.90.30.007</t>
  </si>
  <si>
    <t>A aquisição de gás de cozinha visa suprir e viabilizar o pronto atendimento da Secretaria de Estado de Saúde.</t>
  </si>
  <si>
    <t>GÁS DE COZINHA 45KG, COM TROCA DE VASILHAME VAZIO, ALTAMENTE TÓXICO E INFLAMÁVEL, ACONDICIONADO EM BOTIJÃO, DE ACORDO COM AS NORMAS VIGENTES DA ANP E CNPQ. UNIDADE</t>
  </si>
  <si>
    <t>VASILHAME DE GÁS DE COZINHA 13KG VAZIO, DE ACORDO COM AS NORMAS VIGENTES DA ANP E CNPQ. UNIDADE</t>
  </si>
  <si>
    <t>AÇÚCAR TIPO CRISTAL. CARACTERÍSTICAS TÉCNICAS: OBTIDO DA CANA DE AÇÚCAR, COM ASPECTO, COR, CHEIRO PRÓPRIOS; TEOR DE SACAROSE MÍNIMO DE 99,3%; UMIDADE MÁXIMA DE 0,3% P/P; PACOTE DE 2 QUILOS COM EMBALAGEM LACRADA E SEM SINAIS DE VIOLAÇÃO; ISENTO DE SUJIDADES, PARASITAS, MATERIAIS TERROSOS E DETRITOS ANIMAIS OU VEGETAIS; EMBALAGEM PLÁSTICA RESISTENTE CONTENDO NOME DO FABRICANTE, ENDEREÇO, REGISTRO NO ÓRGÃO COMPETENTE, DATA DE FABRICAÇÃO E PRAZO DE VALIDADE DE ACORDO COM A RESOLUÇÃO 12/78 DA COMISSÃO NACIONAL DE NORMAS E PADRÕES PARA ALIMENTOS – CNNPA E ALTERAÇÕES, RESOLUÇÃO - RDC Nº 12/01- ANVISA E DEMAIS LEGISLAÇÕES PERTINENTES; PACOTE.</t>
  </si>
  <si>
    <t>A aquisição de gêneros alimentícios (açúcar) visa suprir a demanda das Unidades Administrativas, Desconcentradas e Regionalizadas.</t>
  </si>
  <si>
    <t>ÁGUA MINERAL SEM GÁS, ACONDICIONADA EM EMBALAGEM DE POLIPROPILENO, PROTETOR NA PARTE SUPERIOR E LACRE DE SEGURANÇA PERSONALIZADO PELO FABRICANTE, SEM AVARIAS, EMBALAGEM CONTENDO 200 ML. CAIXA COM 48 UNIDADES. CAIXA</t>
  </si>
  <si>
    <t>A aquisição de gêneros alimentícios (café em pó) visa suprir a demanda das Unidades Administrativas, Desconcentradas e Regionalizadas</t>
  </si>
  <si>
    <t>ÁGUA MINERAL, NATURAL, SEM GÁS, ACONDICIONADA EM GARRAFÃO DE POLIPROPILENO, COM CAPACIDADE PARA 20 (VINTE) LITROS; SEM VASILHAME, EMBALAGEM COM PROTETOR SUPERIOR E LACRE DE SEGURANÇA PERSONALIZADO PELO FABRICANTE, SEM AVARIAS, PRAZO DE VALIDADE IGUAL OU SUPERIOR A 01 ANO. O PRODUTO DEVERÁ TER REGISTRO NO MINISTÉRIO DA SAÚDE E ATENDER ÀS NORMAS VIGENTES. UNIDADE.</t>
  </si>
  <si>
    <t>A aquisição de água mineral e vasilhame de acondicionamento de água 20L visa suprir e viabilizar o pronto atendimento da Secretaria de Estado de Saúde e suas Unidades.</t>
  </si>
  <si>
    <t>VASILHAME DE GÁS DE COZINHA 45KG VAZIO, DE ACORDO COM AS NORMAS VIGENTES DA ANP E CNPQ. UNIDADE</t>
  </si>
  <si>
    <t>A aquisição de vasilhame de gás visa suprir e viabilizar o pronto atendimento da Secretaria de Estado de Saúde.</t>
  </si>
  <si>
    <t xml:space="preserve">AQUISIÇÃO DE MATERIAL DE EXPEDIENTE </t>
  </si>
  <si>
    <t>CAIXA ARQUIVO DE PAPELÃO ONDULADO MEDIDAS APROXIMADAS DE 360X250X135M M, COR PARDO. UNIDADE</t>
  </si>
  <si>
    <t>A aquisição de materiais Administrativos de uso comum (materias de expediente) visa suprir a demanda das Unidades Administrativas, Desconcentradas e Regionalizadas da SES/MT;</t>
  </si>
  <si>
    <t xml:space="preserve">CAIXA DE ARQUIVO MORTO - EM POLIPROPILENO CORRUGADO, 
(360X250X135) MM, CORES VARIADAS. UNIDADE. </t>
  </si>
  <si>
    <t>CANETA ESFEROGRÁFICA, ESCRITA MÉDIA, CORPO EM MATERIAL PLÁSTICO TRANSPARENTE, CARGA: TUBO PLÁSTICO, ESFERA EM TUNGSTÊNIO, PRODUTO COM ETIQUETA DE IDENTIFICAÇÃO E MARCA DO FABRICANTE. COR A DEFINIR. CAIXA COM 50 UNIDADES</t>
  </si>
  <si>
    <t>CANETA ESFEROGRÁFICA, ESCRITA MÉDIA, CORPO EM MATERIAL PLÁSTICO TRANSPARENTE, CARGA: TUBO PLÁSTICO, ESFERA EM TUNGSTÊNIO, PRODUTO COM ETIQUETA DE IDENTIFICAÇÃO E MARCA DO FABRICANTE. COR A DEFINIR. CAIXA COM 50  UNIDADES</t>
  </si>
  <si>
    <t>COLCHETE - LATONADO, N. 15. CAIXA COM 72 UNIDADES. CAIXA.</t>
  </si>
  <si>
    <t>GRAMPEADOR - DE MESA, COM ESTRUTURA METALICA DE 
ALTA RESISTENCIA, GRAMPO DE 23/8 A 23/24, NA COR PRETA, 
CAPACIDADE PARA GRAMPEAR DE 170 A 240 FOLHAS, DE PAPEL 75G/M². UNIDADE</t>
  </si>
  <si>
    <t>GRAMPEADOR - INDUSTRIAL, COM ESTRUTURA METALICA, GRAMPO DE 23/13, NA COR PRETA, CAPACIDADE PARA PERFURAR ATE 100 FOLHAS. UNIDADE.</t>
  </si>
  <si>
    <t xml:space="preserve">PASTA DE PLÁSTICO TRANSPARENTE COM ABAS E ELÁSTICO, 
TAMANHO OFÍCIO, EMBALAGEM COM IDENTIFICAÇÃO 
DO PRODUTO E MARCA DO FABRICANTE. </t>
  </si>
  <si>
    <t xml:space="preserve">PERCEVEJO - EM META, LATONADO, COM DIAMETRO DE 10,00MM.
CAIXA COM 100 UNIDADES. </t>
  </si>
  <si>
    <t xml:space="preserve">APAGADOR - PARA QUADRO BRANCO, DE PLASTICO, NAS DIMENSÕES MÍNIMAS 150X60X45 MM, COM BASE DE FELTRO. UNIDADE. </t>
  </si>
  <si>
    <t xml:space="preserve">CAPA PARA ENCADERNAÇÃO TRANSPARENTE TAMANHO A4. PACOTE COM 100 UNIDADES. </t>
  </si>
  <si>
    <t>EXTRATOR DE GRAMPO DETALHAMENTO: EXTRATOR DE GRAMPO, TIPO ESPÁTULA, EM AÇO ZINCADO, MEDINDO APROXIMADAMENTE 15 CM. EMBALAGEM CONTENDO IDENTIFICAÇÃO DO PRODUTO E MARCA DO FABRICANTE. UNIDADE</t>
  </si>
  <si>
    <t xml:space="preserve">FITA ADESIVA EM CREPE, NAS DIMENSÕES MÍNIMAS 18MM X 
50M. ROLO. </t>
  </si>
  <si>
    <t xml:space="preserve">FITA ADESIVA TRANSPARENTE, MEDINDO 12MMX50M, EMBALAGEM EM ROLO COM DADOS DE IDENTIFICACAO DO PRODUTO E MARCA DO FABRICANTE. </t>
  </si>
  <si>
    <t>PILHA - TIPO ALCALINA, NA VOLTAGEM DE 1,5V, NO TAMANHO MEDIA (C), EMBALADO EM CARTELA COM 2 UNIDADES. CARTELA.</t>
  </si>
  <si>
    <t>CARREGADOR DE BATERIA PARA MÁQUINA FOTOGRÁFICA DIGITAL, COM CARREGADOR PARA 4 (QUATRO) PILHAS SIMULTÂNEAS; COMPATÍVEL COM PILHAS "AA" E "AAA"; COMPATÍVEL COM PILHAS DE NI-MH; ALIMENTAÇÃO/TENSÃO: 110 OU BIVOLT; LED INDICADOR DE FINALIZAÇÃO DE CARGA; LED INDICADOR DE APARELHO LIGADO; PROTEÇÃO CONTRA SOBRECARGA, SOBRE TENSÃO E SUPERAQUECIMENTO; TEMPO DE CARGA DE 2H A 9H, EMBALAGEM COM DADOS DE IDENTIFICAÇÃO DO PRODUTO, MARCA DO FABRICANTE E GARANTIA. UNIDADE. CADA CARREGADOR COM 04 (QUATRO) PILHAS RECARREGÁVEIS PARA MÁQUINA DIGITAL, 1,5 VOLTS, 2500/2600 MAH, EMBALAGEM COM DADOS DE IDENTIFICAÇÃO DO PRODUTO E MARCA DO FABRICANTE. UNIDADE.</t>
  </si>
  <si>
    <t>APONTADOR DE LÁPIS EM METAL, APRESENTAÇÃO SIMPLES. UNIDADE.</t>
  </si>
  <si>
    <t>BLOCO AUTO ADESIVO PARA RECADOS (POS-IT), NAS DIMENSÕES 38 X 51 MM. BLOCO COM 100 (CEM) FOLHAS. EMBALAGEM COM IDENTIFICAÇÃO DO PRODUTO E MARCA DOFABRICANTE.</t>
  </si>
  <si>
    <t>CADEADO - COM 40MM CROMADO, HASTE CURTA, COM DUAS CHAVES DE TRAVA/DESTRAVA</t>
  </si>
  <si>
    <t>CAIXA DE ARQUIVO MORTO - EM POLIPROPILENO CORRUGADO, (360X250X135) MM,CORES VARIADAS. UNIDADE</t>
  </si>
  <si>
    <t>CANETA MARCA TEXTO - EM PLASTICO RIGIDO E OPACO, 5,0MM, AMARELO FLUORESCENTE. CAIXA COM 12 UNIDADES. CAIXA.</t>
  </si>
  <si>
    <t>CANETA PARA ESCREVER EM CD E DVD, PONTA FINA, COM TINTA PERMANENTE, SECAGEM RÁPIDA E RESISTENTE A ÁGUA. COR A DEFINIR. UNIDADE</t>
  </si>
  <si>
    <t>CESTO PARA LIXO CONFECCIONADO EM PLÁSTICO, TELADO,FORMATO CILÍNDRICO, FUNDO PLANO, COM IDENTIFICAÇÃO DO PRODUTO E MARCA DO FABRICANTE, CAPACIDADE PARA10 LITROS. UNIDADE</t>
  </si>
  <si>
    <t>CESTO PARA LIXO EM PVC COM TAMPO, FORMATO CILÍNDRICO, FUNDO PLANO, COM CAPACIDADE PARA 20 (VINTE) LITROS. O OBJETO DEVERÁ CONTER IDENTIFICAÇÃO DO PRODUTO E MARCA DO FABRICANTE. UNIDADE.</t>
  </si>
  <si>
    <t>CHAVEIRO - PLÁSTICO, ARGOLA, ETIQUETA. UNIDADE</t>
  </si>
  <si>
    <t>CLIPE - EM ACO INOX, PARALELO, ACABAMENTO NIQUELADO,6/0. CAIXA COM 100 UNIDADES.</t>
  </si>
  <si>
    <t>CLIPS PARA PAPEL, EM AÇO NIQUELADO, N° 2/0. FABRICADO COM ARAME DE AÇO, ANTIFERRUGEM COM IDENTIFICAÇÃO DO PRODUTO, MARCA DO FABRICANTE, DATA DE FABRICAÇÃO E PRAZO DE VALIDADE. CAIXA COM 100 UNIDADES</t>
  </si>
  <si>
    <t>COLA BRANCA ESCOLAR 90G ALTA QUALIDADE, BAIXO TEORDE AGUA PARA COLAR PAPEL MADEIRA COURO E TECIDO EMTUBO. UNIDADE</t>
  </si>
  <si>
    <t>COLA LÍQUIDA BRANCA, PARA USO EM PAPEL, CERÂMICA, TECIDOS, ARTESANATO, 500G. EMBALAGEM COM IDENTIFICA-ÇÃO DO PRODUTO E MARCA DO FABRICANTE. UNIDADE</t>
  </si>
  <si>
    <t>ENVELOPE BRANCO, NAS DIMENSÕES 260X360 MM UNIDADE</t>
  </si>
  <si>
    <t>ENVELOPE EM PAPEL PARDO, MEDINDO 229X324MM, EMBALAGEM COM IDENTIFICAÇÃO DO PRODUTO E MARCA DOFABRICANTE. UNIDADE.</t>
  </si>
  <si>
    <t>ENVELOPE PLÁSTICO, PARA PASTA CATÁLOGO. UNIDADE.</t>
  </si>
  <si>
    <t>ESPIRAL PARA ENCADERNAÇÃO, EM PVC, DIÂMETRO 25MM, COMPRIMENTO 33CM, CAPACIDADE DE ENCADERNAÇÃO: 160 FOLHAS. COR À DEFINIR, PACOTE COM NO MÍNIMO 48 UNIDADES</t>
  </si>
  <si>
    <t>ESTILETE GRANDE, CORPO PLÁSTICO RESISTENTE COMLÂMINA DE 18 MM. UNIDADE</t>
  </si>
  <si>
    <t>EXTENSÃO COMUM COM 10 METROS, COM 3 TOMADAS UNIVERSAIS, EMBALAGEM COM DADOS DE IDENTIFICAÇÃO DO PRODUTO E MARCA DO FABRICANTE. UNIDADE.</t>
  </si>
  <si>
    <t>FITA ADESIVA, COM DIMENSÕES 48MMX50M, POLIPROPILENO,NA COR TRANSPARENTE.</t>
  </si>
  <si>
    <t>GRAMPEADOR DE MESA PARA 100 FOLHAS. UNIDADE</t>
  </si>
  <si>
    <t>GRAMPO PARA GRAMPEADOR - EM ACO GALVANIZADO, 23/13.UNIDADE.</t>
  </si>
  <si>
    <t>LÁPIS - LÁPIS PRETO N 2, GRAFITE HB, ESCREVE MACIO, PRODUTOS ATOXICO E NAO PERECIVEL, MATERIAL: RESINAS, PIGMENTOS E CERAS. CAIXA COM 112 UNIDADES. CAIXA</t>
  </si>
  <si>
    <t>LÂMINA PARA ESTILETE, CONFECCIONADO EM AÇO CARBONO, COM LARGURA MÍNIMA 18MM, UNIDADE</t>
  </si>
  <si>
    <t>PASTA CATÁLOGO, COM CAPACIDADE PARA 100 ENVELOPES, NO TAMANHO OFÍCIO, NA COR PRETA. UNIDADE</t>
  </si>
  <si>
    <t>PASTA SUSPENSA, EM PAPELÃO, MARMORIZADA, NA COR MARROM, COM PONTEIRA PLÁSTICA NAS EXTREMIDADES. EMBALAGEM COM IDENTIFICAÇÃO DO PRODUTO E MARCA DOFABRICANTE. UNIDADE</t>
  </si>
  <si>
    <t>PERFURADOR PARA PAPEL - EM ESTRUTURA METALICA, COM CAPACIDADE DE PERFURACAO DE 22 FOLHAS, COM VASADOR PEQUENO, NA COR PRETA. UNIDADE.</t>
  </si>
  <si>
    <t>PILHA - TIPO ALCALINA, NA VOLTAGEM DE 1,5V, NO TAMANHOMEDIA AA, EMBALADO EM CARTELA COM 04 UNIDADES. CARTELA.</t>
  </si>
  <si>
    <t>PILHA - TIPO ALCALINA_(AAA), NA VOLTAGEM DE 1,5V, NO TAMANHO PALITO, EMBALADO EM CARTELA COM 4 UNIDADES.CARTELA.</t>
  </si>
  <si>
    <t>PINCEL ATÔMICO, COM TINTA PERMANENTE A BASE DE ÁLCOOL, COM PONTA RETANGULAR QUE PERMITE TRAÇOS FINO E GROSSO, CORES VARIADAS, EMBALAGEM COM IDEN- TIFICAÇÃO DO PRODUTO E MARCA DO FABRICANTE</t>
  </si>
  <si>
    <t>PINCEL ATÔMICO, PARA QUADRO BRANCO, PONTA INDEFORMÁVEL FÁCIL DE APAGAR SEM DEIXAR RESÍDUOS, GRAVADO NO CORPO A MARCA DO FABRICANTE, COMPRIMENTO MÍNIMO DE 10CM, CORES VARIADAS (À ESCOLHER). UNIDADE</t>
  </si>
  <si>
    <t>PISTOLA APLICADORA PARA COLA QUENTE (PEQUENA), BIVOLT, 127V, COM NO MÍNIMO 20W, PONTA COM ISOLANTE TÉRMICO, EMBALAGEM COM DADOS DE IDENTIFICAÇÃO DOPRODUTO E MARCA DO FABRICANTE. UNIDADE</t>
  </si>
  <si>
    <t>PORTA LÁPIS/CLIPE/LEMBRETE EM ACRÍLICO, TAMANHOPADRÃO. UNIDADE</t>
  </si>
  <si>
    <t>RÉGUA - DE PLASTICO, TRANSPARENTE, COM ESCALA MILIMETRICA, MEDINDO 30 CM. UNIDADE</t>
  </si>
  <si>
    <t>TESOURA ESCOLAR, SEM PONTA, DE AÇO INOXIDÁVEL, TAMANHO 11CM, NA COR PRETA, COM IDENTIFICAÇÃO DOPRODUTO E MARCA DO FABRICANTE. UNIDADE</t>
  </si>
  <si>
    <t>TESOURA MULTIUSO, DE AÇO INOXIDÁVEL, PONTA ARREDONDADA, CABO EM POLIPROPILENO ATÓXICO, TAMANHO 21CM, COM IDENTIFICAÇÃO DO PRODUTO E MARCADO FABRICANTE</t>
  </si>
  <si>
    <t>ETIQUETA ROLO 105X66X35 COR AMARELA</t>
  </si>
  <si>
    <t>PASTA POLIONDAS, 3CM NAS CORES DIVERSAS, DEVIDAMENTE IDENTIFICADAS COM DESCRIÇÃO DO MATERIAL, EMBALAGEM COM IDENTIFICAÇÃO DO PRODUTO E MARCA DO FABRICANTE. UNIDADE</t>
  </si>
  <si>
    <t>FITA PLÁSTICA PARA DEMARCAÇÃO DE ÀREA 70MMX200M</t>
  </si>
  <si>
    <t>SACO PLÁSTICO 15X30</t>
  </si>
  <si>
    <t>SACO PLÁSTICO 20X30</t>
  </si>
  <si>
    <t>SACO PLÁSTICO 35X45</t>
  </si>
  <si>
    <t>SACO PLÁSTICO 50X80</t>
  </si>
  <si>
    <t>CADERNO CAPA DURA, PEQUENO, COM 96 FOLHAS, SEM ESPIRAL, COM GRAMATURA DE NO MÍNIMO 56G/M², CAPA LISA, EM CORES DIVERSAS (À ESCOLHER). UNIDADE</t>
  </si>
  <si>
    <t>CADERNO ESPIRAL, FORMATO UNIVERSITÁRIO, 200 FOLHAS DE 56 G/M² CONTENDO DIVISÕES, COM IDENTIFICAÇÃO DO PRODUTO E MARCA DO FABRICANTE.</t>
  </si>
  <si>
    <t>LACRE PLÁSTICO, COM DUPLA TRAVA DIVERSOS USOS, DE 23CM, PCTE C/100</t>
  </si>
  <si>
    <t>LÁPIS DE COR, TAMANHO GRANDE, CORES VARIADAS, CAIXA COM 12 (DOZE) UNIDADES. EMBALAGEM COM IDENTIFICAÇÃO DO PRODUTO E MARCA DO FABRICANTE. CAIXA.</t>
  </si>
  <si>
    <t>0000.920</t>
  </si>
  <si>
    <t>PAPEL - TIPO: CREPOM; GRAMATURA: 25 GRAMAS; MATERIAL: CELULOSE VEGETAL; COR: AMARELO; LARGURA: 48 CM; COMPRIMENTO: 200 CM.</t>
  </si>
  <si>
    <t xml:space="preserve">PAPEL CREPOM COR: AZUL </t>
  </si>
  <si>
    <t>0000.919</t>
  </si>
  <si>
    <t>PAPEL - TIPO: CREPOM; GRAMATURA: 25 GRAMAS; MATERIAL: CELULOSE VEGETAL; COR: BRANCO; LARGURA: 48 CM; COMPRIMENTO: 200 CM.</t>
  </si>
  <si>
    <t>PAPEL CREPOM COR: ROSA</t>
  </si>
  <si>
    <t>PAPEL CREPOM COR: ROXO</t>
  </si>
  <si>
    <t>000.916</t>
  </si>
  <si>
    <t>PAPEL - TIPO: CREPOM; GRAMATURA: 25 GRAMAS; MATERIAL: CELULOSE VEGETAL; COR: VERDE; LARGURA: 48 CM; COMPRIMENTO: 200 CM.</t>
  </si>
  <si>
    <t>000.914</t>
  </si>
  <si>
    <t>PAPEL - TIPO: CREPOM; GRAMATURA: 25 GRAMAS; MATERIAL: CELULOSE VEGETAL; COR: VERMELHO; LARGURA: 48 CM; COMPRIMENTO: 200 CM.</t>
  </si>
  <si>
    <t>CANETA ESFEROGRÁFICA - MATERIAL: ALUMÍNIO ESCOVADO - QUANTIDADE CARGAS: 1 UM - MATERIAL PONTA: AÇO INOXIDÁVEL COM ESFERA DE TUNGSTÊNIO - TIPO ESCRITA: MÉDIA - COR TINTA: AZUL - CARACTERÍSTICAS ADICIONAIS: SUPORTE FIXAÇÃO, COM CORRENTE DE METAL</t>
  </si>
  <si>
    <t>ESPIRAL PARA ENCADERNAÇÃO PLÁSTICO NA COR CRISTAL TAMANHO A4/OFÍCIO DIÂMETRO DE 07 MM IDEAL PARA ENCADERNAR 25 FOLHAS DE 75G/M². PACOTES COM 50 UNIDADES.</t>
  </si>
  <si>
    <t>ESPIRAL PARA ENCADERNAÇÃO PLÁSTICO NA COR CRISTAL TAMANHO A4/OFÍCIO DIÂMETRO DE 17 MM IDEAL PARA ENCADERNAR 100 FOLHAS DE 75G/M². PACOTES COM 50 UNIDADES.</t>
  </si>
  <si>
    <t>ESPIRAL PARA ENCADERNAÇÃO PLÁSTICO NA COR CRISTAL TAMANHO A4/OFÍCIO DIÂMETRO DE 29 MM IDEAL PARA ENCADERNAR 200 FOLHAS DE 75G/M². PACOTES COM 35 UNIDADES</t>
  </si>
  <si>
    <t>ESPIRAL PARA ENCADERNAÇÃO PLÁSTICO NA COR CRISTAL TAMANHO A4/OFÍCIO DIÂMETRO DE 33 MM IDEAL PARA ENCADERNAR 250 FOLHAS DE 75G/M². PACOTES COM 25 UNIDADES</t>
  </si>
  <si>
    <t>ESPIRAL PARA ENCADERNAÇÃO PLÁSTICO NA COR CRISTAL TAMANHO A4/OFÍCIO DIÂMETRO DE 50 MM IDEAL PARA ENCADERNAR 450 FOLHAS DE 75G/M². PACOTES COM 12 UNIDADES</t>
  </si>
  <si>
    <t xml:space="preserve">ARAME ARTE CLEAN PARA ARTESANATO. 
ROLO COM 5 METROS </t>
  </si>
  <si>
    <t>ARAME ARTESANATO ALUMINIO 1,5 MM 1KG</t>
  </si>
  <si>
    <t>BOBINA PLÁSTICA PARA UNITARIZAÇÃO COR TRANSPARENTE COM 10.000 SACOS 5 CM LARGURA X 8 CM DE COMPRIMENTO + 3 CM DE ABA COM FITA PERMANENTE E SERRILHA NO FUNDO</t>
  </si>
  <si>
    <t>BOBINA PLÁSTICA PARA UNITARIZAÇÃO NA COR VERMELHA COM 5.000 SACOS 5 CM LARGURA X 8 CM DE COMPRIMENTO + 3 CM DE ABA COM FITA PERMANENTE E SERRILHA NO FUNDO</t>
  </si>
  <si>
    <t>BOBINA PLÁSTICO BOLHA, COMPOSIÇÃO: MATERIAL 100% VIRGEM - POLIETILENO TRANSPARENTE - COR: TRANSPARENTE - DIMENSÃO: 60 CM X 20 METROS - 29 MICRAS DE ESPESSURA</t>
  </si>
  <si>
    <t>BOBINA PLÁSTICO BOLHA - CARACTERÍSTICAS: • ALTURA: 1,20 METROS - • COMPRIMENTO: 100 METROS • MICRAS: 28 MICRAS</t>
  </si>
  <si>
    <t>BOLA DE ISOPOR 10CM DIAMETRO</t>
  </si>
  <si>
    <t>BOLA DE ISOPOR 30CM DIAMETRO</t>
  </si>
  <si>
    <t>BOLA DE ISOPOR 3CM DIAMETRO</t>
  </si>
  <si>
    <t>BOLA DE ISOPOR 5CMDIAMETRO</t>
  </si>
  <si>
    <t>CANETA PARA ESCREVER EM CD E DVD, PONTA FINA, COM TINTA PERMANENTE, SECAGEM RÁPIDA E RESISTENTE À ÁGUA. COR A DEFINIR. UNIDADE</t>
  </si>
  <si>
    <t>CANETINHA JUMBO PONTA GROSSA COM 12 UNIDADES, NÃO TOXICA, COM CORES VIVAS, TINTA LAVÁVEL NA MAIORIA DOS TECIDOS COMPOSIÇÃO: TINTA, ÁGUA, CORANTES, RESINAS TERMOPLÁSTICAS, FIBRA, POLIETILENO</t>
  </si>
  <si>
    <t>CARTOLINA AMARELA 180G/M², NO FORMATO 500X660MM</t>
  </si>
  <si>
    <t xml:space="preserve">CARTOLINA AZUL 180G/M², NO FORMATO 
500X660MM </t>
  </si>
  <si>
    <t>CARTOLINA BRANCA 180G/M², NO FORMATO 500X660MM</t>
  </si>
  <si>
    <t>CARTOLINA ROSA 180G/M², NO FORMATO 500X660MM</t>
  </si>
  <si>
    <t>CARTOLINA ROXA/LILÁS 180G/M², NO FORMATO 500X660MM</t>
  </si>
  <si>
    <t>CARTOLINA VERDE 180G/M², NO FORMATO 500X660MM</t>
  </si>
  <si>
    <t xml:space="preserve">COLA ADESIVA DE CONTATO, À BASE DE BORRACHA SINTÉTICA E SOLVENTE ORGÂNICOS, PESO LÍQUIDO 30 GR., FUNÇÃO DE COLAR CONCRETO, COURO, LAMINADOS DECORATIVOS, VIDRO, METAL, FIBRAS, PAPELÃO E MADEIRA, COM IDENTIFICAÇÃO DO PRODUTO, MARCA DO FABRICANTE, DATA DE FABRICAÇÃO E VALIDADE. UNIDADE. </t>
  </si>
  <si>
    <t xml:space="preserve">COLA GLITER 35G, BICO ECONOMICO ATOXICA LAVAVEL COMPOSICAO: RESINA DE PVA GLITER E CONSERVANTE TIPO BENZOTIAZOL CORES VARIADAS </t>
  </si>
  <si>
    <t xml:space="preserve">COLA LIQUIDA COLORIDA 23G ATOXICA LAVAVEL COMPOSICAO: RESINA DE PVA E PIGMENTOS CAIXA COM 06 FRASCOS CORES 
DIVERSAS </t>
  </si>
  <si>
    <t>CORRETIVO LÍQUIDO A BASE DE SOLVENTE, FRASCO COM 18 ML, EMBALAGEM EM CAIXA COM 12 UNIDADES, COM IDENTIFICAÇÃO DO PRODUTO, MARCA DO FABRICANTE, DATA DE VALIDADE E PRAZO DE VALIDADE. CAIXA</t>
  </si>
  <si>
    <t>FITA ADESIVA MATERIAL: POLIPROPILENO TIPO: MONOFACE LARGURA: 12 MM COMPRIMENTO: 30 M COR: VERDE</t>
  </si>
  <si>
    <t>FITA CETIM N03 COM 15MM DE LARGURA C/10M DE COMP. CORES VARIADAS</t>
  </si>
  <si>
    <t>GRAFIT - MINA GRAFITE, DIÂMETRO 0,5 MM, TIPO 2B, EM TUBO PLÁSTICO COM 12 (DOZE) UNIDADES. EMBALAGEM COM IDENTIFICAÇÃO DO PRODUTO E MARCA DO FABRICANTE. TUBO</t>
  </si>
  <si>
    <t>ISOPOR EM PLACA, ESPESSURA 10 MM, DIMENSÕES 1000 X 500 MM. UNIDADE</t>
  </si>
  <si>
    <t>ISOPOR EM PLACA, ESPESSURA 30 MM, DIMENSÕES 1000 X 500 MM. UNIDADE</t>
  </si>
  <si>
    <t>ISOPOR EM PLACA, ESPESSURA 50 MM, DIMENSÕES 1000 X 500 MM. UNIDADE</t>
  </si>
  <si>
    <t>LACRE PLÁSTICO SACO COM 100 UNID</t>
  </si>
  <si>
    <t xml:space="preserve">LIVRO ATA, PAUTADO, CAPA DURA PRETA, SEM MARGENS, NAS DIMENSÕES MÍNIMAS DE 320 X 220 MM </t>
  </si>
  <si>
    <t xml:space="preserve">SACO TRANSPARENTE 52X70 INCOLOR GROSSO PCT C/ 50 UN POLI CELOFANE ALTA QUALIDADE IDEAL CESTA PRESENTE LEMBRANÇA </t>
  </si>
  <si>
    <t>PAPEL CARBONO - MATERIAL: PAPEL - APLICAÇÃO: ESCRITA – MANUAL TIPO: MONOFACE - COMPRIMENTO: 210 MM LARGURA: 297 MM COR: AZUL CX 100 FOLHAS</t>
  </si>
  <si>
    <t>PAPEL CARTÃO SIMPLES, DIMENSÕES APROXIMADAS: 50 CM X 70 CM, GRAMATURA 240 G, COR PRETO FOLHA</t>
  </si>
  <si>
    <t>PAPEL DE SEDA 50CM X 70CM - PACOTE COM 50 FOLHAS DIVERSAS CORES.</t>
  </si>
  <si>
    <t>PINCEL N 24 CERDAS DE NYLON CABO DE MADEIRA BASE ACHATADA. UNIDADE</t>
  </si>
  <si>
    <t>PAPEL KRAFT, RESISTENTE, 80G/M², LARGURA 120 CM E 150M DE COMPRIMENTO, COM DADOS DE IDENTIFICAÇÃO DO PRODUTO E MARCA DO FABRICANTE ROLO</t>
  </si>
  <si>
    <t>PAPEL KRAFT, RESISTENTE, 80G/M², LARGURA 60 CM E 200M DE COMPRIMENTO, COM DADOS DE IDENTIFICAÇÃO DO PRODUTO E MARCA DO FABRICANTE ROLO</t>
  </si>
  <si>
    <t xml:space="preserve">PASTA CATÁLOGO OFÍCIO NA COR PRETA, COM 50 ENVELOPES PLÁSTICOS 0,06 COM 4 COLCHETES 245X335MM. EMBALAGEM COM IDENTIFICAÇÃO DO PRODUTO E MARCA DO FABRICANTE. UNIDADE. </t>
  </si>
  <si>
    <t>PASTA CATÁLOGO, COM CAPA DE PAPELÃO REVESTIDA EM PLÁSTICO, NA COR PRETA, COM CAPACIDADE PARA 100 (CEM) 
PLÁSTICOS. EMBALAGEM COM IDENTIFICAÇÃO DO PRODUTO E MARCA DO FABRICANTE. UNIDADE</t>
  </si>
  <si>
    <t>PASTA CLASSIFICADORA EM PAPEL CARTÃO 280G, PLASTIFICADO, COM PRENDEDOR METÁLICO MACHO E FÊMEA, DIMENSÕES 235 
X 350 MM, NAS CORES DIVERSAS, EMBALAGEM COM IDENTIFICAÇÃO DO PRODUTO E MARCA DO FABRICANTE</t>
  </si>
  <si>
    <t>PASTA COM ABAS E ELÁSTICO, POLIONDAS, OFICIO COM DIMENSÕES 340X250X20MM, NA COR CRISTAL, COM IDENTIFICAÇÃO DO PRODUTO E MARCA DO FABRICANTE. UNIDADE</t>
  </si>
  <si>
    <t>PASTA L, PARA DOCUMENTO, TRANSLÚCIDA E/OU TRANSPARENTE, DIMENSÕES 210X297MM</t>
  </si>
  <si>
    <t>PASTA PLÁSTICA COM PRENDEDOR DE PAPEL DE PRESSÃO, TRANSPARENTE, EMBALAGEM COM DADOS DO FABRICANTE. UNIDADE</t>
  </si>
  <si>
    <t>PASTA SUSPENSA, EM PAPELÃO, MARMORIZADA, NA COR MARROM, COM PONTEIRA PLÁSTICA NAS EXTREMIDADES. EMBALAGEM COM IDENTIFICAÇÃO DO PRODUTO E MARCA DO FABRICANTE.</t>
  </si>
  <si>
    <t>PASTA SUSPENSA, EM PAPELÃO, MARMORIZADA, NA COR MARROM, COM PONTEIRA PLÁSTICA NAS EXTREMIDADES. EMBALAGEM COM IDENTIFICAÇÃO DO PRODUTO E MARCA DO FABRICANTE. UNIDADE</t>
  </si>
  <si>
    <t xml:space="preserve">PERCEVEJOS NIQUELADO DE 10 MM EM ESTOJO REAPROVEITAVEL. CAIXA COM 100 
UNIDADES. </t>
  </si>
  <si>
    <t>PERFURADOR METÁLICO, COM CAPACIDADE PARA PERFURAR NO MÍNIMO 70 FOLHAS DE PAPEL 75G/M2, DIMENSÕES MÍNIMAS 160X110X80 MM, EM FERRO FUNDIDO, PINTURA ELETROSTÁTICA, PINOS PERFURADORES EM AÇO NORMA SAE 1112 COM OXIDAÇÃO PRETA, MOLAS AÇO NORMA SAE 1065/70, ZINCADA E DESIDROGENADA, PINO TRANSVERSAL NORMA SAE1010/20  ZINCADO, APOIO DA BASE EM POLIETILENO. UNIDADE</t>
  </si>
  <si>
    <t>PILHA 27A</t>
  </si>
  <si>
    <t xml:space="preserve">PINCEL ATÔMICO COM TINTA PERMANENTE A BASE DE ÁLCOOL, COM PONTA RETANGULAR QUE PERMITE TRAÇOS FINO E GROSSO, CORES VARIADAS, EMBALAGEM COM IDENTIFICAÇÃO DO PRODUTO E MARCA DO FABRICANTE. CORES A ESCOLHER </t>
  </si>
  <si>
    <t>PORTA LÁPIS/CLIPE/LEMBRETE EM ACRÍLICO, TAMANHO PADRÃO, NA COR FUMÊ.</t>
  </si>
  <si>
    <t xml:space="preserve">PRANCHETA EM ACRÍLICO, COM PRENDEDOR METÁLICO NIQUELADO, PARA PAPEL DE DIMENSÕES 216 X 330 MM. COM IDENTIFICAÇÃO DO PRODUTO E MARCA DO FABRICANTE. UNIDADE </t>
  </si>
  <si>
    <t>REFIL LÂMINAS PARA ESTILETE 18 MM, COM NO MÍNIMO 10 PEÇAS.</t>
  </si>
  <si>
    <t>RÉGUA EM ACRÍLICO COM, NO MÍNIMO, 3 MM DE ESPESSURA E 35MM DE LARGURA, GRADUADA EM 50CM UNIDADE.</t>
  </si>
  <si>
    <t xml:space="preserve">RÉGUA EM PLÁSTICO COM DIMENSÕES MÍNIMAS DE 3 MM DE ESPESSURA E 35MM DE LARGURA, GRADUADA EM 30CM UNIDADE. </t>
  </si>
  <si>
    <t>TECIDO DE ALGODAO CRU - M2</t>
  </si>
  <si>
    <t>TESOURA ESCOLAR, SEM PONTA, DE AÇO INOXIDÁVEL, TAMANHO 11 CM, NA COR PRETA, COM IDENTIFICAÇÃO DO PRODUTO E MARCA DO FABRICANTE UNIDADE</t>
  </si>
  <si>
    <t>TESOURA MULTIUSO, DE AÇO INOXIDÁVEL, PONTA ARREDONDADA, CABO EM POLIPROPILENO ATÓXICO, TAMANHO 21 CM, COM IDENTIFICAÇÃO DO PRODUTO E MARCA DO FABRICANTE UNIDADE</t>
  </si>
  <si>
    <t xml:space="preserve">TINTA GUACHE EM CORES DIVERSAS EMBALAGEM COM 250 ML. COM 12 UNDIADES - CAIXA </t>
  </si>
  <si>
    <t>ROLO</t>
  </si>
  <si>
    <t xml:space="preserve"> ETIQUETA TÉRMICA 33 X 22 MM - COR DO PAPEL: VERMELHO - COM 3 COLUNAS POR LINHA  - ROLO 1000 ETIQUETA</t>
  </si>
  <si>
    <t xml:space="preserve">BALÕES LATEX NATURAL CORES VARIADAS TAMANHO 6,5. PACOTE COM 50 UNIDADES </t>
  </si>
  <si>
    <t xml:space="preserve">BATERIA 3 VOLTS CR 2032, CAPACIDADE: 225 MAHVOLTAGEM NOMINAL: 3V TENSÃO DE CORTE: 2V </t>
  </si>
  <si>
    <t>CAIXA PLÁSTICA ORGANIZADORA COM CAPACIDADE 09 LITROS, 10 CM DE ALTURA/35 CM DE LARGURA E 42 CM COMPRIMENTO</t>
  </si>
  <si>
    <t>CAIXA PLÁSTICA ORGANIZADORA COM CAPACIDADE 10 LITROS, 14 CM DE ALTURA/28 CM DE LARGURA E 41 CM COMPRIMENTO</t>
  </si>
  <si>
    <t xml:space="preserve">CAIXA PLÁSTICA ORGANIZADORA COM CAPACIDADE 12 LITROS, 12,5CM DE ALTURA/28,7CM DE LARGURA E 41CM DE COMPRIMENTO </t>
  </si>
  <si>
    <t>CAIXA PLÁSTICA ORGANIZADORA COM CAPACIDADE 20 LITROS, 17CM DE ALTURA/33CM DE LARGURA E 39CM DE COMPRIMENTO</t>
  </si>
  <si>
    <t>CALCULADORA DIGITAL PORTÁTIL, CAPACIDADE 12 (DOZE) DÍGITOS, COM AS 04 (QUATRO) OPERAÇÕES BÁSICAS, RAIZ QUADRADA, PORCENTAGEM, CORREÇÃO PARCIAL E TOTAL, INVERSÃO DE SINAIS, MEMÓRIA, BATERIA A LUZ SOLAR. UNIDADE.</t>
  </si>
  <si>
    <t>CALCULADORA ELETRÔNICA DE MESA COM BATERIA SOLAR. UNIDADE</t>
  </si>
  <si>
    <t xml:space="preserve">COLA BASTÃO - COMPOSIÇÃO: SILICONE - COR: INCOLOR - APLICAÇÃO: PISTOLA QUENTE - CARACTERÍSTICAS </t>
  </si>
  <si>
    <t xml:space="preserve">COLA BRANCA DE USO ESCOLAR, TUBO COM 500G, NÃO TÓXICA, LAVÁVEL. COLA PAPEL, CARTOLINA MADEIRA. UNIDADE. </t>
  </si>
  <si>
    <t>ESPETO PAPEL - MATERIAL: AÇO ALTURA HASTE: 100 MM</t>
  </si>
  <si>
    <t xml:space="preserve">FITA ADESIVA - MATERIAL: POLIURETANO - TIPO: DUPLA FACE LARGURA: 25 MM - COMPRIMENTO: 30 M - COR: INCOLOR APLICAÇÃO: MULTIUSO </t>
  </si>
  <si>
    <t xml:space="preserve">GIZ DE CERA GRANDE COLORIDO COM 12 CORES. UNIDADE </t>
  </si>
  <si>
    <t xml:space="preserve">MURAL 1,00X1,50MT, FUNDO EM CORTICA DE 5 MM, ACABAMENTO DE ALUMINIO. UNIDADE </t>
  </si>
  <si>
    <t>PALITO PICOLE DE MADEIRA 11,5CM, PCT C/100 UNIDADES.</t>
  </si>
  <si>
    <t xml:space="preserve">PAPEL CASCA DE OVO, FORMATO A4(297MMX210MM), 90G/M2, IMPRESSORA A JATO DE TINTA, COR BRANCO PACOTE COM 100FOLHAS. </t>
  </si>
  <si>
    <t xml:space="preserve">PAPEL FLIP CHART, TIPO SULFITE, COM SERRILHA PARA DESTACAR E VIRAR, DIMENSÕES 640 X 880 MM NA COR BRANCO BLOCO COM 50 FOLHAS. </t>
  </si>
  <si>
    <t xml:space="preserve">PAPEL PLÁSTICO ADESIVO CONTACT - BRANCO 45CMX2M </t>
  </si>
  <si>
    <t>PAPEL PLÁSTICO ADESIVO CONTACT - PRETO 45CMX2M</t>
  </si>
  <si>
    <t>PASTA COM CANALETA BRANCO TRANSPARENTE INCOLOR, TAMANHO OFÍCIO. UNIDADE</t>
  </si>
  <si>
    <t xml:space="preserve">PASTA SUSPENSA PLÁSTICA, TRANSPARENTE, COM GRAMPO TRILHO INTERNO, VISOR E ETIQUETAS, FORMATO OFÍCIO, COR CRISTAL. </t>
  </si>
  <si>
    <t xml:space="preserve">PRANCHETA EM MADEIRA COMPENSADA, COM PRENDEDOR METÁLICO NIQUELADO, PARA PAPEL, COM DIMENSÕES DE 216 X 330 MM, COM IDENTIFICAÇÃO DO PRODUTO E DO FABRICANTE. </t>
  </si>
  <si>
    <t xml:space="preserve">TECIDO NÃO TECIDO (TNT), MATERIAL: TECIDO NÃO TEXTURIZADO, DIMENSÕES: COM NO MÍNIMO 1,40 M DE LARGURA, COR: VERDE UNIDADE DE FORNECIMENTO: METRO. </t>
  </si>
  <si>
    <t>PAPEL MILIMETRADO PARA ELETROCARDIOGRAMA FORMATO: BOBINA; LARGURA: 216MM; EXTENSÃO DA BOBINA: 30M; TIPO DE REGISTRO: TÉRMICO;</t>
  </si>
  <si>
    <t xml:space="preserve">ETIQUETA AUTO ADESIVA EM PAPEL COUCHÊ PARA IMPRESSORA TÉRMICA NO TAMANHO APROXIMADO DE 105X66MM, ROLO COM NO MÍNIMO 500 ETIQUETAS </t>
  </si>
  <si>
    <t xml:space="preserve">RIBBON DE CERA (FITA DE TRANSFERÊNCIA TÉRMICA), MEDIDAS 
110MM X 74M (LXC), COR PRETA, COMPATIVEL COM IMPRESSORAS TÉRMICAS ZEBRA, SATO, DATAMAX, EMTRE OUTRAS - ROLO </t>
  </si>
  <si>
    <t>BOBINA PICOTADA PARA UNITARIZAÇÃO DE MEDICAMENTOS TRANSPARENTE 4X4 CM - C/1000. UNIDADES</t>
  </si>
  <si>
    <t>CADERNO CAPA DURA, GRANDE, COM NO MÍNIMO 90 (NOVENTA) 
FOLHAS, SEM ESPIRAL, COM GRAMATURA DE NO MÍNIMO 56G/M², 
CAPA LISA, EM CORES DIVERSAS. À ESCOLHER. UNIDADE</t>
  </si>
  <si>
    <t xml:space="preserve">CANETA EMISSORA DE LASER INVISÍVEL PULSADA ERGONÔMICA, 
CONFECCIONADA EM AÇO INOX ESTERILIZÁVEL PESANDO APROXIMADAMENTE 140 GRAMAS, PONTEIRA EM 30° É O SENSOR DO TOPOSCÓPIO, ANEL INDICADOR DE EMISSÃO LASER AUTO ILUMINADO, DISPARO ATRAVÉS DE TECLA. GARANTIA MÍNIMA DE 01 ANO. UNIDADE </t>
  </si>
  <si>
    <t>COLA PANO 35G 16812 - EMBALAGEM COM 12 UNIDADES, IDEAL PARA TECIDOS DE ALGODÃO.</t>
  </si>
  <si>
    <t>COLA PARA USO EM MADEIRA, ACONDICIONADA EM LATA DE 200 GR. (DUZENTAS GRAMAS), COM IDENTIFICAÇÃO DO PRODUTO E MARCA DO FABRICANTE. LATA</t>
  </si>
  <si>
    <t>ENVELOPE PARA CD, 180X190MM, EM PAPEL KRAFT. UNIDADE</t>
  </si>
  <si>
    <t>ENVELOPE SACO KRAFT NATURAL 176 MM X 250 MM - CX 250 UNID</t>
  </si>
  <si>
    <t>EXPOSITOR DE PORTA - DISPLAY EXPOSITOR PORTA FOLHA DE 
PAREDE EM PET A4 - VERTICAL 21X30CM TAMANHO: ALTURA: 30 CM LARGURA: 21 CM MATERIAL: PET CRISTAL 0,5 MM DE ESPESSURA</t>
  </si>
  <si>
    <t>FITA ADESIVA MATERIAL: CELOFANE TRANSPARENTE TIPO: MONOFACE LARGURA: 12 MM COMPRIMENTO: 4 M COR: INCOLOR APLICAÇÃO: MULTIUSO</t>
  </si>
  <si>
    <t xml:space="preserve">FITA DUPLA FACE, COM DIMENSÕES 18MM X 30M, POLIPROPILENONA COR TRANSPARENTE. UNIDADE </t>
  </si>
  <si>
    <t>FITA DUREX 12MM X 30M PRETA</t>
  </si>
  <si>
    <t>FITA LACO FACIL PARA PRESENTE PRONTA 22CM X 1CM</t>
  </si>
  <si>
    <t xml:space="preserve">FOLHA EVA 60X40CM COM GLITER NEON CORES VARIADAS – UNIDADE. </t>
  </si>
  <si>
    <t>LIVRO ATA PAUTADA, CAPA DURA PRETA, COM MARGEM, COM 
DIMENSÕES 320X220MM, NUMERADO TIPOGRAFICAMENTE, 200 FOLHAS. UNIDADE</t>
  </si>
  <si>
    <t>PORTA CLIPS, MATERIAL ACRÍLICO, COMPRIMENTO 50MM, LARGURA 50MM, COR FUMÊ. UNIDADE</t>
  </si>
  <si>
    <t>QUADRO BRANCO, COM SUPORTE PARA APAGADOR E PINCÉIS, EM LAMINADO MELAMÍNICO, COM MOLDURA DE ALUMÍNIO ANODIZADO FOSCO NATURAL, DIMENSÕES APROXIMADAS DE 1,20 X 1,00 M. UNIDADE</t>
  </si>
  <si>
    <t xml:space="preserve">TINTA PARA TECIDOS A BASE DE RESINA ACRILICA NAO TOXICA E RESISTENTE A ÁGUA CORES DIVERSAS EMBALAGEM COM 37 ML CONTENDO 12 UNIDADES. </t>
  </si>
  <si>
    <t>CAIXA PARA CORRESPONDÊNCIA HOME OFFICE ARTICULÁVEL TRIPLA, CRISTAL</t>
  </si>
  <si>
    <t xml:space="preserve">ETIQUETA A4 4351 21,2MM X 38,2MM - TIPO DE PAPEL: PAPÉIS ADESIVOS QUANTIDADE DE FOLHAS 25 CX </t>
  </si>
  <si>
    <t>ETIQUETA LASER 8099 C/ 25 FOLHAS</t>
  </si>
  <si>
    <t>EXTRATOR DE GRAMPO, TIPO ESPÁTULA, FABRICADO EM AÇO INOXIDÁVEL, MEDINDO APROXIMADAMENTE 150X200 MM</t>
  </si>
  <si>
    <t xml:space="preserve">LÁPIS TÉCNICO PRETO REGENTE 2B CAIXA COM 04 UNIDADES. CAIXA. </t>
  </si>
  <si>
    <t xml:space="preserve">LAPISEIRA DETALHAMENTO: PARA MINA GRAFITE 0,5 MM, COM CORPO E PONTA EM MATERIAL PLÁSTICO E APAGADOR DE BORRACHA. UNIDADE </t>
  </si>
  <si>
    <t xml:space="preserve">PINCEL QUADRO BRANCO 2,3 MM RECARREGÁVEL - UM (COR A SER DEFINIDA) PONTA MACIA QUE NÃO DANIFICA O QUADRO - FEITO COM TINTA ESPECIAL QUE APAGA FACILMENTE. - PONTA ACRÍLICO 6.0MM ESPESSURA DE ESCRITA 2.3MM - REFIL E PONTAS SUBSTITUÍVEIS </t>
  </si>
  <si>
    <t xml:space="preserve">TINTA GUACHE EM CORES DIVERSAS, EMBALAGEM DE 15 ML EM CAIXA CONTENDO 12 UNIDADES </t>
  </si>
  <si>
    <t>TINTA PARA CARIMBO, SEM ÓLEO, COM 40 ML, EM CORES DIVERSAS, COM DADOS DE IDENTIFICAÇÃO DO PRODUTO, MARCA DO FABRICANTE, DATA DE FABRICAÇÃO E PRAZO DE VALIDADE UNIDADE.</t>
  </si>
  <si>
    <t>ENVELOPE PARDO - MATERIAL: KRAFT - MODELO: SACO PADRÃO TAMANHO (C X L): 310 X 410 MM - COR: PARDA - GRAMATURA: 80 G/M2 – CAIXA 100</t>
  </si>
  <si>
    <t>BATERIA PORTÁTIL NÃO RECARREGÁVEL, ALCALINA, 9V, MEDINDO APROXIMADAMENTE 16X25X44MM. UNIDADE.</t>
  </si>
  <si>
    <t>GRAMPO TRILHO DE PLÁSTICO, PACOTE COM 50 UNIDADES</t>
  </si>
  <si>
    <t xml:space="preserve">PAPEL - SULFITE, FORMATO A4, 75G/M2, NA COR BRANCA, MEDINDO 210X297MM. CAIXA COM 10 RESMAS. CAIXA. </t>
  </si>
  <si>
    <t xml:space="preserve">BLOCO AUTO ADESIVO PARA RECADOS (POST-IT), NAS DIMENSÕES 76 X 102 MM. BLOCO COM 100 (CEM) FOLHAS. EMBALAGEM COM IDENTIFICAÇÃO DO PRODUTO E MARCA DO FABRICANTE. </t>
  </si>
  <si>
    <t xml:space="preserve">AQUISIÇÃO UTENSILIOS DE COPA E COZINHA </t>
  </si>
  <si>
    <t>BANDEJA EM AÇO INOX, COM ALÇA, FORMATO RETANGULAR, DIMENSÕES MINIMAS 480X320MM. UNIDADE.</t>
  </si>
  <si>
    <t>A aquisição de utensílios de copa e cozinha, para substituição de equipamentos antigos ou desgastados pelo uso, e que estejam funcionando precariamente nas dependências da SES e de suas Unidades Desconcentradas</t>
  </si>
  <si>
    <t>CANECÃO EM ALUMÍNIO DIÂMETRO 20CM ALTURA 20 CM, ESPESSURA 2MM. CAPACIDADE MÍNIMA 2 LITROS CABO EM BAQUELITE IDENTIFICAÇÃO DO PRODUTO MARCA: ABC</t>
  </si>
  <si>
    <t>COLHER DE CAFÉ AÇO INOX 18/10 MEDIDAS: COMPRIMENTOS: 102MM ALTURA 9MM LARGURA: 23MM IDENTIFICAÇÃO DO PRODUTO</t>
  </si>
  <si>
    <t>DESCANSO DE COPO AÇO INOX, REDONDO. IDENTIFICAÇÃO DO PRODUTO MARCA: BRINOX</t>
  </si>
  <si>
    <t>JARRA AÇO INOX, COM TAMPA CAPACIDADE DE 2 LITROS. IDENTIFICAÇÃO DO PRODUTO MARCA: BRINNOX</t>
  </si>
  <si>
    <t>PANELA ALUMÍNIO TIPO CALDEIRÃO. CAPACIDADE 30 LITROS. AS ALÇAS NÃO PODEM CONTER MADEIRA. IDENTIFICAÇÃO DO PRODUTO MARCA: ABC</t>
  </si>
  <si>
    <t>PANELA ALUMÍNIO TIPO CALDEIRÃO. CAPACIDADE 45,2 LITROS. AS ALÇAS NÃO PODEM CONTER MADEIRA. IDENTIFICAÇÃO DO PRODUTO MARCA: ABC</t>
  </si>
  <si>
    <t>XICARA PARA CAFÉ COM PIRES REDONDO COR BRANCA, COM FILETE PRATA, EM PORCELANA. DIMENSÃO: 4,0CM, ALTURA DA XÍCARA 4,0CM; DIÂMETRO DO PIRES 9 CM, ALTURA DO PIRES 1,8CM.</t>
  </si>
  <si>
    <t>GARRAFA TÉRMICA DE PRESSÃO EM AÇO INOX, COM ALÇA, CAPACIDADE PARA 1.8 LITROS, COM AMPOLA DE INOX. GARANTIA DE 12 MESES IDENTIFICAÇÃO DO PRODUTO MARCA: UNITERM</t>
  </si>
  <si>
    <t>LIXEIRA 100 LITROS TAMPA COM ABERTURA NO PEDAL, MATERIAL EM POLIETILENO, DIMENSÃO DO PRODUTO (COMP.XLARG.XALT.), 61CMX61CMX90,5CM IDENTIFICAÇÃO DO PRODUTO MARCA: MARFINIT</t>
  </si>
  <si>
    <t>LIXEIRA 30 LITROS  TAMPA COM ABERTURA NO PEDAL, MATERIAL EM POLIETILENO DIMENSÃO DO PRODUTO (ALT.XLARG.XPROF.) 43,5 CM X 41,3CM X 40CM. IDENTIFICAÇÃO DO PRODUTO MARCA: MARFINIT</t>
  </si>
  <si>
    <t>AQUISIÇÃO DE MATERIAIS PERMANENTES</t>
  </si>
  <si>
    <t>SMART TV LED 40 A 43"; CARACTERÍSTICAS MÍNIMAS: RESOLUÇÃO: FULL HD; TELA: FORMATO WIDESCREEN; CONEXÕES MÍNIMAS: HDMI: 3; USB: 1; ETHERNET (LAN): 1; WI-FI INTEGRADO E BLUETOOTH; ITENS INCLUSOS: CABO DE ENERGIA, CONTROLE REMOTO, PILHAS, MANUAL DE INSTRUÇÕES EM PORTUGUÊS; EMBALAGEM COM DADOS DE IDENTIFICAÇÃO DO PRODUTO E MARCA DO FABRICANTE; GARANTIA MÍNIMA DE 01 ANO.</t>
  </si>
  <si>
    <t>4.4.90.52.034</t>
  </si>
  <si>
    <t xml:space="preserve">  Justifica-se a demanda com finalidade de suprir a imperativa da Secretaria de Estado de Saúde e suas Unidades, tal pedido pende-se ao fato de serem utilizadas para reuniões internas, análise de projetos e metas gerenciais, necessidade de exposição dos assuntos em Smart TVs, utilizando-se assim o apoio logístico de mídias, economizando tempo e recursos. </t>
  </si>
  <si>
    <t>SMART TV LED 50"; CARACTERÍSTICAS MÍNIMAS: RESOLUÇÃO: ULTRA HD 4K; TELA: FORMATO WIDESCREEN; CONEXÕES MÍNIMAS: HDMI: 3; USB: 2; ETHERNET (LAN): 1; WI-FI INTEGRADO E BLUETOOTH; ITENS INCLUSOS: CABO DE ENERGIA, CONTROLE REMOTO, PILHAS, MANUAL DE INSTRUÇÕES EM PORTUGUÊS; EMBALAGEM COM DADOS DE IDENTIFICAÇÃO DO PRODUTO E MARCA DO FABRICANTE; GARANTIA MÍNIMA DE 01 ANO.</t>
  </si>
  <si>
    <t>SMART TV LED 55"; CARACTERÍSTICAS MÍNIMAS: RESOLUÇÃO: ULTRA HD 4K; TELA: FORMATO WIDESCREEN; CONEXÕES MÍNIMAS: HDMI: 3; USB: 2; ETHERNET (LAN): 1; WI-FI INTEGRADO E BLUETOOTH; ITENS INCLUSOS: CABO DE ENERGIA, CONTROLE REMOTO, PILHAS, MANUAL DE INSTRUÇÕES EM PORTUGUÊS; EMBALAGEM COM DADOS DE IDENTIFICAÇÃO DO PRODUTO E MARCA DO FABRICANTE; GARANTIA MÍNIMA DE 01 ANO.</t>
  </si>
  <si>
    <t>SMART TV LED DE 58" A 60"; CARACTERÍSTICAS MÍNIMAS: RESOLUÇÃO: ULTRA HD 4K; TELA: FORMATO WIDESCREEN; CONEXÕES MÍNIMAS: HDMI: 3; USB: 2; ETHERNET (LAN): 1; WI-FI INTEGRADO E BLUETOOTH; ITENS INCLUSOS: CABO DE ENERGIA, CONTROLE REMOTO, PILHAS, MANUAL DE INSTRUÇÕES EM PORTUGUÊS; EMBALAGEM COM DADOS DE IDENTIFICAÇÃO DO PRODUTO E MARCA DO FABRICANTE; GARANTIA MÍNIMA DE 01 ANO.</t>
  </si>
  <si>
    <t>SMART TV LED 65"; CARACTERÍSTICAS MÍNIMAS: RESOLUÇÃO: ULTRA HD 4K; TELA: FORMATO WIDESCREEN; CONEXÕES MÍNIMAS: HDMI: 3; USB: 2; ETHERNET (LAN): 1; WI-FI INTEGRADO E BLUETOOTH; ITENS INCLUSOS: CABO DE ENERGIA, CONTROLE REMOTO, PILHAS, MANUAL DE INSTRUÇÕES EM PORTUGUÊS; EMBALAGEM COM DADOS DE IDENTIFICAÇÃO DO PRODUTO E MARCA DO FABRICANTE; GARANTIA MÍNIMA DE 01 ANO.</t>
  </si>
  <si>
    <t>SUPORTE DE PAREDE FIXO PARA TV DE LCD, PLASMA E LED DE 32 A 75 POLEGADAS (MÍNIMO), MATERIAL EM AÇO CARBONO, COM TRATAMENTO ANTICORROSÃO E PINTURA ELETROSTÁTICA, COR PRETO. ACOMPANHA KIT DE INSTALAÇÃO E MANUAL DE INSTALAÇÃO. GARANTIA MÍNIMA DE 01 ANO.</t>
  </si>
  <si>
    <t>SUPORTE DE PAREDE ARTICULADO PARA TV DE LCD, PLASMA E LED DE 26 A 55 POLEGADAS (MÍNIMO), PADRÃO DE FIXAÇÃO VESA MÁXIMO 400X400 MM, SISTEMA DE ROTAÇÃO E INCLINAÇÃO, MATERIAL EM AÇO CARBONO, COM TRATAMENTO ANTICORROSÃO E PINTURA ELETROSTÁTICA, COR PRETO. ACOMPANHA KIT DE INSTALAÇÃO E MANUAL DE INSTRUÇÕES. GARANTIA MÍNIMA DE 01 ANO.</t>
  </si>
  <si>
    <t>SUPORTE DE PAREDE ARTICULADO PARA TV DE LCD, PLASMA E LED DE 32 A 75 POLEGADAS (MÍNIMO), PADRÃO DE FIXAÇÃO VESA MÁXIMO 600X400 MM, SISTEMA DE ROTAÇÃO E INCLINAÇÃO, MATERIAL EM AÇO CARBONO, COM TRATAMENTO ANTICORROSÃO E PINTURA ELETROSTÁTICA, COR PRETO. ACOMPANHA KIT DE INSTALAÇÃO E MANUAL DE INSTRUÇÕES. GARANTIA MÍNIMA DE 01 ANO</t>
  </si>
  <si>
    <t>CADEIRA GIRATÓRIA EXECUTIVA COM BRAÇOS E ENCOSTO EM TELA. ESPALDAR MÉDIO. UNIDADE</t>
  </si>
  <si>
    <t xml:space="preserve">A aquisição permite a padronização das especificações dos mobiliários com vistas a estabelecer um padrão de qualidade, bem como a necessidade de adequação dos mobiliários às normas de ergonomia, propiciando melhor acomodação dos servidores da administração pública. </t>
  </si>
  <si>
    <t>CADEIRA GIRATÓRIA DIRETOR COM BRAÇOS E ENCOSTO EM TELA. ESPALDAR ALTO. UNIDADE.</t>
  </si>
  <si>
    <t>CADEIRA GIRATÓRIA PRESIDENTE COM BRAÇOS, APOIO DE CABEÇA E ENCOSTO EM TELA. ESPALDAR ALTO. UNIDADE.</t>
  </si>
  <si>
    <t>POLTRONA GIRATÓRIA, COM ENCOSTO EM TELA ELÁSTICA, COM
BRAÇOS E APOIO DE CABEÇA. ESPALDAR ALTO. UNIDADE.</t>
  </si>
  <si>
    <t>CADEIRA EXECUTIVA FIXA ESTRUTURA EM “S’’ COM BRAÇOS E ENCOSTO EM TELA. UNIDADE.</t>
  </si>
  <si>
    <t>CADEIRA GIRATÓRIA OPERACIONAL. COM BRAÇOS. ESPALDAR MÉDIO. UNIDADE.</t>
  </si>
  <si>
    <t>CADEIRA FIXA, ESPALDAR MÉDIO, 4 PÉS, COM BRAÇOS. UNIDADE.</t>
  </si>
  <si>
    <t>LONGARINA DE 02 LUGARES TIPO AEROPORTO. EM AÇO INOX. UNIDADE.</t>
  </si>
  <si>
    <t>LONGARINA DE 03 LUGARES - AÇO INOX - TIPO AEROPORTO. LONGARINA 03 LUGARES TIPO AEROPORTO, COM ESTRUTURA CONSTRUÍDA EM AÇO INOX, BASE FIXA EM FORMATO DE ''Y'' INVERTIDO, COM QUATRO SAPATAS EM AÇO INOX COM PÉS REGULÁVEIS; O ENCOSTO E ASSENTO DEVEM SER INTEIRIÇOS (E DEVERÃO SER PERFURADOS), CONSTRUÍDO EM CHAPA DE AÇO PINTADO COM PINTURA EPOX NA COR PRATA, ASSENTO COM CURVATURA ERGOMÉTRICA, E ACABAMENTO SUPERIOR E INFERIOR DOBRADOS E ARREDONDADOS ANATOMICAMENTE; OS BRAÇOS DEVERÃO POSSUIR FORMATO ANATÔMICO EM AÇO INOX; DEVERÁ APRESENTAR CAPACIDADE DE, NO MÍNIMO 500 KG; MEDIDAS APROXIMADAS: LARGURA ENTRE 1720 E 1800MM, ALTURA ENTRE 700 E 900MM E PROFUNDIDADE ENTRE 600 E 700MM. ALTURA DO ASSENTO ATÉ O CHÃO DE 440 A 450 MM.</t>
  </si>
  <si>
    <t xml:space="preserve">SOFÁ COM 2 (DOIS) LUGARES, COM AS SEGUINTES CARACTERÍSTICAS MÍNIMAS: CAPACIDADE PARA SUPORTAR FLUXO DE PESSOAS. FORMA GEOMÉTRICA LIMPA, LINHAS RETAS, DOIS BRAÇOS, DENSIDADE DA ESPUMA POLIURETANO FLEXÍVEL, ASSENTO DENSIDADE DE 33 KG/M³, ENCOSTO DENSIDADE DE 33 KG/M³, ESPUMA ISENTA DE CFC, ESTRUTURA INTERNA DE EUCALIPTO TRATADO REFLORESTADO, FECHAMENTOS INTERNOS DEVERÃO SER EM MADEIRA DE PINUS TRATADO E REFLORESTADO. AS ESPUMAS SERÃO SUSTENTADAS POR CINTAS LÁSTICAS REVESTIDAS EM POLIÉSTER E/OU NYLON. PÉS EM
MADEIRA MACIÇA FIXADOS COM PARAFUSO NA ESTRUTURA INFERIOR. ASSENTOS FIXOS COM SISTEMA DE PERCINTAS E ALMOFADAS DO ENCOSTO FIXAS. REVESTIMENTO EM COURO SINTÉTICO, COM 1,0 MM DE ESPESSURA E GRAMATURA APROXIMADA DE 500GR/M2, COM ALTA RESISTÊNCIA, CÔR A SER DEFINIDA. DIMENSÕES: LARGURA 1550. PROFUNDIDADE 880. ALTURA TOTAL 800. LARGURA DO BRAÇO 200. </t>
  </si>
  <si>
    <t>SOFÁ 1 LUGAR COM BRAÇOS, REVESTIDO EM COURO SINTÉTICO. UNIDADE.</t>
  </si>
  <si>
    <t>POLTRONA PARA RECEPÇÃO MODELO TULIPA. UNIDADE.</t>
  </si>
  <si>
    <t>LOCAÇÃO DE VEICULO</t>
  </si>
  <si>
    <t>LOCAÇÃO DE VEÍCULO UTILITÁRIO ESPORTIVO - SUV COMPACTO, ZERO KM, MOTOR COM POTÊNCIA MÍNIMA DE 120 CV, BICOMBUSTÍVEL (GASOLINA/ETANOL), 04 (QUATRO) PORTAS, COM AR CONDICIONADO, DIREÇÃO HIDRÁULICA OU ELÉTRICA, FREIOS ABS COM EBD, CONTROLE ELETRÔNICO DE ESTABILIDADE, VIDROS ELÉTRICOS, TRAVA ELÉTRICA DAS PORTAS, ALARME ANTIFURTO, COM NO MÍNIMO 02 (DOIS) AIRBAGS, SISTEMA DE ÁUDIO COM RÁDIO AM/FM INTEGRADO, MP3, USB; SEM MOTORISTA; MANUTENÇÃO A CARGO DA CONTRATADA; ADESIVADO CONFORME MANUAL DE IDENTIDADE VISUAL E APLICAÇÃO DA MARCA DO GOVERNO DO ESTADO DE MATO GROSSO.</t>
  </si>
  <si>
    <t>3.3.90.39.037</t>
  </si>
  <si>
    <t xml:space="preserve">A contratação dos serviços contínuos de locação de veículos, é justificada pois trata-se de condições próprias para execução e manutenção do pleno desenvolvimento das ações de saúde, atendendo as áreas técnicas e sistêmica da SES, o que demanda constante deslocamento (locomoção) de servidores, entrega de insumos e equipamentos hospitalares, distribuição de medicamentos, vacinas, mobiliários, entre outros. </t>
  </si>
  <si>
    <t>LOCAÇÃO DE VEÍCULO ZERO KM, TIPO VAN, COM CAPACIDADE MÍNIMA DE PASSAGEIROS 12+01 MOTORISTA, ANO/MODELO CORRESPONDENTE A EMISSÃO DA NOTA FISCAL, NA COR DO ÓRGÃO/ENTIDADE SOLICITANTE, COM CAMBIO DE 05(CINCO) MARCHAS A FRENTE E 01(UMA) A RẺ, COM MOTOR TURBO DIESEL ELETRÔNICA, MINIMO 04 CILINDROS, COM TACÓGRAFO ELETRÔNICO, POTÈNCIA MINIMA DE 100 CV. AR CONDICIONADO FRIO. COM SAIDAS PARA OS COMPARTIMENTOS DO MOTORISTA E PASSAGEIROS; DIREÇÃO HIDRAULICA, COM TAPETES, COM PROTETOR DE CARTER E CAMBIO, PISO DO COMPARTIMENTO DO MOTORISTA E DOS PASSAGEIROS COM REVESTIMENTO ANTIDERRAPANTE: PELO MENOS UMA PORTA LATERAL CORREDIÇA E UMA PORTA TRASEIRA DUPLA TIPO FOLHA COM ABERTURA PARA OS LADOS DE NO MINIMO 180°, COM TODOS OS EQUIPAMENTOS DE SEGURANÇA EXIGIDOS PELO CONTRAN: DEVIDAMENTE LICENCIADO EMPLACADO: SEM LIMITE E DE QUILOMETRAGEM, SEM MOTORISTA, MANUTENÇÃO A CARGO DA CONTRATADA, ADESIVADO CONFORME MANUAL DE IDENTIFICAÇÃO VISUAL E APLICAÇÃO DA MARCA DO GOVERNO DO ESTADO DE MATO GROSSO MENSAL</t>
  </si>
  <si>
    <t>LOCAÇÃO DE VEÍCULO CAMINHÃO CARGA SECA: CAMINHÃO TRUCK TRAÇADO CARROCERIA CARGA SECA VEÍCULO NOVO, ZERO KM. CABINE METÁLICA, COR PREDOMINANTE BRANCA, AR CONDICIONADO, COM AS SEGUINTES ESPECIFICAÇÕES MINIMAS: MOTOR DIESEL TURBO, 4 CILINDROS. POTÈNCIA MÍNIMA DE 260 CV, INJEÇÃO ELETRÔNICA CONFORME NORMAS PROCONVE, TRANSMISSÃO 6 X 4 COM NO MÍNIMO DE 09 MARCHAS A FRENTE E UMA À RÉ, DIREÇÃO HIDRÁULICA, PTB MÍNIMO DE 23.000 KG. CARROCERIA DE MADEIRA TIPO CARGA SECA, CONFECCIONADA EM MADEIRA OU AÇO, CAPACIDADE DE CARGA UTIL MINIMA DE 11.000 KG. COM FAIXAS REFLEXIVAS E DEMAIS EQUIPAMENTOS DE SEGURANÇA EXIGIDOS PELO</t>
  </si>
  <si>
    <t>LOCAÇÃO DE VEICULO UTILITÁRIO, ZERO KM. CAMINHONETE TIPO PICK-UP, MOTOR COM POTÊNCIA MINIMA DE 160 CV BICOMBUSTÍVEL GASOLINA ETANOL CABINE DUPLA (4 PORTAS), COM AR CONDICIONADO, DIREÇÃO HIDRAULICA OU ELETRICA, FREIOS ABS COM EBD, CONTROLE ELETRONICO DE ESTABILIDADE, TRAVA ELÉTRICA DAS PORTAS, ALARME ANTIFURTO, COM NO MINIMO 02 (DOIS) AIRBAGS (MOTORISTA E PASSAGEIRO), SEM MOTORISTA, MANUTENÇÃO A CARGO DA CONTRATADA. ADESIVAIXO CONFORME MANUAL DE IDENTIDADE VISUAL E APLICAÇÃO DA MARCA DO GOVERNO DO ESTADO DE MATO GROSSO</t>
  </si>
  <si>
    <t>LOCAÇÃO DE VEICULO UTILITÁRIO, ZERO KM. CAMINHONETE TIPO PICK-UP, MOTOR COM POTÊNCIA MINIMA DE 175 CV, COMBUSTÍVEL DIESEL, TRAÇÃO 4X4, CABINE DUPLA (4 PORTAS), CAPACIDADE DE CARGA ÚTIL DE NO ΜΙΝΙΜΟ 1000 KG. COM AR CONDICIONADO. DIREÇÃO HIDRÁULICA OU ELÉTRICA, FREIOS ABS COM EBD, CONTROLE ELETRONICO DE ESTABILIDADE, VIDROS ELÉTRICOS, TRAVA ELÉTRICA DAS PORTAS. ALARME ANTIFURTO, COM NO MINIMO 02 (DOIS) UND. AIRBAGS (MOTORISTA E PASSAGEIRO), SISTEMA DE AUDIO COM RADIO AM/FM INTEGRADO, MP3, USB. CAPACIDADE DO TANQUE DE COMBUSTIVEL MINIMA DE 70 LITROS, CAPOTA MARITIMA E ENGATE: SEM MOTORISTA, MANUTENÇÃO A CARGO DA CONTRATADA ADESIVADO CONFORME MANUAL DE IDENTIFICAÇÃO VISUAL E APLICAÇÃO DA MARCA DO GOVERNO DO ESTADO DE MATO GROSSO.</t>
  </si>
  <si>
    <t xml:space="preserve">AQUISIÇÃO DE COMBUSTÍVEL </t>
  </si>
  <si>
    <t>GASOLINA COMUM TIPO "C", DE INCOLOR A AMARELADA, LÍMPIDA E ISENTA DE IMPUREZAS, COM TEOR DE ÁLCOOL ETÍLICO ANIDRO COMBUSTÍVEL, CONFORME LEGISLAÇÃO EM VIGOR. LITRO.</t>
  </si>
  <si>
    <t>3.3.90.30.004</t>
  </si>
  <si>
    <t>Contratação de empresa especializada na prestação de serviços continuados de Abastecimento e Controle do Fornecimento de Combustíveis (Gasolina comum, Etanol comum, Diesel comum, Diesel S10 e Gás Natural Veicular - GNV) para atender a SES e suas Unidades.</t>
  </si>
  <si>
    <t>ETANOL - COMBUSTÍVEL COMUM PARA VEÍCULOS AUTOMOTORES, CONFORME LEGISLAÇÃO EM VIGOR. LITRO.</t>
  </si>
  <si>
    <t>ÓLEO DIESEL AUTOMOTIVO, EM CONFORMIDADE COM AS CARACTERÍSTICAS CONSTANTES NO REGULAMENTO TÉCNICO ANP EM VIGOR. LITRO.</t>
  </si>
  <si>
    <t>ÓLEO DIESEL S-10, EM CONFORMIDADE COM A LEGISLAÇÃO DA AGÊNCIA NACIONAL DO PETRÓLEO, GÁS NATURAL E BIOCOMBUSTÍVEIS - ANP EM VIGOR. LITRO</t>
  </si>
  <si>
    <t xml:space="preserve">SERVIÇO DE MANUTENÇÃO DE VEÍCULOS </t>
  </si>
  <si>
    <t>SERVIÇO ESPECIALIZADO EM GERENCIAMENTO E ADMINISTRAÇÃO DE DESPESAS DE MANUTENÇÃO AUTOMOTIVA EM GERAL (PREVENTIVA, CORRETIVA E PREDITIVA), INCLUINDO TODA TECNOLOGIA EMBARCADA, MEDIANTE SISTEMA INFORMATIZADO VIA INTERNET, VISANDO O FORNECIMENTO DE PEÇAS, COMPONENTES, ACESSÓRIOS DE REPOSIÇÃO GENUÍNOS E/OU ORIGINAIS, ENTRE OUTROS MATERIAIS (PNEUS, ÓLEO DE MOTOR, LUBRIFICANTES, PELÍCULAS DE PROTEÇÃO SOLAR, ETC.), INCLUSIVE, TRANSPORTE SUSPENSO POR GUINCHO E SOCORRO MECÂNICO, PRODUTOS, SERVIÇOS MECÂNICOS DE TODA ORDEM, BORRACHARIA, ELÉTRICOS, LANTERNAGEM, PINTURA, LAVAGEM, ESTOFAGEM, ALINHAMENTO, BALANCEAMENTO, EM REDE DE OFICINAS E CENTRO AUTOMOTIVOS CREDENCIADOS, CONFORME AS CONDIÇÕES ESTABELECIDAS NO EDITAL DO PREGÃO ELETRÔNICO Nº 002/2022/SEPLAG E SEUS ANEXOS.</t>
  </si>
  <si>
    <t>A prestação de serviços continuados de gerenciamento e controle da manutenção preventiva, corretiva e preditiva da frota de veículos para atender a SES e suas Unidades.</t>
  </si>
  <si>
    <t>AQUISIÇÃO DE PNEU</t>
  </si>
  <si>
    <t>PNEU RADIAL, REFERÊNCIA 165/70, ARO 13, NÃO  REMOLDADO E NÃO RECAUCHUTADO. O ITEM DEVERÁ ATENDER AS NORMAS ABNT NBR 5531, NBR 6087 E NBR 6088.</t>
  </si>
  <si>
    <t>3.3.90.30.032</t>
  </si>
  <si>
    <t xml:space="preserve">A aquisição visa promover a substituição dos pneus garantindo um bom funcionamento e deslocamento (locomoção de servidor),das demandas Urgentes de entregas e distribuição de medicamentos e equipamentos hospitalares, vacinas e outros insumos de saúde. </t>
  </si>
  <si>
    <t>PNEU RADIAL, REFERÊNCIA 175/70, ARO 14, NÃO  REMOLDADO E NÃO RECAUCHUTADO. O ITEM DEVERÁ ATENDER AS NORMAS ABNT NBR 5531, NBR 6087 E NBR 6088.</t>
  </si>
  <si>
    <t>PNEU RADIAL, REFERÊNCIA 225/75, ARO 15, NÃO  REMOLDADO E NÃO RECAUCHUTADO. O ITEM DEVERÁ ATENDER AS NORMAS ABNT NBR 5531, NBR 6087 E NBR 6088.</t>
  </si>
  <si>
    <t>PNEU PARA AUTOMÓVEL, REFERÊNCIA 235/75, ARO 15, NÃO  REMOLDADO E NÃO RECAUCHUTADO. O ITEM DEVERÁ ATENDER AS NORMAS ABNT NBR 5531, NBR 6087 E NBR 6088.</t>
  </si>
  <si>
    <t>PNEU RADIAL, REFERÊNCIA 225/75, ARO 16, NÃO  REMOLDADO E NÃO RECAUCHUTADO. O ITEM DEVERÁ ATENDER AS NORMAS ABNT NBR 5531, NBR 6087 E NBR 6088.</t>
  </si>
  <si>
    <t>PNEU PARA AUTOMÓVEL, REFERÊNCIA 265/70 ARO 16, NÃO  REMOLDADO E NÃO RECAUCHUTADO. O ITEM DEVERÁ ATENDER AS NORMAS ABNT NBR 5531, NBR 6087 E NBR 6088.</t>
  </si>
  <si>
    <t>PNEU RADIAL, REFERÊNCIA 205/75 R16, NÃO REMOLDADO E  NÃO RECAUCHUTADO. O ITEM DEVERÁ ATENDER AS NORMAS ABNT NBR 5531, NBR 6087 E NBR 6088. UNIDADE.</t>
  </si>
  <si>
    <t>PNEU RADIAL, REFERÊNCIA 245/70, ARO 16, NÃO  REMOLDADO E NÃO RECAUCHUTADO. O ITEM DEVERÁ ATENDER AS NORMAS ABNT NBR 5531, NBR 6087 E NBR 6088.</t>
  </si>
  <si>
    <t>PNEU PARA AUTOMÓVEL, REFERÊNCIA 215/65, ARO 16, NÃO  REMOLDADO E NÃO RECAUCHUTADO. O ITEM DEVERÁ ATENDER AS NORMAS ABNT NBR 5531, NBR 6087 E NBR 6088.</t>
  </si>
  <si>
    <t>PNEU PARA AUTOMÓVEL, REFERÊNCIA 225/65 ARO 16, NÃO  REMOLDADO E NÃO RECAUCHUTADO.O ITEM DEVERÁ ATENDER AS NORMAS ABNT NBR5531, NBR 6087 E NBR 6088.</t>
  </si>
  <si>
    <t>PNEU 215/60R17 NÃO REMOLDADO E NÃO RECAUCHUTADO.
 O ITEM DEVERÁ ATENDER AS NORMAS ABNT VIGENTES E APRESENTAR OS SEGUINTES DADOS: MARCA DO PNEU; ESPECIFICAÇÃO; ARO; INDICE DE CARGA; INDICE DE VELOCIDADE. O PRODUTO DEVERÁ APRESENTAR SELO DO INMETRO; CERTIFICADO DE AVALIAÇÃO DE CONFORMIDADE EMITIDO POR ORGANISMO ACREDITADO PELO INMETRO OSTENTANDO A IDENTIFICAÇÃO DA CERTIFICAÇÃO COMPULSÓRIA APROVADA PELO SISTEMA BRASILEIRO DE AVALIAÇÃO DE CONFORMIDADE (SBAC) CONFORME DISPOSTO NA LEGISLAÇÃO VIGENTE DO INMETRO; FABRICAÇÃO. O PRODUTO DEVERA POSSUIR NO MÁXIMO 12 (DOZE) MESES DE FABRICAÇÃO CONTADOS A PARTIR DA DATA DE ENTREGA E GARANTIA MÍNIMA DE 12 (DOZE) MESES  CONTADOS A PARTIR DA DATA DE ENTREGA. UNIDADE</t>
  </si>
  <si>
    <t>PNEU PARA AUTOMÓVEL (TIPO ÔNIBUS), 275/80 R-225, NÃO
 REMOLDADO E NÃO RECAUCHUTADO. O ITEM DEVERÁ ATENDER AS NORMAS ABNT NBR 5531, NBR 6087 E NBR 6088.</t>
  </si>
  <si>
    <t xml:space="preserve">PNEU PARA AUTOMÓVEL (TIPO ÔNIBUS), REFERÊNCIA 295/80
 R 22,5, NÃO REMOLDADO E NÃO RECAUCHUTADO. O ITEM DEVERÁ ATENDER AS NORMAS ABNT NBR 5531, NBR 6087 </t>
  </si>
  <si>
    <t>PNEU PARA MOTOCICLETA, TRASEIRO, REFERÊNCIA 120.80-
 18, NAO REMOLDADO E NAO RECAUCHUTADO. O ITEM DEVERA ATENDER AS NORMAS ABNT NBR 5531, NBR 6087 E NBR 6088. UNIDADE.</t>
  </si>
  <si>
    <t>PNEU PARA MOTO 90/90 R21, PNEU NOVO, DIANTEIRO, SEM
 CÂMARA, RADIAL, USO EM ESTRADA, REFERÊNCIA 90/90, ARO 21, ÍNDICE DE CARGA 54 OU MAIOR, ÍNDICE DE VELOCIDADE “V” OU MAIOR. NÃO REMOLDADO E NÃO RECAUCHUTADO. O ITEM DEVERÁ ATENDER AS NORMAS ABNT VIGENTES E APRESENTAR OS SEGUINTES DADOS: MARCA DO PNEU; ESPECIFICAÇÃO; ARO; INDICE DE CARGA; INDICE DE VELOCIDADE. O PRODUTO DEVERÁ APRESENTAR SELO DO INMETRO; CERTIFICADO DE AVALIAÇÃO DE CONFORMIDADE EMITIDO POR ORGANISMO ACREDITADO PELO INMETRO OSTENTANDO A IDENTIFICAÇÃO DA CERTIFICAÇÃO COMPULSÓRIA APROVADA PELO SISTEMA LEGISLAÇÃO VIGENTE DO INMETRO; APRESENTAÇÃO DO  CÓDIGO DOT-SEMANA E ANO DE FABRICAÇÃO. O PRODUTO DEVERA POSSUIR NO MÁXIMO 12 (DOZE) MESES DE FABRICAÇÃO CONTADOS A PARTIR DA DATA DE ENTREGA E GARANTIA MÍNIMA DE 12 (DOZE) MESES CONTADOS A PARTIR DA DATA DE ENTREGA. UNIDADE.</t>
  </si>
  <si>
    <t>PNEU PARA ÔNIBUS, REFERÊNCIA 235/75 ARO 17.5, NÃO
 REMOLDADO E NÃO RECAUCHUTADO. O ITEM DEVERÁ ATENDER AS NORMAS ABNT NBR 5531, NBR 6087 E NBR 6088.</t>
  </si>
  <si>
    <t>RASTREADOR DE VEICULOS</t>
  </si>
  <si>
    <t>0000.260</t>
  </si>
  <si>
    <t>SERVIÇO DE RASTREAMENTO E MONITORAMENTO DE VEÍCULOS VIA SATÉLITE POR GPS/GSM/GPRS, COM FORNECIMENTO DE EQUIPAMENTOS A TÍTULO DE COMODATO COMPREENDENDO A DISPONIBILIZAÇÃO DE SOFTWARE DE GERENCIAMENTO COM ACESSO VIA WEB PARA GESTÃO DE FROTA DO ÓRGÃO/ENTIDADE, INCLUINDO OS COMPONENTES E LICENÇA DE USO DE SOFTWARE, E OS RESPECTIVOS SERVIÇOS DE CONFIGURAÇÃO, CAPACITAÇÃO E SUPORTE TÉCNICO E GARANTIA DE FUNCIONAMENTO. MENSAL.</t>
  </si>
  <si>
    <t>A contratação se justifica em razão da necessidade de acompanhar e sistematizar o uso dos bens públicos, bem como, proporcionar maior segurança aos membros, servidores e prestadores de serviço nos deslocamentos, em especial aos que se destinam às regiões mais remotas do Estado</t>
  </si>
  <si>
    <t>SEGURO DE VEICULO</t>
  </si>
  <si>
    <t>A contratação se justifica em razão de maior segurança aos membros, servidores e prestadores de serviço nos deslocamentos, em especial aos que se destinam às regiões mais remotas do Estado</t>
  </si>
  <si>
    <t>CONTRATO DE MOTORISTA</t>
  </si>
  <si>
    <t>SERVIÇOS ESPECIALIZADO DE MOTORISTA INCLUINDO MÃO DE OBRA, ENCARGOS SOCIAIS, INSUMOS, TRIBUTOS E DEMAIS COMPONENTES. COM JORNADA DE 44 (QUARENTA QUATRO) HORAS SEMANAIS. CATEGORIA“B”.</t>
  </si>
  <si>
    <t>3.3.90.39.090</t>
  </si>
  <si>
    <t>Contratação de empresa especializada na prestação de serviço de motorista, para atender a demanda da SES e suas Unidades</t>
  </si>
  <si>
    <t>DIÁRIAS DE DESLOCAMENTO DOS MOTORISTAS TERCEIRIZADOS A SEREM PAGAS A EMPRESA PRESTADORA DO SERVIÇOS, QUANDO DA OCORRÊNCIA DE DESLOCAMENTOS FORA DO MUNÍCIPIO DE LOTAÇÃO SEM PERNOITE.</t>
  </si>
  <si>
    <t>DIÁRIAS DE DESLOCAMENTO DOS MOTORISTAS TERCEIRIZADOS A SEREM PAGAS A EMPRESA PRESTADORA DO SERVIÇOS, QUANDO DA OCORRÊNCIA DEDESLOCAMENTOS FORA DO MUNÍCIPIO DE LOTAÇÃO COM PERNOITE.</t>
  </si>
  <si>
    <t>SERVIÇOS ESPECIALIZADO DE MOTORISTA INCLUINDO MÃO DE OBRA, ENCARGOS SOCIAIS, INSUMOS, TRIBUTOS E DEMAIS COMPONENTES. COM JORNADA DE 44 (QUARENTA QUATRO) HORAS SEMANAIS. CATEGORIA“D”.</t>
  </si>
  <si>
    <t>COLETA DE RESÍDUOS SÓLIDOS - GRUPOS "A" e "E"</t>
  </si>
  <si>
    <t>CONTRATAÇÃO DE EMPRESA ESPECIALIZADA NA PRESTAÇÃO DE SERVIÇO DE COLETA, TRANSPORTE, ARMAZENAMENTO, TRANSBORDO, TRATAMENTO, ATÉ A ADEQUADA DESTINAÇÃO E DISPOSIÇÃO FINAL DOS RESÍDUOS DOS GRUPOS “A”(INFECTANTE),  E “E”(PÉRFURO CORTANTES E ESCARIFICANTES) EM CONFORMIDADE COM O DISPOSTO NA RESOLUÇÃO RDC ANVISA Nº 222, DE 25 DE SETEMBRO DE 2018 E DEMAIS NORMAS TÉCNICAS APLICÁVEIS), PARA ATENDER AS NECESSIDADES DAS UNIDADES LIGADAS À SECRETARIA DE ESTADO DE SAÚDE DE MATO GROSSO</t>
  </si>
  <si>
    <t>1.600.0000 1.500.10002</t>
  </si>
  <si>
    <t>O MANEJO INADEQUADO OU A PRESTAÇÃO DESTES SERVIÇOS DE FORMA NÃO CONTINUADA E COM INTERRUPÇÕES DE RESÍDUOS DE SERVIÇOS DE SAÚDE, TRAZEM RISCOS GRAVES A SAÚDE DOS TRABALHADORES, A SAÚDE PÚBLICA E AO MEIO AMBIENTE; PODENDO INCORRER EM CRIME CONTRA A SAÚDE PÚBLICA E AO MEIO AMBIENTE;</t>
  </si>
  <si>
    <t>COLETA DE RESÍDUOS SÓLIDOS - GRUPOS "B"</t>
  </si>
  <si>
    <t>CONTRATAÇÃO DE EMPRESA ESPECIALIZADA NA PRESTAÇÃO DE SERVIÇO DE COLETA, TRANSPORTE, ARMAZENAMENTO, TRANSBORDO, TRATAMENTO, ATÉ A ADEQUADA DESTINAÇÃO E DISPOSIÇÃO FINAL DOS RESÍDUOS DOS GRUPOS “B”(QUIMICO),   EM CONFORMIDADE COM O DISPOSTO NA RESOLUÇÃO RDC ANVISA Nº 222, DE 25 DE SETEMBRO DE 2018 E DEMAIS NORMAS TÉCNICAS APLICÁVEIS), PARA ATENDER AS NECESSIDADES DAS UNIDADES LIGADAS À SECRETARIA DE ESTADO DE SAÚDE DE MATO GROSSO</t>
  </si>
  <si>
    <t>LAVANDERIA HOSPITALAR EXTERNA</t>
  </si>
  <si>
    <t xml:space="preserve">CONTRATAÇÃO DE EMPRESA ESPECIALIZADA NA PRESTAÇÃO DE SERVIÇOS DE LAVANDERIA HOSPITALAR EXTERNA, INCLUINDO FORNECIMENTO DE ENXOVAL POR MEIO DE COMODATO, SERVIÇO DE HOTELARIA, GERENCIAMENTO DOS SETORES DE ROUPARIA, PROCESSAMENTO DE ENXOVAL HOSPITALAR, COLETA DA ROUPA SUJA, LAVAGEM, DESINFECÇÃO, SECAGEM E DISTRIBUIÇÃO DE ROUPAS LIMPAS EM TODOS OS SETORES DAS UNIDADES HOSPITALARES </t>
  </si>
  <si>
    <t>O PROCESSAMENTO DE ROUPAS DE SERVIÇOS DE SAÚDE É UMA ATIVIDADE DE APOIO QUE EXERCE GRANDE INFLUÊNCIA NA QUALIDADE DA ASSISTÊNCIA À SAÚDE, PRINCIPALMENTE NO QUE SE REFERE AO CONFORTO E SEGURANÇA DOS PACIENTES E PROFISSIONAIS DE SAÚDE. TEM COMO FINALIDADE COLETAR, PESAR, SEPARAR, PROCESSAR, REPARAR E DISTRIBUIR ROUPAS EM CONDIÇÕES DE USO, HIGIENE, QUANTIDADE, QUALIDADE E CONSERVAÇÃO.</t>
  </si>
  <si>
    <t>MONITORAMENTO E TRATAMENTO DE  AGUA</t>
  </si>
  <si>
    <t>CONTRATAÇÃO DE EMPRESA ESPECIALIZADA NA PRESTAÇÃO DE SERVIÇOS DE MONITORAMENTO E TRATAMENTO DA ÁGUA, COM FORNECIMENTO E MANUTENÇÃO DE EQUIPAMENTOS DOSADORES PARA ADIÇÃO CONTROLADA DE HIPOCLORITO DE SÓDIO, PRODUTOS QUÍMICOS E REAGENTES, MÃO DE OBRA PARA REALIZAÇÃO DAS OPERAÇÕES DO TRATAMENTO E COLETA DA ÁGUA E TODO MATERIAL DE CONSUMO NECESSÁRIO, E FORNECIMENTO DE LAUDOS DE ANÁLISE LABORATORIAL FÍSICO-QUÍMICOS, BACTERIOLÓGICO E ENDOTOXINAS EM AMOSTRAS DA ÁGUA CONSUMIDA NAS UNIDADES HOSPITALARES E UNIDADE DE COLETA E TRANSFUSÃO SOB A GESTÃO DIRETA</t>
  </si>
  <si>
    <t>NOVA CONTRATAÇÃO</t>
  </si>
  <si>
    <t>MARÇO</t>
  </si>
  <si>
    <t>A BOA QUALIDADE DA ÁGUA É IMPRESCINDÍVEL EM UMA INSTITUIÇÃO DE SAÚDE, JÁ QUE A ÁGUA É ESSENCIAL EM DIVERSOS PROCEDIMENTOS, TAIS COMO NA LIMPEZA, DESINFECÇÃO, ESTERILIZAÇÃO DE MATERIAIS E SUPERFÍCIES, NO PREPARO DE ALIMENTOS E NO LABORATÓRIO DA UNIDADE DE SAÚDE, O SERVIÇO DE CONTROLE DE INFECÇÃO HOSPITALAR – SCIH ATUA EM TODO O HOSPITAL E PRECISA GARANTIR QUE SEJA DESENVOLVIDO O MONITORAMENTO DA QUALIDADE MICROBIOLÓGICA DE ÁGUA CONFORME EXIGÊNCIA DA PORTARIA 2914 DE 12 DE DEZEMBRO DE 2011, DO MINISTÉRIO DA SAÚDE, RDC N°15 DE 15 DE MARÇO DE 2012 E RDC N° 11, DE 13 DE MARÇO DE 2014.</t>
  </si>
  <si>
    <t>LIMPEZA E HIGIENIZAÇÃO HOSPITALAR</t>
  </si>
  <si>
    <t>CONTRATAÇÃO DE EMPRESA ESPECIALIZADA NA PRESTAÇÃO DE SERVIÇOS CONTÍNUOS DE HIGIENIZAÇÃO HOSPITALAR, VISANDO A OBTENÇÃO DE ADEQUADAS CONDIÇÕES DE SALUBRIDADE, LIMPEZA, COLETA E HIGIENE NAS DEPENDÊNCIAS ADMINISTRATIVA E MÉDICO-HOSPITALARES, COM A DISPONIBILIZAÇÃO DE MÃO-DE-OBRA QUALIFICADA, PRODUTOS SANEANTES DE USO HOSPITALAR, MATERIAIS, MÁQUINAS E EQUIPAMENTOS, PARA AS ÁREAS INTERNA, EXTERNA , JARDINAGEM E LIMPEZA DE CAIXA D’ÁGUA PARA ATENDER AS UNIDADES HOSPITALARES DA SES/MT</t>
  </si>
  <si>
    <t>A LIMPEZA E DESINFECÇÃO DE SUPERFÍCIES PODEM REDUZIR EM ATÉ 99% O NÚMERO DE MICRORGANISMO (RUTALA, 2004). E, EMBORA O RISCO DE TRANSMISSÃO DIRETA SEJA BAIXO, PODERÁ CONTRIBUIR PARA A CONTAMINAÇÃO CRUZADA, POR MEIO DAS MÃOS DOS PROFISSIONAIS DE SAÚDE E INSTRUMENTOS OU PRODUTOS QUE EM CONTATO COM A SUPERFÍCIE SUJA PODERÁ SER CONTAMINADO. ALÉM DE PREVENIR CONTAMINAÇÕES E AUMENTAR A SEGURANÇA E MINIMIZAR RISCOS E CONTROLE DAS INFECÇÕES RELACIONADAS À ASSISTÊNCIA À SAÚDE, A LIMPEZA E A DESINFECÇÃO DE SUPERFÍCIES TRAZEM A SENSAÇÃO DE BEM-ESTAR E CONFORTO AOS PROFISSIONAIS E PACIENTES DOS SERVIÇOS DE SAÚDE</t>
  </si>
  <si>
    <t>REMOÇÃO TERRESTRE (TRANSPORTE DE PACIENTE)</t>
  </si>
  <si>
    <t>1.284.399 KM
+
1.327 SAÍDAS</t>
  </si>
  <si>
    <t>CONTRATAÇÃO DE EMPRESA ESPECIALIZADA EM PRESTAÇÃO DE SERVIÇOS DE REMOÇÃO TERRESTRE TIPO D E TIPO B DE PACIENTES INTERNADOS QUE NECESSITEM DE ATENDIMENTO MÉDICO-HOSPITALAR ESPECIALIZADO FORA DO MUNÍCIPIO OU DE REMOÇÕES PARA SERVIÇO DE DIAGNÓSTICO NO MUNÍCIPIO DE ORIGEM, COM SISTEMA DE PREÇO POR QUILÔMETRO RODADO DE AMBULÂNCIA DE SUPORTE BÁSICO E AMBULÂNCIA DE SUPORTE AVANÇADO (UTI MÓVEL), DEVIDAMENTE EQUIPADA E ACOMPANHADA DE EQUIPE PARA TODOS OS HOSPITAIS DE GESTÃO DIRETA.</t>
  </si>
  <si>
    <t>ABRIL</t>
  </si>
  <si>
    <t>A CONTRATAÇÃO DE EMPRESA ESPECIALIZADA PARA A PRESTAÇÃO DE SERVIÇOS DE REMOÇÃO TERRESTRE TIPO D E TIPO B DE PACIENTES INTERNADOS É NECESSÁRIA PARA GARANTIR A SEGURANÇA, QUALIDADE E AGILIDADE NO TRANSPORTE, ALÉM DE CONTRIBUIR PARA A OTIMIZAÇÃO DOS RECURSOS PÚBLICOS E A MELHORIA DA QUALIDADE DO SERVIÇO PRESTADO À POPULAÇÃO.</t>
  </si>
  <si>
    <t>ALIMENTAÇÃO HOSPITALAR</t>
  </si>
  <si>
    <t>CONTRATAÇÃO DE SERVIÇO ESPECIALIZADO NA PRESTAÇÃO DE NUTRIÇÃO CLÍNICA, ALIMENTAÇÃO HOSPITALAR E LANCHE PARA UNIDADE DE COLETA E TRANSFUSÃO, ONCOLOGIA, HEMODIÁLISE E CAPACITAÇÃO PROFISSIONAL, VISANDO A PRODUÇÃO E DISTRIBUIÇÃO DE REFEIÇÕES HOSPITALAR, DIETAS ESPECIAIS, ENTERAIS, FÓRMULAS LÁCTEAS E LANCHES NAS INSTALAÇÕES DAS UNIDADES HOSPITALARES DA SES/MT</t>
  </si>
  <si>
    <t>PRESTAR ASSISTÊNCIA NUTRICIONAL HUMANIZADA COM QUALIDADE VISANDO UMA RECUPERAÇÃO DO ESTADO NUTRICIONAL DOS PACIENTES, CONSEGUINTEMENTE REFLETINDO NO TEMPO DE PERMANÊNCIA HOSPITALAR E NA DIMINUIÇÃO DA MORTALIDADE E MORBIDADE, PORTANTO A DIETA HOSPITALAR É IMPORTANTE POR GARANTIR O APORTE DE NUTRIENTES AO PACIENTE INTERNADO E, ASSIM PRESERVAR SEU ESTADO NUTRICIONAL, PELO SEU PAPEL CO-TERAPÊUTICO EM DOENÇAS CRÔNICAS E AGUDAS;</t>
  </si>
  <si>
    <t>GASES MEDICINAIS</t>
  </si>
  <si>
    <t>M³</t>
  </si>
  <si>
    <t>CONTRATAÇÃO DE EMPRESA ESPECIALIZADA NA PRESTAÇÃO DE SERVIÇO DE FORNECIMENTO ININTERRUPTO DE GASES MEDICINAIS COM EMPRÉSTIMO EM REGIME DE COMODATO DE CILINDROS/TORPEDO/TANQUE CRIOGÊNICO E LOCAÇÃO DE CENTRAL DE AR COMPRIMIDO MEDICINAL E SEUS ACESSÓRIOS E LOCAÇÃO DE CENTRAL DE VÁCUO CLÍNICO E ACESSÓRIOS” PARA TODOS OS HOSPITAIS DE GESTÃO DIRETA.</t>
  </si>
  <si>
    <t>O FORNECIMENTO DE GASES MEDICINAIS É ESSENCIAL AO ATENDIMENTO AOS USUÁRIOS DO SUS UMA VEZ QUE PROPORCIONA UMA ASSISTÊNCIA DE QUALIDADE TRATANDO E PREVENINDO COMPLICAÇÕES RESPIRATÓRIAS, EVITANDO MUITAS VEZES ATÉ O ÓBITO DOS PACIENTES</t>
  </si>
  <si>
    <t>CONTRATAÇÃO DE EMPRESA ESPECIALIZADA NA PRESTAÇÃO DE SERVIÇO DE FORNECIMENTO ININTERRUPTO DE GASES MEDICINAIS COM EMPRÉSTIMO EM REGIME DE COMODATO DE CILINDROS/TORPEDO/TANQUE CRIOGÊNICO E LOCAÇÃO DE CENTRAL DE AR COMPRIMIDO MEDICINAL E SEUS ACESSÓRIOS E LOCAÇÃO DE CENTRAL DE VÁCUO CLÍNICO E ACESSÓRIOS PARA TODOS OS HOSPITAIS DE GESTÃO DIRETA.</t>
  </si>
  <si>
    <t>CENTRAL DE VÁCUO CLÍNICO E ACESSÓRIOS PARA OS  ESTABELECIMENTO DE SAÚDE DOTADO DE INTERNAÇÃO, MEIOS DIAGNÓSTICOS E TERAPÊUTICOS, COM O OBJETIVO DE PRESTAR ASSISTÊNCIA MÉDICA CURATIVA E DE REABILITAÇÃO, PODENDO DISPOR DE ATIVIDADES DE PREVENÇÃO, ASSISTÊNCIA AMBULATORIAL, ATENDIMENTO DE URGÊNCIA/ EMERGÊNCIA, SERVE NO TRANSPORTE DE SUBSTÂNCIAS MEDICAMENTOSAS PARA PACIENTES POR VIA RESPIRATÓRIA, COMO FRAÇÃO GASOSA NA VENTILAÇÃO MECÂNICA, NA MOVIMENTAÇÃO DOS EQUIPAMENTOS, COMO AGENTE DE SECAGEM E LIMPEZA.</t>
  </si>
  <si>
    <t>ESTERILIZAÇÃO (CME)</t>
  </si>
  <si>
    <t>CONTRATAÇÃO DE EMPRESA ESPECIALIZADA EM ESTERILIZAÇÃO DE MATERIAIS CIRÚRGICOS PARA REALIZAÇÃO DE PROCEDIMENTOS CIRÚRGICOS, PARA ATENDER A DEMANDA DO HOSPITAL ESTADUAL SANTA CASA</t>
  </si>
  <si>
    <t>A ESTERILIZAÇÃO DO MATERIAL CIRÚRGICO É UM PROCESSO FUNDAMENTAL PARA GARANTIR A SEGURANÇA DO PACIENTE, A QUALIDADE DOS SERVIÇOS DE SAÚDE E A PROTEÇÃO DA SAÚDE PÚBLICA. PARA GARANTIR A EFETIVIDADE DA ESTERILIZAÇÃO, É CRUCIAL QUE OS HOSPITAIS SIGAM RIGOROSAMENTE OS PROTOCOLOS ESTABELECIDOS PELA ANVISA E OUTRAS NORMAS RELEVANTES, COMO TREINAMENTO ADEQUADO DOS PROFISSIONAIS,  MANUTENÇÃO DOS EQUIPAMENTOS, MONITORAMENTO DO PROCESSO, ARMAZENAMENTO ADEQUADO.</t>
  </si>
  <si>
    <t>CREDENCIAMENTO ORTESES, PRÓTESE E MATERIAL ESPECIAL (OPME)  TABELA SUS</t>
  </si>
  <si>
    <t>CHAMAMENTO PÚBLICO, PARA FINS DE 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DA SECRETARIA DE ESTADO DE SAÚDE.</t>
  </si>
  <si>
    <t>3.3.90.32.015</t>
  </si>
  <si>
    <t>TABELA OPME SUS É UMA FERRAMENTA ESSENCIAL PARA GARANTIR O ACESSO À SAÚDE DE QUALIDADE PARA TODOS OS USUÁRIOS. SUA UTILIZAÇÃO CONTRIBUI PARA PROMOVER A EQUIDADE, A QUALIDADE, A EFICIÊNCIA E A TRANSPARÊNCIA DO SUS.</t>
  </si>
  <si>
    <t xml:space="preserve"> ORTESES, PRÓTESE E MATERIAL ESPECIAL (OPME)  NÃO PADRONIZADO TABELA SUS </t>
  </si>
  <si>
    <t>REGISTRO DE PREÇO PARA FUTURA E EVENTUAL AQUISIÇÃO, MEDIANTE SISTEMA DE CONSIGNAÇÃO, DE ÓRTESES, PRÓTESES E MATERIAIS ESPECIAIS E SÍNTESES – OPME’S, NÃO PADRONIZADOS PELA TABELA SUS, NA  ESPECIALIDADE  DE NEUROLOGIA, BUCOMAXILOFACIAL, GERAL, VASCULAR E UROLOGIA, ORTOPEDIA PARA AS UNIDADES HOSPITALARES EM GESTÃO DIRETA DA SES/MT</t>
  </si>
  <si>
    <t>OS OPMES PADRONIZADOS NA TABELA SUS NÃO ATENDEM ÀS NECESSIDADES ESPECÍFICAS DE PACIENTES NEUROLÓGICOS, DE BUCOMAXILOFACIAL, GERAL, VASCULAR, UROLOGIA E ORTOPEDIA. ISSO PODE OCORRER POR DIVERSOS MOTIVOS, COMO: CARACTERÍSTICAS ANATÔMICAS ÚNICAS, GRAVIDADE DA CONDIÇÃO NEUROLÓGICA, NOVAS TECNOLOGIAS. AQUISIÇÃO DE OPMES NÃO PADRONIZADOS NA TABELA SUS É FUNDAMENTAL PARA GARANTIR O ATENDIMENTO ADEQUADO DE PACIENTES. O INVESTIMENTO NESSES PRODUTOS PODE GERAR DIVERSOS BENEFÍCIOS PARA OS PACIENTES, PARA O SISTEMA DE SAÚDE E PARA A SOCIEDADE COMO UM TODO.</t>
  </si>
  <si>
    <t xml:space="preserve"> EXAMES DE IMAGEM</t>
  </si>
  <si>
    <t xml:space="preserve">        CONTRATAÇÃO DE EMPRESA ESPECIALIZADA NA PRESTAÇÃO DE SERVIÇOS DE DIAGNÓSTICOS POR IMAGEM (EXAMES DE IMAGEM) PARA REALIZAÇÃO DE EXAMES DE IMAGENS (EXTERNO E INTERNO) COM OU SEM CONTRASTE OU SEDAÇÃO E EMISSÃO DE LAUDOS, COM FORNECIMENTO DE EQUIPAMENTOS, MATERIAIS, INSUMOS, HARDWARES E SOFTWARES (PACS/RIS), INCLUINDO MANUTENÇÃO DE EQUIPAMENTOS, PARA ATENDIMENTO DOS PACIENTES DE TODAS AS FAIXAS ETÁRIA DE USUÁRIOS (ADULTO, PEDIÁTRICO E NEONATAL), INTERNADOS OU AMBULATORIAL NAS UNIDADES HOSPITALARES EM GESTÃO DIRETA DA SES/MT</t>
  </si>
  <si>
    <t>3.3.90.39.064</t>
  </si>
  <si>
    <t>REALIZAR EXAMES DE IMAGEM EM UNIDADES HOSPITALARES OFERECE DIVERSAS VANTAGENS QUE GARANTEM MAIOR SEGURANÇA, PRECISÃO, CONFORTO E ACESSO À EXPERTISE MÉDICA PARA OS PACIENTES</t>
  </si>
  <si>
    <t>EXAMES LABORATÓRIAIS  - ANALISE CLINICA (EXTERNO)</t>
  </si>
  <si>
    <t>CONTRATAÇÃO DE  EMPRESA ESPECIALIZADA NA PRESTAÇÃO DE SERVIÇOS DE EXAMES LABORATORIAIS DE ANÁLISES CLÍNICAS, COM FORNECIMENTO DE EQUIPAMENTOS MÉDICOS LABORATORIAIS POR COMODATO COM REAGENTES  E  EQUIPAMENTOS DE INFORMÁTICA COM INSUMOS,  SUPORTE DE INFORMÁTICA, COM SOFTWARE INTEGRADO DE GESTÃO LABORATORIAL (LIS), COM CESSÃO DE MÃO DE OBRA ESPECIALIZADA E FORNECIMENTO DE LAUDO TÉCNICO, COMPREENDENDO TODAS AS ETAPAS ENTRE A COLETA DE MATERIAIS BIOLÓGICOS, ANÁLISES CLÍNICAS E DIAGNÓSTICO DAS AMOSTRAS E DEMAIS MATERIAIS E FERRAMENTAS INDISPENSÁVEIS A EXECUÇÃO DO SERVIÇO, PARA ATENDER A DEMANDAS DAS UNIDADES HOSPITALARES, SOB A GESTÃO DA SECRETARIA DE ESTADO DE SAÚDE DE MATO GROSSO.</t>
  </si>
  <si>
    <t>MAIO</t>
  </si>
  <si>
    <t>NA MEDICINA BASEADA EM EVIDÊNCIAS, ATUALMENTE, EXISTE VÁRIAS DOENÇAS QUE NECESSITAM DO AUXÍLIO DO LABORATÓRIO DE ANÁLISES CLÍNICAS PARA A CONCLUSÃO DIAGNOSTICA, AJUDANDO NA DECISÃO DO MELHOR TRATAMENTO PARA CADA PATOLOGIA. ALÉM DO AUXÍLIO DIAGNÓSTICO, OS EXAMES TAMBÉM AJUDAM NO ACOMPANHAMENTO DE DOENÇAS CRÔNICAS COMO PARÂMETRO DE AVALIAÇÃO DE GRAVIDADE E MUDANÇA DE CONDUTA.</t>
  </si>
  <si>
    <t>EXAMES LABORATÓRIAIS  - ANALISE CLINICA (INTERNO)</t>
  </si>
  <si>
    <t xml:space="preserve">MATERIAIS E INSUMOS PARA LABORATÓRIO  - ANALISE CLINICA </t>
  </si>
  <si>
    <t>MATERIAL DE CONSUMO</t>
  </si>
  <si>
    <t>AQUISIÇÃO DE INSUMOS E REAGENTES EM REGIME DE COMODATO COM EQUIPAMENTOS AUTOMATIZADOS PARA REALIZAÇÃO DOS EXAMES EM AMOSTRAS HUMANAS DA UNIDADE DE LABORATÓRIO DE ANÁLISES CLÍNICAS, COM FORNECIMENTO DE EQUIPAMENTOS LABORATORIAIS EM COMODATO PARA ATENDER AS DEMANDAS DOS HOSPITAIS REGIONAIS.</t>
  </si>
  <si>
    <t>JUNHO</t>
  </si>
  <si>
    <t>EXAMES LABORATÓRIAIS  -   DIAGNÓSTICO EM ANATOMIA PATOLÓGICA E EXAMES CITOPATOLÓGICOS</t>
  </si>
  <si>
    <t>CONTRATAÇÃO DE  EMPRESA ESPECIALIZADA NA PRESTAÇÃO DE SERVIÇOS DE EXAMES LABORATORIAIS DE ANTOMIA PATOLÓGICA E CITOPATOLOGICO, COM FORNECIMENTO DE EQUIPAMENTOS MÉDICOS LABORATORIAIS POR COMODATO COM REAGENTES  E  EQUIPAMENTOS DE INFORMÁTICA COM INSUMOS,  SUPORTE DE INFORMÁTICA, COM SOFTWARE INTEGRADO DE GESTÃO LABORATORIAL (LIS), COM CESSÃO DE MÃO DE OBRA ESPECIALIZADA E FORNECIMENTO DE LAUDO TÉCNICO, COMPREENDENDO TODAS AS ETAPAS ENTRE A COLETA DE MATERIAIS BIOLÓGICOS, ANÁLISES CLÍNICAS E DIAGNÓSTICO DAS AMOSTRAS E DEMAIS MATERIAIS E FERRAMENTAS INDISPENSÁVEIS A EXECUÇÃO DO SERVIÇO, PARA ATENDER A DEMANDAS DAS UNIDADES HOSPITALARES, SOB A GESTÃO DA SECRETARIA DE ESTADO DE SAÚDE DE MATO GROSSO.</t>
  </si>
  <si>
    <t>SERVIÇOS MÉDICOS EM ANESTESIOLOGIA</t>
  </si>
  <si>
    <t>CONTRATAÇÃO  DE EMPRESA  ESPECIALIZADA  NA  PRESTAÇÃO  DE  SERVIÇOS MEDICOS EM ANESTESIOLOGIA PARA ATENDER AS NECESSIDADES DAS UNIDADES VINCULADAS A SECRETARIA DE ESTADO DE SAÚDE DE MATO GROSSO.</t>
  </si>
  <si>
    <t>A IMPLANTAÇÃO DE SERVIÇOS MÉDICOS DE ANESTESIOLOGIA EM HOSPITAIS É CRUCIAL PARA GARANTIR A SEGURANÇA, O CONFORTO E A SATISFAÇÃO DOS PACIENTES, ALÉM DE TRAZER BENEFÍCIOS PARA A EFICIÊNCIA OPERACIONAL, A REPUTAÇÃO E A LUCRATIVIDADE DA INSTITUIÇÃO. A PRESENÇA DE ANESTESIOLOGISTAS QUALIFICADOS É ESSENCIAL PARA OFERECER ATENDIMENTO MÉDICO DE QUALIDADE E GARANTIR A MELHOR EXPERIÊNCIA POSSÍVEL PARA OS PACIENTES QUE NECESSITAM DE PROCEDIMENTOS CIRÚRGICOS OU INVASIVOS.</t>
  </si>
  <si>
    <t xml:space="preserve"> CIRURGIA BARIÁTRICA</t>
  </si>
  <si>
    <t>CONTRATAÇÃO DE EMPRESA ESPECIALIZADA NA PRESTAÇÃO DE SERVIÇOS MÉDICOS EM CIRURGIA BARIÁTRICA, POR MEIO DE PROFISSIONAIS QUALIFICADOS, NO ÂMBITO DO HOSPITAL ESTADUAL LOUSITE FERREIRA DA SILVA</t>
  </si>
  <si>
    <t>A IMPLANTAÇÃO DA CIRURGIA BARIÁTRICA EM HOSPITAIS PÚBLICOS É UMA MEDIDA NECESSÁRIA E URGENTE PARA GARANTIR O ACESSO UNIVERSAL A ESSE TRATAMENTO EFICAZ E SEGURO PARA PACIENTES COM OBESIDADE MÓRBIDA, ESPECIALMENTE AQUELES COM BAIXA RENDA OU QUE RESIDEM EM ÁREAS COM ACESSO LIMITADO A SERVIÇOS ESPECIALIZADOS</t>
  </si>
  <si>
    <t>SERVIÇOS MÉDICOS EM CIRURGIA PEDIÁTRICA</t>
  </si>
  <si>
    <t>CONTRATAÇÃO  DE EMPRESA  ESPECIALIZADA  NA  PRESTAÇÃO  DE  SERVIÇOS MEDICOS EM CIRURGIA PEDIATRICA PARA ATENDER AS NECESSIDADES DAS UNIDADES VINCULADAS A SECRETARIA DE ESTADO DE SAÚDE DE MATO GROSSO.</t>
  </si>
  <si>
    <t xml:space="preserve">A CIRURGIA PEDIÁTRICA É UMA ESPECIALIDADE MÉDICA CRUCIAL PARA GARANTIR A SAÚDE E O BEM-ESTAR DE CRIANÇAS E ADOLESCENTES.  A IMPLANTAÇÃO E O FORTALECIMENTO DA CIRURGIA PEDIÁTRICA EM HOSPITAIS PÚBLICOS SÃO FUNDAMENTAIS PARA GARANTIR O DIREITO À SAÚDE DE TODAS AS CRIANÇAS, PROMOVENDO A EQUIDADE NO ACESSO A SERVIÇOS MÉDICOS DE QUALIDADE. </t>
  </si>
  <si>
    <t>SERVIÇOS MÉDICOS EM CIRURGIA GERAL</t>
  </si>
  <si>
    <t>CONTRATAÇÃO  DE EMPRESA  ESPECIALIZADA  NA  PRESTAÇÃO  DE  SERVIÇOS MEDICOS EM CIRURGIA GERAL PARA ATENDER AS NECESSIDADES DAS UNIDADES VINCULADAS A SECRETARIA DE ESTADO DE SAÚDE DE MATO GROSSO.</t>
  </si>
  <si>
    <t>A CIRURGIA GERAL É UMA ESPECIALIDADE MÉDICA ABRANGENTE QUE LIDA COM O DIAGNÓSTICO, TRATAMENTO E ACOMPANHAMENTO DE DOENÇAS E TRAUMAS QUE AFETAM DIVERSAS PARTES DO CORPO HUMANO. A PRESENÇA DE CIRURGIÕES GERAIS QUALIFICADOS EM HOSPITAIS PÚBLICOS É CRUCIAL PARA GARANTIR O ACESSO UNIVERSAL A ESSE TIPO DE ATENDIMENTO ESSENCIAL, ESPECIALMENTE PARA A POPULAÇÃO DE BAIXA RENDA OU QUE RESIDE EM ÁREAS COM RECURSOS LIMITADOS.</t>
  </si>
  <si>
    <t>SERVIÇOS MÉDICOS EM CIRURGIA VASCULAR</t>
  </si>
  <si>
    <t>CONTRATAÇÃO  DE EMPRESA  ESPECIALIZADA  NA  PRESTAÇÃO  DE  SERVIÇOS MEDICOS EM CIRURGIA VASCULAR PARA ATENDER AS NECESSIDADES DAS UNIDADES VINCULADAS A SECRETARIA DE ESTADO DE SAÚDE DE MATO GROSSO.</t>
  </si>
  <si>
    <t>A CIRURGIA VASCULAR É UMA ESPECIALIDADE MÉDICA QUE TRATA DE DOENÇAS DO SISTEMA CIRCULATÓRIO, COMO ARTERIOPATIA PERIFÉRICA, ANEURISMAS, VARIZES, TROMBOSES E ÚLCERAS VENOSAS. A PRESENÇA DE CIRURGIÕES VASCULARES QUALIFICADOS EM HOSPITAIS PÚBLICOS É FUNDAMENTAL PARA GARANTIR O ACESSO UNIVERSAL A ESSE TIPO DE ATENDIMENTO ESPECIALIZADO</t>
  </si>
  <si>
    <t>CIRURGIA PLÁSTICA</t>
  </si>
  <si>
    <t>CONTRATAÇÃO  DE EMPRESA  ESPECIALIZADA  NA  PRESTAÇÃO  DE  SERVIÇOS MEDICOS EM CIRURGIA PLASTICA PARA  ATENDER AS NECESSIDADES O HOSPITAL METROPOLITANO DE VARZEA GRANDE.</t>
  </si>
  <si>
    <t>A CIRURGIA PLÁSTICA PÓS-BARIÁTRICA É UM PROCEDIMENTO ESSENCIAL PARA COMPLEMENTAR O TRATAMENTO DA OBESIDADE MÓRBIDA APÓS A CIRURGIA BARIÁTRICA. ESSA ESPECIALIDADE MÉDICA VISA CORRIGIR O EXCESSO DE PELE E DEFORMIDADES CORPORAIS QUE SURGEM COMO CONSEQUÊNCIA DA PERDA SIGNIFICATIVA DE PESO, PROPORCIONANDO AO PACIENTE UMA MELHORA SIGNIFICATIVA NA QUALIDADE DE VIDA, TANTO DO PONTO DE VISTA FÍSICO QUANTO PSICOLÓGICO.</t>
  </si>
  <si>
    <t>SERVIÇOS MÉDICOS EM CLÍNICA MÉDICA</t>
  </si>
  <si>
    <t>CONTRATAÇÃO  DE EMPRESA  ESPECIALIZADA  NA  PRESTAÇÃO  DE  SERVIÇOS MEDICOS EM CLINICA MEDICA PARA ATENDER AS NECESSIDADES DAS UNIDADES VINCULADAS A SECRETARIA DE ESTADO DE SAÚDE DE MATO GROSSO.</t>
  </si>
  <si>
    <t>A CLÍNICA MÉDICA É UMA ESPECIALIDADE MÉDICA QUE SE CONCENTRA NA PREVENÇÃO, DIAGNÓSTICO E TRATAMENTO DE DOENÇAS EM ADULTOS. OS MÉDICOS DE CLÍNICA GERAL GERALMENTE FORNECEM CUIDADOS PRIMÁRIOS, O QUE SIGNIFICA QUE SÃO O PRIMEIRO PONTO DE CONTATO DOS PACIENTES PARA CUIDADOS MÉDICOS. ELES PODEM DIAGNOSTICAR E TRATAR UMA AMPLA GAMA DE DOENÇAS E TAMBÉM PODEM ENCAMINHAR PACIENTES PARA ESPECIALISTAS SE NECESSÁRIO</t>
  </si>
  <si>
    <t>SERVIÇOS MÉDICOS EM CARDIOLOGIA</t>
  </si>
  <si>
    <t>CONTRATAÇÃO DE EMPRESA ESPECIALIZADA NA PRESTAÇÃO DE SERVIÇOS MÉDICOS EM CARDIOLOGIA  PARA ATENDER AS NECESSIDADES DAS UNIDADES VINCULADAS A SECRETARIA DE ESTADO DE SAÚDE DE MATO GROSSO.</t>
  </si>
  <si>
    <t>AS DOENÇAS CARDIOVASCULARES REPRESENTAM A PRINCIPAL CAUSA DE MORTE NO BRASIL E NO MUNDO, CEIFANDO MILHÕES DE VIDAS ANUALMENTE. O ACESSO A SERVIÇOS MÉDICOS CARDIOLÓGICOS DE QUALIDADE É FUNDAMENTAL PARA O DIAGNÓSTICO PRECOCE, TRATAMENTO ADEQUADO E PREVENÇÃO DESSAS DOENÇAS, CONTRIBUINDO PARA A REDUÇÃO DA MORTALIDADE E O AUMENTO DA EXPECTATIVA DE VIDA DA POPULAÇÃO.</t>
  </si>
  <si>
    <t>SERVIÇOS MÉDICOS EM CUIDADOS PALIATIVOS</t>
  </si>
  <si>
    <t>CONTRATAÇÃO  DE EMPRESA  ESPECIALIZADA  NA  PRESTAÇÃO  DE  SERVIÇOS MEDICOS EM CUIDADOS PALIATIVOS  PARA ATENDER AS NECESSIDADES DAS UNIDADES VINCULADAS A SECRETARIA DE ESTADO DE SAÚDE DE MATO GROSSO.</t>
  </si>
  <si>
    <t>OS SERVIÇOS MÉDICOS EM CUIDADOS PALIATIVOS REPRESENTAM UM INVESTIMENTO CRUCIAL NA SAÚDE, NA HUMANIZAÇÃO DO ATENDIMENTO E NA PROMOÇÃO DE UMA MORTE DIGNA E RESPEITOSA. ATRAVÉS DE UMA ABORDAGEM INDIVIDUALIZADA, HOLÍSTICA E CENTRADA NO PACIENTE, OS CUIDADOS PALIATIVOS CONTRIBUEM PARA O ALÍVIO DO SOFRIMENTO, O APOIO À FAMÍLIA E CUIDADORES, O RESPEITO À AUTONOMIA DO PACIENTE E A PROMOÇÃO DA QUALIDADE DE VIDA NA FASE FINAL DA VIDA</t>
  </si>
  <si>
    <t>SERVIÇOS MÉDICOS EM ENDOCRINOLOGIA</t>
  </si>
  <si>
    <t>CONTRATAÇÃO  DE EMPRESA  ESPECIALIZADA  NA  PRESTAÇÃO  DE  SERVIÇOS MEDICOS EM ENDOCRINOLOGIA  PARA ATENDER AS NECESSIDADES DAS UNIDADES VINCULADAS A SECRETARIA DE ESTADO DE SAÚDE DE MATO GROSSO.</t>
  </si>
  <si>
    <t>AS DOENÇAS ENDÓCRINAS PODEM ESTAR ASSOCIADAS A DIVERSAS COMORBIDADES, COMO DOENÇAS CARDIOVASCULARES, RENAIS E NEUROLÓGICAS, AUMENTANDO O RISCO DE INTERNAÇÕES, INVALIDEZ E MORTE. O TRATAMENTO ADEQUADO DAS DOENÇAS ENDÓCRINAS CONTRIBUI PARA A REDUÇÃO DESSAS COMORBIDADES, DIMINUINDO OS CUSTOS COM O SISTEMA DE SAÚDE E PROMOVENDO A SAÚDE DA POPULAÇÃO DE FORMA GERAL</t>
  </si>
  <si>
    <t>SERVIÇOS MÉDICOS EM GINECOLOGIA E OBSTETRICIA</t>
  </si>
  <si>
    <t>CONTRATAÇÃO  DE EMPRESA  ESPECIALIZADA  NA  PRESTAÇÃO  DE  SERVIÇOS MEDICOS EM GINECOLOGIA E OBSTETRICIA  PARA ATENDER AS NECESSIDADES DAS UNIDADES VINCULADAS A SECRETARIA DE ESTADO DE SAÚDE DE MATO GROSSO.</t>
  </si>
  <si>
    <t>O PRÉ-NATAL ADEQUADO, O PARTO HUMANIZADO E O ACOMPANHAMENTO NO PÓS-PARTO SÃO ESSENCIAIS PARA GARANTIR A SAÚDE DA MULHER E DO BEBÊ. OS SERVIÇOS MÉDICOS GINECOLÓGICOS E OBSTÉTRICOS ESPECIALIZADOS OFERECEM UM ACOMPANHAMENTO COMPLETO E INDIVIDUALIZADO DURANTE TODO O PROCESSO GESTACIONAL E NO PÓS-PARTO, ASSEGURANDO O BEM-ESTAR DA MULHER E DO SEU BEBÊ</t>
  </si>
  <si>
    <t>SERVIÇOS MÉDICOS EM GASTROENTEROLOGIA</t>
  </si>
  <si>
    <t>CONTRATAÇÃO  DE EMPRESA  ESPECIALIZADA  NA  PRESTAÇÃO  DE  SERVIÇOS MEDICOS EM GASTROENTEROLOGIA  PARA ATENDER AS NECESSIDADES DAS UNIDADES VINCULADAS A SECRETARIA DE ESTADO DE SAÚDE DE MATO GROSSO.</t>
  </si>
  <si>
    <t>AS DOENÇAS DIGESTIVAS CRÔNICAS GERALMENTE REQUEREM ACOMPANHAMENTO MÉDICO REGULAR AO LONGO DA VIDA. OS SERVIÇOS MÉDICOS GASTROENTEROLÓGICOS ESPECIALIZADOS OFERECEM ACOMPANHAMENTO CONTÍNUO E PERSONALIZADO AOS PACIENTES, AJUSTANDO O TRATAMENTO DE ACORDO COM A EVOLUÇÃO DA DOENÇA E AS NECESSIDADES INDIVIDUAIS DE CADA PACIENTE.</t>
  </si>
  <si>
    <t>SERVIÇOS MÉDICOS EM HEMATOLOGIA</t>
  </si>
  <si>
    <t>CONTRATAÇÃO  DE EMPRESA  ESPECIALIZADA  NA  PRESTAÇÃO  DE  SERVIÇOS MEDICOS EM HEMATOLOGIA  PARA ATENDER AS NECESSIDADES DAS UNIDADES VINCULADAS A SECRETARIA DE ESTADO DE SAÚDE DE MATO GROSSO.</t>
  </si>
  <si>
    <t>AS DOENÇAS DO SANGUE, COMO LEUCEMIAS, LINFOMAS, MIELOMAS MÚLTIPLOS, ANEMIAS E DISTÚRBIOS DE COAGULAÇÃO, AFETAM MILHÕES DE PESSOAS EM TODO O MUNDO E REPRESENTAM UM PROBLEMA DE SAÚDE PÚBLICA CRESCENTE. O ACESSO A SERVIÇOS MÉDICOS HEMATOLÓGICOS DE QUALIDADE É FUNDAMENTAL PARA O DIAGNÓSTICO PRECOCE, TRATAMENTO ADEQUADO E ACOMPANHAMENTO REGULAR DESSAS DOENÇAS, PREVENINDO COMPLICAÇÕES GRAVES E PROMOVENDO A QUALIDADE DE VIDA DOS PACIENTES.</t>
  </si>
  <si>
    <t>SERVIÇOS MÉDICOS EM HEMODINAMICA</t>
  </si>
  <si>
    <t>CONTRATAÇÃO  DE EMPRESA  ESPECIALIZADA  NA  PRESTAÇÃO  DE  SERVIÇOS MEDICOS EM HEMODINAMICA  PARA ATENDER O HOSPITAL ESTADUAL SANTA CASA.</t>
  </si>
  <si>
    <t xml:space="preserve">
AS DOENÇAS CARDIOVASCULARES, COMO DOENÇAS CORONÁRIAS, DOENÇAS VALVULARES, DOENÇAS CONGÊNITAS DO CORAÇÃO E ANEURISMAS, REPRESENTAM A PRINCIPAL CAUSA DE MORTE NO MUNDO E UM PROBLEMA DE SAÚDE PÚBLICA DE GRANDE MAGNITUDE. O ACESSO A SERVIÇOS MÉDICOS HEMODINÂMICOS DE QUALIDADE É FUNDAMENTAL PARA O DIAGNÓSTICO PRECISO, TRATAMENTO EFICAZ E ACOMPANHAMENTO REGULAR DESSAS DOENÇAS, PREVENINDO INFARTOS, AVCS, INTERNAÇÕES E MORTES.
</t>
  </si>
  <si>
    <t>SERVIÇOS MÉDICOS EM INFECTOLOGIA</t>
  </si>
  <si>
    <t>CONTRATAÇÃO  DE EMPRESA  ESPECIALIZADA  NA  PRESTAÇÃO  DE  SERVIÇOS MEDICOS EM INFECTOLOGIA  PARA ATENDER AS NECESSIDADES DAS UNIDADES VINCULADAS A SECRETARIA DE ESTADO DE SAÚDE DE MATO GROSSO</t>
  </si>
  <si>
    <t>O CRESCENTE PROBLEMA DA RESISTÊNCIA MICROBIANA AOS ANTIBIÓTICOS CONFIGURA UM DESAFIO GLOBAL À SAÚDE PÚBLICA, AMEAÇANDO A EFETIVIDADE DOS TRATAMENTOS PARA DIVERSAS DOENÇAS INFECTOCONTAGIOSAS. A EXPERTISE DOS MÉDICOS INFECTOLOGISTAS É ESSENCIAL PARA A PRESCRIÇÃO RACIONAL DE ANTIBIÓTICOS, O ACOMPANHAMENTO DE PACIENTES COM INFECÇÕES RESISTENTES E A IMPLEMENTAÇÃO DE MEDIDAS DE CONTROLE DE INFECÇÃO, COMBATENDO A DISSEMINAÇÃO DA RESISTÊNCIA MICROBIANA E PRESERVANDO A SAÚDE DA POPULAÇÃO.</t>
  </si>
  <si>
    <t>SERVIÇOS MÉDICOS DE GINECOLOGIA E MASTOLOGIA</t>
  </si>
  <si>
    <t xml:space="preserve">CONTRATAÇÃO  DE EMPRESA  ESPECIALIZADA  NA  PRESTAÇÃO  DE  SERVIÇOS MEDICOS EM  GINECOLOGIA E MASTOLOGIA  PARA ATENDER AS NECESSIDADES DO HOSPITAL ESTADUAL SANTA CASA </t>
  </si>
  <si>
    <t>OS SERVIÇOS MÉDICOS MASTOLÓGICOS ESPECIALIZADOS OFERECEM DIVERSOS MÉTODOS DIAGNÓSTICOS PRECISOS PARA AS DOENÇAS MAMÁRIAS, COMO EXAME FÍSICO DETALHADO DAS MAMAS, MAMOGRAFIA, ULTRASSOM, BIÓPSIA E EXAMES COMPLEMENTARES. O DIAGNÓSTICO PRECOCE E PRECISO É CRUCIAL PARA DEFINIR O TRATAMENTO ADEQUADO E AUMENTAR AS CHANCES DE CURA, ESPECIALMENTE NO CASO DO CÂNCER DE MAMA.</t>
  </si>
  <si>
    <t>SERVIÇOS MÉDICOS EM MEDICINA INTENSIVA ADULTA</t>
  </si>
  <si>
    <t>CONTRATAÇÃO  DE EMPRESA  ESPECIALIZADA  NA  PRESTAÇÃO  DE  SERVIÇOS MEDICOS EM MEDICINA INTENSIVA ADULTA  PARA ATENDER AS NECESSIDADES DAS UNIDADES VINCULADAS A SECRETARIA DE ESTADO DE SAÚDE DE MATO GROSSO</t>
  </si>
  <si>
    <t>A ATUAÇÃO DE MÉDICOS INTENSIVISTAS EXPERIENTES CONTRIBUI PARA A PREVENÇÃO DE COMPLICAÇÕES GRAVES EM PACIENTES INTERNADOS EM UTIS, COMO INFECÇÕES HOSPITALARES, TROMBOEMBOLISMOS PULMONARES E ÚLCERAS POR PRESSÃO. ESSA PREVENÇÃO REDUZ O TEMPO DE INTERNAÇÃO, OS CUSTOS COM O TRATAMENTO E MELHORA OS RESULTADOS CLÍNICOS DOS PACIENTES.</t>
  </si>
  <si>
    <t>SERVIÇOS MÉDICOS EM MEDICINA INTENSIVA PEDIATRICA</t>
  </si>
  <si>
    <t>CONTRATAÇÃO  DE EMPRESA  ESPECIALIZADA  NA  PRESTAÇÃO  DE  SERVIÇOS MEDICOS EM MEDICINA INTENSIVA PEDIATRICA  PARA ATENDER AS NECESSIDADES DAS UNIDADES VINCULADAS A SECRETARIA DE ESTADO DE SAÚDE DE MATO GROSSO</t>
  </si>
  <si>
    <t>CRIANÇAS E ADOLESCENTES REPRESENTAM UM GRUPO POPULACIONAL ESPECIALMENTE VULNERÁVEL A DOENÇAS GRAVES E TRAUMAS, DEVIDO AO SEU SISTEMA IMUNOLÓGICO EM DESENVOLVIMENTO, À MENOR RESERVA FISIOLÓGICA E À ESPECIFICIDADE DAS SUAS DOENÇAS. A MEDICINA INTENSIVA PEDIÁTRICA OFERECE UM ATENDIMENTO ESPECIALIZADO E DIFERENCIADO, CONSIDERANDO AS PARTICULARIDADES FISIOLÓGICAS, PSICOLÓGICAS E SOCIAIS DESSA FAIXA ETÁRIA</t>
  </si>
  <si>
    <t>SERVIÇOS MÉDICOS EM MEDICINA INTENSIVA NEONATAL</t>
  </si>
  <si>
    <t>CONTRATAÇÃO  DE EMPRESA  ESPECIALIZADA  NA  PRESTAÇÃO  DE  SERVIÇOS MEDICOS EM MEDICINA INTENSIVA NEONATAL  PARA ATENDER AS NECESSIDADES DAS UNIDADES VINCULADAS A SECRETARIA DE ESTADO DE SAÚDE DE MATO GROSSO</t>
  </si>
  <si>
    <t>O PERÍODO NEONATAL, COMPREENDENDO AS PRIMEIRAS 28 DIAS DE VIDA, É CONSIDERADO UMA FASE CRÍTICA DO DESENVOLVIMENTO HUMANO, MARCADA POR IMATURIDADE FISIOLÓGICA, RÁPIDA ADAPTAÇÃO EXTRAUTERINA E ALTA SUSCETIBILIDADE A DOENÇAS GRAVES. A MEDICINA INTENSIVA NEONATAL OFERECE UM ATENDIMENTO ESPECIALIZADO E DIFERENCIADO, DIRECIONADO ÀS NECESSIDADES ESPECÍFICAS DESSA FASE CRUCIAL DA VIDA.</t>
  </si>
  <si>
    <t>SERVIÇOS MÉDICOS EM NEFROLOGIA</t>
  </si>
  <si>
    <t>CONTRATAÇÃO  DE EMPRESA  ESPECIALIZADA  NA  PRESTAÇÃO  DE  SERVIÇOS MEDICOS EM NEFROLOGIA  PARA ATENDER AS NECESSIDADES DAS UNIDADES VINCULADAS A SECRETARIA DE ESTADO DE SAÚDE DE MATO GROSSO</t>
  </si>
  <si>
    <t xml:space="preserve">
AS DOENÇAS RENAIS REPRESENTAM UM PROBLEMA DE SAÚDE PÚBLICA DE CRESCENTE MAGNITUDE NO BRASIL, AFETANDO MILHÕES DE PESSOAS E OCASIONANDO DIVERSAS COMPLICAÇÕES GRAVES, COMO HIPERTENSÃO ARTERIAL, ANEMIA, OSTEOPATIA RENAL E INSUFICIÊNCIA RENAL CRÔNICA. A NEFROLOGIA OFERECE DIAGNÓSTICO, TRATAMENTO E ACOMPANHAMENTO ESPECIALIZADOS PARA ESSAS DOENÇAS, CONTRIBUINDO PARA PREVENIR O SEU AGRAVAMENTO E MELHORAR A QUALIDADE DE VIDA DOS PACIENTES.
</t>
  </si>
  <si>
    <t>SERVIÇOS MÉDICOS EM NEUROLOGIA E NEUROCIRURGIA</t>
  </si>
  <si>
    <t>CONTRATAÇÃO  DE EMPRESA  ESPECIALIZADA  NA  PRESTAÇÃO  DE  SERVIÇOS MEDICOS EM NEUROLOGIA E NEUROCIRURGIA PARA ATENDER AS NECESSIDADES DAS UNIDADES VINCULADAS A SECRETARIA DE ESTADO DE SAÚDE DE MATO GROSSO</t>
  </si>
  <si>
    <t>AS DOENÇAS NEUROLÓGICAS, COMO AVC, ALZHEIMER, PARKINSON, EPILEPSIA, TUMORES CEREBRAIS E DOENÇAS DESMIELINIZANTES, REPRESENTAM UM PROBLEMA DE SAÚDE PÚBLICA DE CRESCENTE MAGNITUDE NO BRASIL. ESTIMA-SE QUE MILHÕES DE PESSOAS SEJAM AFETADAS POR ESSAS DOENÇAS, QUE PODEM CAUSAR GRAVES SEQUELAS E COMPROMETER A AUTONOMIA E A INDEPENDÊNCIA DOS INDIVÍDUOS. A NEUROLOGIA E A NEUROCIRURGIA OFERECEM DIAGNÓSTICO, TRATAMENTO E ACOMPANHAMENTO ESPECIALIZADOS PARA ESSAS DOENÇAS, CONTRIBUINDO PARA MINIMIZAR O IMPACTO DELAS NA VIDA DOS PACIENTES.</t>
  </si>
  <si>
    <t>SERVIÇOS MÉDICOS DE ORTOPEDIA E TRAUMATOLOGIA</t>
  </si>
  <si>
    <t>CONTRATAÇÃO  DE EMPRESA  ESPECIALIZADA  NA  PRESTAÇÃO  DE  SERVIÇOS MEDICOS EM ORTOPEDIA E TRAUMATOLOGIA PARA ATENDER AS NECESSIDADES DAS UNIDADES VINCULADAS A SECRETARIA DE ESTADO DE SAÚDE DE MATO GROSSO</t>
  </si>
  <si>
    <t xml:space="preserve">A AQUISIÇÃO DE SERVIÇOS MÉDICOS EM ORTOPEDIA E TRAUMATOLOGIA CONFIGURA-SE COMO UMA NECESSIDADE CRUCIAL PARA GARANTIR O ACESSO À SAÚDE DE QUALIDADE PARA A POPULAÇÃO, ESPECIALMENTE INDIVÍDUOS ACOMETIDOS POR DOENÇAS OSTEOMUSCULARES E TRAUMAS. DIVERSOS FATORES CONVERGEM PARA FUNDAMENTAR ESSA NECESSIDADE, IMPACTANDO DIRETAMENTE NA QUALIDADE DE VIDA DOS PACIENTES, NA QUALIDADE DO SISTEMA DE SAÚDE. </t>
  </si>
  <si>
    <t>SERVIÇOS MÉDICOS EM OTORRINOLARINGOLOGIA</t>
  </si>
  <si>
    <t>CONTRATAÇÃO  DE EMPRESA  ESPECIALIZADA  NA  PRESTAÇÃO  DE  SERVIÇOS MEDICOS EM OTORRINOLARINGOLOGIA PARA ATENDER AS NECESSIDADES DAS UNIDADES VINCULADAS A SECRETARIA DE ESTADO DE SAÚDE DE MATO GROSSO</t>
  </si>
  <si>
    <t>DOENÇAS OTORRINOLARINGOLÓGICAS, COMO RINITE, SINUSITE, OTITE, TONTURA, DISTÚRBIOS DA VOZ E DISTÚRBIOS DO SONO, AFETAM MILHÕES DE PESSOAS NO BRASIL, SENDO FREQUENTES EM TODAS AS FAIXAS ETÁRIAS, DESDE CRIANÇAS ATÉ IDOSOS. ESSAS DOENÇAS PODEM CAUSAR DIVERSOS SINTOMAS INCÔMODOS, COMO DOR, PERDA AUDITIVA, DIFICULDADE PARA RESPIRAR E DORMIR, IMPACTANDO SIGNIFICATIVAMENTE A QUALIDADE DE VIDA DOS PACIENTES. A OTORRINOLARINGOLOGIA OFERECE DIAGNÓSTICO, TRATAMENTO E ACOMPANHAMENTO ESPECIALIZADOS PARA ESSAS DOENÇAS, CONTRIBUINDO PARA ALIVIAR O SOFRIMENTO DOS PACIENTES E MELHORAR SUA QUALIDADE DE VIDA.</t>
  </si>
  <si>
    <t>SERVIÇOS MÉDICOS EM OFTALMOLOGIA</t>
  </si>
  <si>
    <t>CONTRATAÇÃO  DE EMPRESA  ESPECIALIZADA  NA  PRESTAÇÃO  DE  SERVIÇOS MEDICOS EM OFTALMOLOGIA PARA ATENDER AS NECESSIDADES DAS UNIDADES VINCULADAS A SECRETARIA DE ESTADO DE SAÚDE DE MATO GROSSO</t>
  </si>
  <si>
    <t>DOENÇAS OCULARES COMO CATARATA, GLAUCOMA, RETINOPATIA DIABÉTICA, DEGENERAÇÃO MACULAR RELACIONADA À IDADE E ERROS DE REFRAÇÃO (MIOPIA, HIPERMETROPIA, ASTIGMATISMO) AFETAM MILHÕES DE PESSOAS NO BRASIL, IMPACTANDO SIGNIFICATIVAMENTE A VISÃO E A QUALIDADE DE VIDA DOS INDIVÍDUOS. A OFTALMOLOGIA OFERECE DIAGNÓSTICO, TRATAMENTO E ACOMPANHAMENTO ESPECIALIZADOS PARA ESSAS DOENÇAS, VISANDO RETARDAR OU PREVENIR A PROGRESSÃO DA DOENÇA, PRESERVAR A VISÃO E PROMOVER A SAÚDE OCULAR DA POPULAÇÃO.</t>
  </si>
  <si>
    <t>SERVIÇOS MÉDICOS EM ONCOLOGIA CLÍNICA E CIRÚRGICA</t>
  </si>
  <si>
    <t>CONTRATAÇÃO  DE EMPRESA  ESPECIALIZADA  NA  PRESTAÇÃO  DE  SERVIÇOS MEDICOS EM ONCOLOGIA PARA ATENDER AS NECESSIDADES DAS UNIDADES VINCULADAS A SECRETARIA DE ESTADO DE SAÚDE DE MATO GROSSO</t>
  </si>
  <si>
    <t xml:space="preserve"> A AQUISIÇÃO DE SERVIÇOS MÉDICOS EM ONCOLOGIA CLÍNICA E CIRÚRGICA CONFIGURA-SE COMO UM INVESTIMENTO CRUCIAL NA SAÚDE PÚBLICA, NA QUALIDADE DE VIDA DA POPULAÇÃO E NO DESENVOLVIMENTO SOCIAL DO PAÍS. A ONCOLOGIA OFERECE FERRAMENTAS EFICAZES PARA O DIAGNÓSTICO, TRATAMENTO, ACOMPANHAMENTO E CUIDADOS PALIATIVOS DE PACIENTES COM CÂNCER, CONTRIBUINDO PARA O AUMENTO DAS CHANCES DE CURA</t>
  </si>
  <si>
    <t>SERVIÇOS DE TRATAMENTO DE RADIOTERAPIA/BRANQUIOTERAPIA</t>
  </si>
  <si>
    <t>CONTRATAÇÃO  DE EMPRESA  ESPECIALIZADA  NA  PRESTAÇÃO  DE  SERVIÇOS PARA TRATAMENTO DE RADIOTERAPIA/BRANQUIOTERAPIA PARA ATENDER AS NECESSIDADES DAS UNIDADES VINCULADAS A SECRETARIA DE ESTADO DE SAÚDE DE MATO GROSSO</t>
  </si>
  <si>
    <t>A RADIOTERAPIA E A BRAQUITERAPIA PODEM SER UTILIZADAS PARA O TRATAMENTO DE TUMORES EM DIVERSAS PARTES DO CORPO, INCLUINDO TUMORES DE CABEÇA E PESCOÇO, PULMÃO, MAMA, PRÓSTATA, APARELHO DIGESTIVO, GINECOLÓGICO E OUTROS. A FLEXIBILIDADE E VERSATILIDADE DESSAS MODALIDADES TERAPÊUTICAS PERMITEM QUE SEJAM APLICADAS EM UMA AMPLA GAMA DE CASOS, ATENDENDO ÀS NECESSIDADES DE UM GRANDE NÚMERO DE PACIENTES.</t>
  </si>
  <si>
    <t>SERVIÇOS MÉDICOS DE PEDIATRIA</t>
  </si>
  <si>
    <t>CONTRATAÇÃO  DE EMPRESA  ESPECIALIZADA  NA  PRESTAÇÃO  DE  SERVIÇOS MEDICOS EM PEDIATRIA  PARA ATENDER AS NECESSIDADES DAS UNIDADES VINCULADAS A SECRETARIA DE ESTADO DE SAÚDE DE MATO GROSSO</t>
  </si>
  <si>
    <t>A INFÂNCIA E A ADOLESCÊNCIA SÃO PERÍODOS CRÍTICOS PARA O DESENVOLVIMENTO FÍSICO, MENTAL E SOCIAL DOS INDIVÍDUOS. A PEDIATRIA PREVENTIVA ATUA NA PROMOÇÃO DA SAÚDE, NA PREVENÇÃO DE DOENÇAS E NA IDENTIFICAÇÃO PRECOCE DE DISTÚRBIOS, CONTRIBUINDO PARA O DESENVOLVIMENTO SAUDÁVEL DAS CRIANÇAS E ADOLESCENTES. ATRAVÉS DE CONSULTAS REGULARES, VACINAÇÃO COMPLETA, ACOMPANHAMENTO DO CRESCIMENTO E DESENVOLVIMENTO, E ORIENTAÇÃO SOBRE HÁBITOS SAUDÁVEIS, A PEDIATRIA PREVINE DOENÇAS EVITÁVEIS, COMO INFECÇÕES RESPIRATÓRIAS, DOENÇAS TRANSMISSÍVEIS E PROBLEMAS NUTRICIONAIS, REDUZINDO A MORBIDADE E A MORTALIDADE INFANTIL.</t>
  </si>
  <si>
    <t>SERVIÇOS MÉDICOS EM PNEUMOLOGIA</t>
  </si>
  <si>
    <t>CONTRATAÇÃO  DE EMPRESA  ESPECIALIZADA  NA  PRESTAÇÃO  DE  SERVIÇOS MEDICOS EM PNEUMOLOGIA  PARA ATENDER AS NECESSIDADES DAS UNIDADES VINCULADAS A SECRETARIA DE ESTADO DE SAÚDE DE MATO GROSSO</t>
  </si>
  <si>
    <t>DOENÇAS RESPIRATÓRIAS COMO ASMA, BRONQUITE CRÔNICA, ENFISEMA PULMONAR, PNEUMONIA E TUBERCULOSE AFETAM MILHÕES DE PESSOAS NO BRASIL, SENDO RESPONSÁVEIS POR ALTA MORBIDADE E MORTALIDADE. A PNEUMOLOGIA OFERECE DIAGNÓSTICO, TRATAMENTO E ACOMPANHAMENTO ESPECIALIZADOS PARA ESSAS DOENÇAS, CONTRIBUINDO PARA ALIVIAR O SOFRIMENTO DOS PACIENTES, MELHORAR SUA QUALIDADE DE VIDA E REDUZIR O IMPACTO DESSAS DOENÇAS NA SAÚDE PÚBLICA.</t>
  </si>
  <si>
    <t>SERVIÇOS MÉDICOS EM PSIQUIATRIA</t>
  </si>
  <si>
    <t>CONTRATAÇÃO  DE EMPRESA  ESPECIALIZADA  NA  PRESTAÇÃO  DE  SERVIÇOS MEDICOS EM PSIQUIATRIA  PARA ATENDER AS NECESSIDADES DAS UNIDADES VINCULADAS A SECRETARIA DE ESTADO DE SAÚDE DE MATO GROSSO</t>
  </si>
  <si>
    <t>TRANSTORNOS MENTAIS REPRESENTAM UM PROBLEMA DE SAÚDE PÚBLICA SIGNIFICATIVO, OCASIONANDO ALTA MORBIDADE, REDUÇÃO DA PRODUTIVIDADE NO TRABALHO E AUMENTO DOS CUSTOS COM SAÚDE. A PSIQUIATRIA CONTRIBUI PARA A DIMINUIÇÃO DO IMPACTO DOS TRANSTORNOS MENTAIS NA SAÚDE PÚBLICA, ATRAVÉS DO DIAGNÓSTICO PRECOCE, DO TRATAMENTO EFICAZ E DA PREVENÇÃO DE RECAÍDAS.</t>
  </si>
  <si>
    <t>SERVIÇOS MÉDICOS EM CIRURGIA TORÁCICA</t>
  </si>
  <si>
    <t>CONTRATAÇÃO  DE EMPRESA  ESPECIALIZADA  NA  PRESTAÇÃO  DE  SERVIÇOS MEDICOS EM CIRURGIA TORACICA  PARA ATENDER AS NECESSIDADES DAS UNIDADES VINCULADAS A SECRETARIA DE ESTADO DE SAÚDE DE MATO GROSSO</t>
  </si>
  <si>
    <t>DOENÇAS TORÁCICAS COMO CÂNCER DE PULMÃO, DOENÇAS CARDÍACAS CONGÊNITAS E ADQUIRIDAS, TRAUMAS TORÁCICOS, DOENÇAS DA COLUNA VERTEBRAL E DOENÇAS DO ESÔFAGO AFETAM UM NÚMERO SIGNIFICATIVO DA POPULAÇÃO BRASILEIRA. A CIRURGIA TORÁCICA OFERECE TRATAMENTO CIRÚRGICO ESPECIALIZADO PARA ESSAS DOENÇAS, VISANDO A CURA, A MELHORA DA QUALIDADE DE VIDA E A PRESERVAÇÃO DA VIDA DOS PACIENTES</t>
  </si>
  <si>
    <t>SERVIÇOS MÉDICOS DE URGÊNCIA E EMERGÊNCIA</t>
  </si>
  <si>
    <t>CONTRATAÇÃO  DE EMPRESA  ESPECIALIZADA  NA  PRESTAÇÃO  DE  SERVIÇOS MEDICOS EM URGENCIA E EMERGENCIA  PARA ATENDER AS NECESSIDADES DAS UNIDADES VINCULADAS A SECRETARIA DE ESTADO DE SAÚDE DE MATO GROSSO</t>
  </si>
  <si>
    <t>O ATENDIMENTO EFICIENTE EM URGÊNCIA E EMERGÊNCIA CONTRIBUI PARA A OTIMIZAÇÃO DOS RECURSOS DO SISTEMA DE SAÚDE, REDUZINDO A NECESSIDADE DE INTERNAÇÕES PROLONGADAS, REINTERNAÇÕES E PROCEDIMENTOS DESNECESSÁRIOS. O DIAGNÓSTICO PRECISO E O TRATAMENTO ADEQUADO NO MOMENTO OPORTUNO EVITAM O AGRAVAMENTO DOS QUADROS CLÍNICOS E DIMINUEM OS CUSTOS COM A SAÚDE PÚBLICA</t>
  </si>
  <si>
    <t>SERVIÇOS MÉDICOS DE UROLOGIA</t>
  </si>
  <si>
    <t>CONTRATAÇÃO  DE EMPRESA  ESPECIALIZADA  NA  PRESTAÇÃO  DE  SERVIÇOS MEDICOS EM UROLOGIA  PARA ATENDER AS NECESSIDADES DAS UNIDADES VINCULADAS A SECRETARIA DE ESTADO DE SAÚDE DE MATO GROSSO</t>
  </si>
  <si>
    <t>O ENVELHECIMENTO DA POPULAÇÃO BRASILEIRA CONTRIBUI PARA O AUMENTO DA INCIDÊNCIA DE DOENÇAS UROLÓGICAS, COMO HIPERPLASIA PROSTÁTICA BENIGNA, CÂNCER DE PRÓSTATA E INCONTINÊNCIA URINÁRIA. OS SERVIÇOS MÉDICOS EM UROLOGIA OFERECE DIAGNÓSTICO, TRATAMENTO E ACOMPANHAMENTO ESPECIALIZADOS PARA ESSAS DOENÇAS, CONTRIBUINDO PARA A QUALIDADE DE VIDA DOS PACIENTES</t>
  </si>
  <si>
    <t>SERVIÇOS MÉDICOS PARA O NÚCLEO DE REGULAÇÃO (NIR)</t>
  </si>
  <si>
    <t>CONTRATAÇÃO  DE EMPRESA  ESPECIALIZADA  NA  PRESTAÇÃO  DE  SERVIÇOS MEDICOS PARA O NUCLEO INTERNO DE REGULAÇAO  PARA ATENDER AS NECESSIDADES DAS UNIDADES VINCULADAS A SECRETARIA DE ESTADO DE SAÚDE DE MATO GROSSO</t>
  </si>
  <si>
    <t>O NIR ATUA COMO ÓRGÃO CENTRAL NA REGULAÇÃO DA SAÚDE, GARANTINDO O CUMPRIMENTO DAS NORMAS E PRINCÍPIOS QUE NORTEIAM O SUS. A AQUISIÇÃO DE SERVIÇOS MÉDICOS ESPECIALIZADOS PARA O NIR CONTRIBUI PARA O FORTALECIMENTO DA SUA CAPACIDADE DE FISCALIZAÇÃO, AVALIAÇÃO E MONITORAMENTO DOS SERVIÇOS DE SAÚDE, ASSEGURANDO A QUALIDADE, A SEGURANÇA E A EFETIVIDADE DO ATENDIMENTO PRESTADO À POPULAÇÃO.</t>
  </si>
  <si>
    <t>SERVIÇOS MÉDICOS DE MEDICINA DO TRABALHO</t>
  </si>
  <si>
    <t>CONTRATAÇÃO  DE EMPRESA  ESPECIALIZADA  NA  PRESTAÇÃO  DE  SERVIÇOS MEDICOS PARA O MEDICINA DO TRABALHO  PARA ATENDER AS NECESSIDADES DAS UNIDADES VINCULADAS A SECRETARIA DE ESTADO DE SAÚDE DE MATO GROSSO</t>
  </si>
  <si>
    <t>A MEDICINA DO TRABALHO ATUA NA PREVENÇÃO, NO DIAGNÓSTICO PRECOCE E NO TRATAMENTO DE DOENÇAS RELACIONADAS AO TRABALHO, COMO DOENÇAS OCUPACIONAIS, ACIDENTES DE TRABALHO E DOENÇAS PSICOSSOCIAIS. ATRAVÉS DE AÇÕES COMO EXAMES MÉDICOS PERIÓDICOS, AVALIAÇÕES ERGONÔMICAS, PROGRAMAS DE SAÚDE OCUPACIONAL E EDUCAÇÃO EM SAÚDE, A MEDICINA DO TRABALHO CONTRIBUI PARA MANTER A SAÚDE FÍSICA E MENTAL DOS TRABALHADORES, REDUZIR O ABSENTEÍSMO E PROMOVER O BEM-ESTAR NO AMBIENTE DE TRABALHO.</t>
  </si>
  <si>
    <t>SERVIÇOS DE FONOAUDIOLOGIA</t>
  </si>
  <si>
    <t>CONTRATAÇÃO  DE EMPRESA  ESPECIALIZADA  NA  PRESTAÇÃO  DE  SERVIÇOS DE FONOAUDIOLOGIA  PARA ATENDER AS NECESSIDADES DAS UNIDADES VINCULADAS A SECRETARIA DE ESTADO DE SAÚDE DE MATO GROSSO</t>
  </si>
  <si>
    <t>OS DISTÚRBIOS DA COMUNICAÇÃO PODEM TER UM IMPACTO SIGNIFICATIVO NA QUALIDADE DE VIDA DAS PESSOAS, AFETANDO SUA COMUNICAÇÃO, PARTICIPAÇÃO SOCIAL, APRENDIZADO, TRABALHO E AUTOESTIMA. A FONOAUDIOLOGIA OFERECE TRATAMENTO ESPECIALIZADO PARA ESSES DISTÚRBIOS, CONTRIBUINDO PARA A MELHORA DA QUALIDADE DE VIDA DOS PACIENTES E SUA REINTEGRAÇÃO SOCIAL.</t>
  </si>
  <si>
    <t>SERVIÇO DE FISIOTERAPIA</t>
  </si>
  <si>
    <t>CONTRATAÇÃO  DE EMPRESA  ESPECIALIZADA  NA  PRESTAÇÃO  DE  SERVIÇOS FISIOTERAPIA  PARA ATENDER AS NECESSIDADES DAS UNIDADES VINCULADAS A SECRETARIA DE ESTADO DE SAÚDE DE MATO GROSSO</t>
  </si>
  <si>
    <t>A FISIOTERAPIA ATUA NA PROMOÇÃO DA SAÚDE E NA PREVENÇÃO DE DOENÇAS ATRAVÉS DE: ORIENTAÇÃO SOBRE POSTURA E ERGONOMIA: A FISIOTERAPIA ENSINA COMO MANTER UMA POSTURA CORRETA E COMO REALIZAR ATIVIDADES DIÁRIAS DE FORMA ERGONÔMICA, PREVENINDO DORES NA COLUNA, LESÕES MUSCULARES E OUTROS PROBLEMAS DE SAÚDE. EXERCÍCIOS FÍSICOS E ALONGAMENTOS: A FISIOTERAPIA PRESCREVE EXERCÍCIOS FÍSICOS E ALONGAMENTOS ADEQUADOS PARA CADA PACIENTE, PROMOVENDO O FORTALECIMENTO MUSCULAR, A FLEXIBILIDADE E O BEM-ESTAR GERAL. REABILITAÇÃO CARDÍACA: A FISIOTERAPIA AUXILIA NA RECUPERAÇÃO DE PACIENTES APÓS INFARTO.</t>
  </si>
  <si>
    <t>SERVIÇO DE BUCOMAXILOFACIAL</t>
  </si>
  <si>
    <t>CONTRATAÇÃO  DE EMPRESA  ESPECIALIZADA  NA  PRESTAÇÃO  DE  SERVIÇOS  DE BUCOMAXILOFACIAL PARA ATENDER AS NECESSIDADES DAS UNIDADES VINCULADAS A SECRETARIA DE ESTADO DE SAÚDE DE MATO GROSSO</t>
  </si>
  <si>
    <t xml:space="preserve">A AQUISIÇÃO DE SERVIÇOS DE BUCOMAXILOFACIAL CONFIGURA-SE COMO UMA NECESSIDADE CRUCIAL PARA GARANTIR O ACESSO À SAÚDE DE QUALIDADE PARA A POPULAÇÃO, EM TODAS AS FASES DA VIDA. DIVERSOS FATORES CONVERGEM PARA FUNDAMENTAR ESSA NECESSIDADE, IMPACTANDO DIRETAMENTE NA SAÚDE INDIVIDUAL E PÚBLICA, NA QUALIDADE DE VIDA DA POPULAÇÃO E NO DESENVOLVIMENTO SOCIAL DO PAÍS. </t>
  </si>
  <si>
    <t>SERVIÇO DE ODONTOLOGIA</t>
  </si>
  <si>
    <t>CONTRATAÇÃO  DE EMPRESA  ESPECIALIZADA  NA  PRESTAÇÃO  DE  SERVIÇOS  DE ODONTOLOGIA PARA ATENDER AS NECESSIDADES DAS UNIDADES VINCULADAS A SECRETARIA DE ESTADO DE SAÚDE DE MATO GROSSO</t>
  </si>
  <si>
    <t>A CONTRATAÇÃO DE SERVIÇOS ODONTOLÓGICOS EM HOSPITAIS PÚBLICOS CONFIGURA-SE COMO UMA ESTRATÉGIA VANTAJOSA PARA AMPLIAR O ACESSO À SAÚDE BUCAL DE QUALIDADE, OTIMIZAR OS RECURSOS PÚBLICOS, GARANTIR ATENDIMENTO ESPECIALIZADO E MODERNO À POPULAÇÃO E PROMOVER A SAÚDE BUCAL PREVENTIVA. ESSA MEDIDA CONTRIBUI PARA A CONSTRUÇÃO DE UM SISTEMA DE SAÚDE MAIS EQUÂNIME, EFICIENTE E SUSTENTÁVEL.</t>
  </si>
  <si>
    <t xml:space="preserve">GERENCIAMENTO TÉCNICO COMPLETO EM CARDIOLÓGICA </t>
  </si>
  <si>
    <t>CONTRATAÇÃO  DE EMPRESA  ESPECIALIZADA  NA  PRESTAÇÃO  DE  SERVIÇOS MEDICOS EM MEDICINA INTENSIVA CARDIOLOGICA  PARA ATENDER AS NECESSIDADES DAS UNIDADES VINCULADAS A SECRETARIA DE ESTADO DE SAÚDE DE MATO GROSSO</t>
  </si>
  <si>
    <t>EMPRESAS ESPECIALIZADAS EM GERENCIAMENTO TÉCNICO DE MEDICINA INTENSIVA CARDIOLÓGICA POSSUEM EQUIPES COMPOSTAS POR MÉDICOS INTENSIVISTAS, ENFERMEIROS, FISIOTERAPEUTAS E OUTROS PROFISSIONAIS ALTAMENTE QUALIFICADOS E EXPERIENTES NESSA ÁREA COMPLEXA DA MEDICINA. ESSA EXPERTISE GARANTE A IMPLEMENTAÇÃO DE PROTOCOLOS ATUALIZADOS, PRÁTICAS BASEADAS EM EVIDÊNCIAS E UM CUIDADO INDIVIDUALIZADO E DE ALTA QUALIDADE AOS PACIENTES.</t>
  </si>
  <si>
    <t xml:space="preserve">GERENCIAMENTO UTI ADULTO HELFS </t>
  </si>
  <si>
    <t>10950</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</si>
  <si>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30 (DEZ) LEITOS DE TIPO ADULTO (UTI) UNIDADE DE TERAPIA INTENSIVA NO ÂMBITO DO HOSPITAL ESTADUAL LOUSITE FERREIRA DA SILVA”, SOB GESTÃO DIRETA DA SECRETARIA DE ESTADO DE SAÚDE DE MATO GROSSO</t>
  </si>
  <si>
    <t>EMPRESAS ESPECIALIZADAS EM GERENCIAMENTO TÉCNICO DE MEDICINA INTENSIVA ADULTA, POSSUEM EQUIPES COMPOSTAS POR MÉDICOS INTENSIVISTAS, ENFERMEIROS, FISIOTERAPEUTAS E OUTROS PROFISSIONAIS ALTAMENTE QUALIFICADOS E EXPERIENTES NESSA ÁREA COMPLEXA DA MEDICINA. ESSA EXPERTISE GARANTE A IMPLEMENTAÇÃO DE PROTOCOLOS ATUALIZADOS, PRÁTICAS BASEADAS EM EVIDÊNCIAS E UM CUIDADO INDIVIDUALIZADO E DE ALTA QUALIDADE AOS PACIENTES.</t>
  </si>
  <si>
    <t>GERENCIAMENTO UTI ADULTO  HRAFAS E HESC</t>
  </si>
  <si>
    <t>7300</t>
  </si>
  <si>
    <t>CONTRATAÇÃO DE PESSOA JURÍDICA PARA PRESTAÇÃO DE SERVIÇOS DE GERENCIAMENTO PARA O FUNCIONAMENTO DE 10 LEITOS DE UTI ADULTO NO ÂMBITO DO HOSPITAL REGIONAL DE ALTA FLORESTA "ALBERT SABIN" E 10 LEITOS DE UTI ADULTO NO ÂMBITO DO HOSPITAL ESTADUAL SANTA CASA, SOB A GESTÃO DA SECRETARIA DE ESTADO DE SAÚDE DE MATO GROSSO.</t>
  </si>
  <si>
    <t>GERENCIAMENTO UTI ADULTO NEONATAL E PEDIÁTRICA HRCOL</t>
  </si>
  <si>
    <t>3650</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</si>
  <si>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TIPO PEDIÁTRICO E NEONATAL  DE UNIDADE DE TERAPIA INTENSIVA ÂMBITO DO HOSPITAL DO HOSPITAL REGIONAL DE COLÍDER “DR. MASAMITSU TAKANO</t>
  </si>
  <si>
    <t>EMPRESAS ESPECIALIZADAS EM GERENCIAMENTO TÉCNICO DE MEDICINA INTENSIVA ADULTA, PEDIATRICA E NEONATAL, POSSUEM EQUIPES COMPOSTAS POR MÉDICOS INTENSIVISTAS, ENFERMEIROS, FISIOTERAPEUTAS E OUTROS PROFISSIONAIS ALTAMENTE QUALIFICADOS E EXPERIENTES NESSA ÁREA COMPLEXA DA MEDICINA. ESSA EXPERTISE GARANTE A IMPLEMENTAÇÃO DE PROTOCOLOS ATUALIZADOS, PRÁTICAS BASEADAS EM EVIDÊNCIAS E UM CUIDADO INDIVIDUALIZADO E DE ALTA QUALIDADE AOS PACIENTES.</t>
  </si>
  <si>
    <t>GERENCIAMENTO UTI NEUROLÓGICA E SERVIÇOS MÉDICOS DE NEUROCIRURGIA HELFS</t>
  </si>
  <si>
    <t>EMPRESAS ESPECIALIZADAS EM GERENCIAMENTO TÉCNICO EM UTI NEUROLOGICA E SERVIÇOS MÉDICOS DE NEUROLOGIA, POSSUEM EQUIPES COMPOSTAS POR MÉDICOS INTENSIVISTAS, ENFERMEIROS, FISIOTERAPEUTAS E OUTROS PROFISSIONAIS ALTAMENTE QUALIFICADOS E EXPERIENTES NESSA ÁREA COMPLEXA DA MEDICINA. ESSA EXPERTISE GARANTE A IMPLEMENTAÇÃO DE PROTOCOLOS ATUALIZADOS, PRÁTICAS BASEADAS EM EVIDÊNCIAS E UM CUIDADO INDIVIDUALIZADO E DE ALTA QUALIDADE AOS PACIENTES.</t>
  </si>
  <si>
    <t>GERENCIAMENTO UTI NEUROLÓGICA E SERVIÇOS MÉDICOS DE NEUROCIRURGIA HRR</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</si>
  <si>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EXAMES COMPLEMENTARES (CPRE, COLONOSCOPIA, BRONCOSCOPIA, RESSONÂNCIA COM E SEM SEDAÇÃO E OUTROS NECESSÁRIOS PARA O FUNCIONAMENTO DE 10 (DEZ) LEITOS DE UTI ADULTO (UNIDADE DE TERAPIA INTENSIVA ADULTO TIPO II), COM SUPORTE NEUROLÓGICO E EQUIPE MÉDICA DE NEUROLOGIA E NEUROCIRURGIA PARA ATENDIMENTO DAS URGÊNCIAS E EMERGÊNCIAS, ATENDIMENTOS AMBULATORIAIS E ELETIVOS DE TODA A DEMANDA HOSPITALAR, POR MEIO DE PROFISSIONAIS QUALIFICADOS, NO ÂMBITO DO HOSPITAL REGIONAL DE RONDONÓPOLIS IRMÃ ELZA GIOVANELLA, SOB GESTÃO DIRETA DA SECRETARIA DE ESTADO DE SAÚDE DE MATO GROSSO</t>
  </si>
  <si>
    <t>GERENCIAMENTO UTI, UCI E LEITOS DE RETAGUARDA ADULTO E PEDIÁTRICO DO HOSPITAL REGIONAL DE SINOP</t>
  </si>
  <si>
    <t>3600</t>
  </si>
  <si>
    <t>CONTRATAÇÃO EMERGENCIAL DE PESSOA JURÍDICA PARA PRESTAÇÃO DE SERVIÇOS DE GERENCIAMENTO TÉCNICO, ADMINISTRATIVO, FORNECIMENTO DE RECURSOS HUMANOS, RECURSOS MATERIAIS, EQUIPAMENTOS, MEDICAMENTOS E INSUMOS FARMACÊUTICOS E OUTROS NECESSÁRIOS PARA O FUNCIONAMENTO DE UNIDADE DE TERAPIA INTENSIVA (UTI), 10 (DEZ) LEITOS TIPO ADULTO E 10 (DEZ) LEITOS TIPO NEONATAL NO AMBITO DO HOSPITAL REGIONAL DE SINOP</t>
  </si>
  <si>
    <t>EMPRESAS ESPECIALIZADAS EM GERENCIAMENTO TÉCNICO EM UTI, UCI E LEITOS DE RETAGUARDA, POSSUEM EQUIPES COMPOSTAS POR MÉDICOS INTENSIVISTAS, ENFERMEIROS, FISIOTERAPEUTAS E OUTROS PROFISSIONAIS ALTAMENTE QUALIFICADOS E EXPERIENTES NESSA ÁREA COMPLEXA DA MEDICINA. ESSA EXPERTISE GARANTE A IMPLEMENTAÇÃO DE PROTOCOLOS ATUALIZADOS, PRÁTICAS BASEADAS EM EVIDÊNCIAS E UM CUIDADO INDIVIDUALIZADO E DE ALTA QUALIDADE AOS PACIENTES.</t>
  </si>
  <si>
    <t>GERENCIAMENTO CLINICA MEDICA HR CACERES</t>
  </si>
  <si>
    <t>18.250</t>
  </si>
  <si>
    <t>CONTRATAÇÃO DE EMPRESAS ESPECIALIZADAS EM PRESTAÇÃO DE SERVIÇOS DE GERENCIAMENTO TÉCNICO, ADMINISTRATIVO, FORNECIMENTO DE RECURSOS HUMANOS E INCLUINDO PRESTAÇÃO DE SERVIÇOS MÉDICOS EM CLINICA MÉDICA, NO ÂMBITO DO HOSPITAL HOSPITAL REGIONAL DE CÁCERES “ DRº ANTÔNIO CARLOS SOUTO FONTES” E ANEXO I, SOB GESTÃO DA SECRETARIA DE ESTADO DE SAÚDE DE MATO GROSSO.</t>
  </si>
  <si>
    <t>EMPRESAS ESPECIALIZADAS EM GERENCIAMENTO TÉCNICO EM CLÍNICA MÉDICA, POSSUEM EQUIPES COMPOSTAS POR MÉDICOS INTENSIVISTAS, ENFERMEIROS, FISIOTERAPEUTAS E OUTROS PROFISSIONAIS ALTAMENTE QUALIFICADOS E EXPERIENTES NESSA ÁREA COMPLEXA DA MEDICINA. ESSA EXPERTISE GARANTE A IMPLEMENTAÇÃO DE PROTOCOLOS ATUALIZADOS, PRÁTICAS BASEADAS EM EVIDÊNCIAS E UM CUIDADO INDIVIDUALIZADO E DE ALTA QUALIDADE AOS PACIENTES.</t>
  </si>
  <si>
    <t>GERENCIAMENTO UTI NEO, PED E ADULTO CACERES</t>
  </si>
  <si>
    <t>21.900</t>
  </si>
  <si>
    <t>CONTRATAÇÃO DE PESSOA JURÍDICA PARA PRESTAÇÃO DE SERVIÇOS DE GERENCIAMENTO TÉCNICO, ADMINISTRATIVO, FORNECIMENTO DE RECURSOS HUMANOS, MANUTENÇÃO PREVENTIVA E CORRETIVA DOS EQUIPAMENTOS CEDIDOS PELA CONTRATANTE, INCLUINDO PRESTAÇÃO DE SERVIÇOS MÉDICOS E OUTROS NECESSÁRIOS PARA O FUNCIONAMENTO DA UNIDADE DE TERAPIA INTENSIVA (UTI), ADULTO, PEDIATRICO E NEONATAL, NO ÂMBITO DO HOSPITAL REGIONAL DE CÁCERES “ DRº ANTÔNIO CARLOS SOUTO FONTES” SEDE E ANEXO I, SOB GESTÃO DA SECRETARIA DE ESTADO DE SAÚDE DE MATO GROSSO.</t>
  </si>
  <si>
    <t>EMPRESAS ESPECIALIZADAS EM GERENCIAMENTO TÉCNICO EM UTI NEO, PEDIATRICA E ADULTO, POSSUEM EQUIPES COMPOSTAS POR MÉDICOS INTENSIVISTAS, ENFERMEIROS, FISIOTERAPEUTAS E OUTROS PROFISSIONAIS ALTAMENTE QUALIFICADOS E EXPERIENTES NESSA ÁREA COMPLEXA DA MEDICINA. ESSA EXPERTISE GARANTE A IMPLEMENTAÇÃO DE PROTOCOLOS ATUALIZADOS, PRÁTICAS BASEADAS EM EVIDÊNCIAS E UM CUIDADO INDIVIDUALIZADO E DE ALTA QUALIDADE AOS PACIENTES.</t>
  </si>
  <si>
    <t>SERVIÇOS DE ENGENHARIA CLÍNICA</t>
  </si>
  <si>
    <t>12</t>
  </si>
  <si>
    <t>CONTRATAÇÃO DE EMPRESA ESPECIALIZADA EM PRESTAÇÃO DE SERVIÇOS DE ENGENHARIA CLÍNICA, UTILIZANDO SOFTWARE DEDICADO PARA EQUIPAMENTOS MÉDICOS E LABORATORIAIS QUE ENVOLVE A ENGENHARIA CLÍNICA, A EXECUÇÃO DOS SERVIÇOS DE MANUTENÇÃO PREVENTIVA, MANUTENÇÃO CORRETIVA, ANÁLISE DE SEGURANÇA ELÉTRICA E CALIBRAÇÕES NOS REFERIDOS EQUIPAMENTOS, COM A INCLUSÃO DE PEÇAS E SERVIÇOS ESPECIALIZADOS, QUANDO NECESSÁRIOS COM O FORNECIMENTO DE MÃO DE OBRA, PARA ATENDER À DEMANDA DA SECRETARIA DE ESTADO DE SAÚDE DE MATO GROSSO – SES/MT</t>
  </si>
  <si>
    <t>A CONTRATAÇÃO DE UMA EMPRESA ESPECIALIZADA EM PRESTAÇÃO DE SERVIÇOS DE ENGENHARIA CLÍNICA PARA UM HOSPITAL PÚBLICO CONFIGURA-SE COMO UMA DECISÃO ESTRATÉGICA COM DIVERSOS BENEFÍCIOS PARA A INSTITUIÇÃO, SEUS PROFISSIONAIS E, PRINCIPALMENTE, PARA OS PACIENTES. ESSE TIPO DE CONTRATAÇÃO PODE TRAZER MELHORIA DA SEGURANÇA DO PACIENTE E DA QUALIDADE DA ASSISTÊNCIA, COM GESTÃO DE EQUIPAMENTOS MÉDICOS, PLANEJAMENTO E AQUISIÇÃO DE EQUIPAMENTOS, RASTREAMENTO E MONITORAMENTO DE EQUIPAMENTOS. TAMBEM E ESPERADO A OTIMIZAÇÃO DOS RECURSOS HOSPITALARES, MODERNIZAÇÃO DA INFRAESTRUTURA HOSPITALAR, PROFISSIONALISMO E EXPERTISE.</t>
  </si>
  <si>
    <t>REGISTRO DE PREÇOS HIPERBÁRICA</t>
  </si>
  <si>
    <t>8000</t>
  </si>
  <si>
    <t>REGISTRO DE PREÇOS PARA FUTURA E EVENTUAL CONTRATAÇAO DE EMPRESA PRESTADORA EM SERVIÇOS ESPECIALIZADOS EM OXIGENOTERAPIA HIPERBARICA ATRAVES DE SESSOES A SEREM PRESTADAS AOS PACIENTES DOS HOSPITAIS VINCULADOS A SECRETARIA DE ESTADO DE SAUDE.</t>
  </si>
  <si>
    <t>OHB É UMA TERAPIA EFICAZ PARA DIVERSAS DOENÇAS E CONDIÇÕES, MAS SEU ACESSO AINDA É LIMITADO NO SISTEMA PÚBLICO DE SAÚDE. A AQUISIÇÃO DE SESSÕES DE OHB EM HOSPITAIS PÚBLICOS AMPLIARIA O ACESSO A ESSA TERAPIA PARA A POPULAÇÃO, GARANTINDO O DIREITO À SAÚDE DE QUALIDADE PARA TODOS.</t>
  </si>
  <si>
    <t>MEDICAMENTOS</t>
  </si>
  <si>
    <t xml:space="preserve">VÁRIAS </t>
  </si>
  <si>
    <t>REGISTRO DE PREÇOS PARA AQUISIÇÃO DE MEDICAMENTOS PARA ATENDER AS DEMANDAS DAS UNIDADES HOSPITALARES, SOB A GESTÃO DA SECRETARIA DE ESTADO DE SAÚDE DE MATO GROSSO.</t>
  </si>
  <si>
    <t>A AQUISIÇÃO DE MEDICAMENTOS PARA AS UNIDADES HOSPITALARES É FUNDAMENTAL PARA CONTROLAR DOENCAS, MEDICAMENTOS ADEQUADOS PERMITEM QUE OS PACIENTES CONTROLEM SUAS DOENÇAS CRÔNICAS, PREVENINDO COMPLICAÇÕES E MELHORANDO SUA QUALIDADE DE VIDA, PROMOVER A RECUPERAÇÃO, POIS,  O TRATAMENTO MEDICAMENTOSO É ESSENCIAL PARA A RECUPERAÇÃO DE PACIENTES APÓS CIRURGIAS, INTERNAÇÕES E OUTRAS SITUAÇÕES DE SAÚDE E DIMINUIR O SOFRIMENTO UMA VEZ QUE MEDICAMENTOS PARA DOR E OUTROS SINTOMAS CONTRIBUEM PARA ALIVIAR O SOFRIMENTO DOS PACIENTES, PROPORCIONANDO MAIS CONFORTO E BEM-ESTAR.</t>
  </si>
  <si>
    <t>MATERIAL MÉDICO HOSPITALAR</t>
  </si>
  <si>
    <t>REGISTRO DE PREÇOS PARA AQUISIÇÃO DE MATERIAL MÉDICO HOSPITALAR PARA ATENDER AS DEMANDAS DAS UNIDADES HOSPITALARES, SOB A GESTÃO DA SECRETARIA DE ESTADO DE SAÚDE DE MATO GROSSO.</t>
  </si>
  <si>
    <t>A AQUISIÇÃO E GESTÃO ADEQUADA DE MATMED CONTRIBUEM PARA A EFICIÊNCIA DO SISTEMA DE SAÚDE COMO UM TODO REDUZINDO O TEMPO DE INTERNAÇÃO, POIS PACIENTES QUE RECEBEM O TRATAMENTO ADEQUADO COM OS MATERIAIS MÉDICOS CORRETOS TENDEM A TER UM TEMPO DE INTERNAÇÃO MENOR, LIBERANDO LEITOS PARA OUTROS PACIENTES E OTIMIZANDO O USO DOS RECURSOS HOSPITALARES E TAMBÉM DIMINUI OS CUSTOS UMA VEZ QUE REDUZ A NECESSIDADE DE REINTERNAÇÕES E COMPLICAÇÕES, DIMINUINDO OS CUSTOS A LONGO PRAZO PARA O SISTEMA DE SAÚDE.</t>
  </si>
  <si>
    <t xml:space="preserve">REGISTRO DE PREÇOS INSTRUMENTAL CIRÚRGICO </t>
  </si>
  <si>
    <t>REGISTRO DE PREÇOS PARA AQUISIÇÃO DE INSTRUMENTAL CIRURGICO PARA ATENDER AS DEMANDAS DAS UNIDADES HOSPITALARES, SOB A GESTÃO DA SECRETARIA DE ESTADO DE SAÚDE DE MATO GROSSO.</t>
  </si>
  <si>
    <t>3.3.90.52.035</t>
  </si>
  <si>
    <t>A AQUISIÇÃO DE INSTRUMENTAL CIRÚRGICO ADEQUADO E EM BOAS CONDIÇÕES PARA HOSPITAIS PÚBLICOS CONFIGURA-SE COMO UMA MEDIDA ESSENCIAL PARA GARANTIR A QUALIDADE DA ASSISTÊNCIA À SAÚDE DA POPULAÇÃO, ESPECIALMENTE PARA PROCEDIMENTOS CIRÚRGICOS ELETIVOS E DE URGÊNCIA. O USO DE INSTRUMENTAL ADEQUADO PERMITE QUE OS CIRURGIÕES REALIZEM OS PROCEDIMENTOS COM MAIS EFICIÊNCIA E EFETIVIDADE, REDUZINDO O TEMPO DAS CIRURGIAS, O QUE BENEFICIA TANTO OS PACIENTES QUANTO A EQUIPE MÉDICA. A DISPONIBILIDADE DE INSTRUMENTAL CIRÚRGICO ESPECIALIZADO POSSIBILITA A REALIZAÇÃO DE UMA GAMA MAIS AMPLA DE PROCEDIMENTOS CIRÚRGICOS, INCLUSIVE DE ALTA COMPLEXIDADE, NO ÂMBITO DO SISTEMA PÚBLICO DE SAÚDE.</t>
  </si>
  <si>
    <t xml:space="preserve">REGISTRO DE PREÇOS EQUIPAMENTOS HOSPITALARES </t>
  </si>
  <si>
    <t>REGISTRO DE PREÇO PARA FUTURA E EVENTUAL AQUISIÇÃO DE BENS PERMANENTES, EQUIPAMENTOS HOSPITALARES, INCLUINDO ENTREGA, MONTAGEM, INSTALAÇÃO, TREINAMENTO ASSISTÊNCIA TÉCNICA E GARANTIA, PARA ATENDER AS NECESSIDADES DOS HOSPITAIS SOB A GESTÃO DA SECRETARIA DE ESTADO DE SAÚDE DE MATO GROSSO</t>
  </si>
  <si>
    <t>JULHO</t>
  </si>
  <si>
    <t>EQUIPAR AS UNIDADES HOSPITALARES ,UMA VEZ QUE , EQUIPAMENTOS MODERNOS PERMITEM DIAGNÓSTICOS MAIS PRECISOS, TRATAMENTOS MAIS EFICAZES E PROCEDIMENTOS MENOS INVASIVOS, PROPORCIONANDO MAIOR QUALIDADE DE VIDA AOS PACIENTES E REDUZINDO O TEMPO DE INTERNAÇÃO.</t>
  </si>
  <si>
    <t>REGISTRO DE PREÇOS PARA AQUISIÇÃO DE BENS PERMANENTES</t>
  </si>
  <si>
    <t>REGISTRO DE PREÇO PARA FUTURA E EVENTUAL AQUISIÇÃO DE BENS PERMANENTES, PARA ATENDER AS NECESSIDADES DOS HOSPITAIS SOB A GESTÃO DA SECRETARIA DE ESTADO DE SAÚDE DE MATO GROSSO</t>
  </si>
  <si>
    <t>EQUIPAR AS UNIDADES, POIS, OS BENS PERMANENTES ADEQUADOS E EM BOAS CONDIÇÕES SÃO ESSENCIAIS PARA A REALIZAÇÃO DE PROCEDIMENTOS MÉDICOS E DE ENFERMAGEM COM SEGURANÇA, PRECISÃO E EFICIÊNCIA, CONTRIBUINDO PARA A QUALIDADE DO ATENDIMENTO AOS PACIENTES.</t>
  </si>
  <si>
    <t>REGISTRO DE PREÇOS PARA MOBILIÁRIO</t>
  </si>
  <si>
    <t>AQUISIÇÃO DE BENS PERMANENTES DE FORMA A ATENDER AS NECESSIDADES DAS UNIDADES HOSPITALARES SOB A GESTÃO DA SECRETARIA DE ESTADO DE SAÚDE DE MATO GROSSO.</t>
  </si>
  <si>
    <t>AGOSTO</t>
  </si>
  <si>
    <t>SERVIÇOS DE MANUTENÇÃO PREVENTIVA E CORRETIVA</t>
  </si>
  <si>
    <t>CONTRATAÇÃO DE EMPRESA ESPECIALIZADA NA PRESTAÇÃO DE SERVIÇOS DE MANUTENÇÃO PREVENTIVA E CORRETIVA EM EQUIPAMENTOS HOSPITALARES , VISANDO ATENDER AS UNIDADES HOSPITALARES.</t>
  </si>
  <si>
    <t>A MANUTENÇÃO PREVENTIVA  E CORRETIVA VISA IDENTIFICAR E CORRIGIR PEQUENOS DEFEITOS ANTES QUE SE TORNEM PROBLEMAS MAIORES, EVITANDO FALHAS INESPERADAS, PROLONGANDO A VIDA ÚTIL DOS EQUIPAMENTOS E REDUZINDO CUSTOS COM REPAROS EMERGENCIAIS E AQUISIÇÕES DE NOVOS APARELHOS.</t>
  </si>
  <si>
    <t>REGISTRO DE PREÇOS PARA AQUISIÇÃO DOS EQUIPAMENTOS E MOBILIÁRIOS PARA O HOSPITAL CENTRAL</t>
  </si>
  <si>
    <t>REGISTRO DE PREÇOS PARA AQUISIÇÃO DOS EQUIPAMENTOS E MOBILIÁRIOS PARA O HOSPITAL CENTRAL DE ALTA COMPLEXIDADE</t>
  </si>
  <si>
    <t>MARÇO A DEZEMBRO</t>
  </si>
  <si>
    <t>A AQUISIÇÃO DE EQUIPAMENTOS E MOBILIÁRIOS ADEQUADOS PARA EQUIPAR UM HOSPITAL DE ALTA COMPLEXIDADE É FUNDAMENTAL PARA GARANTIR A OFERTA DE SERVIÇOS DE SAÚDE DE QUALIDADE, COM SEGURANÇA, EFICIÊNCIA E RESPEITO AOS PRINCÍPIOS DA HUMANIZAÇÃO. OS FATORES COMO AMPLIAÇAO DA OFERTA DE SERVIÇOS, MELHORIA DA QUALIDADE DA ASSISTÊNCIA, AUMENTO DA SEGURANÇA DO PACIENTE, OTIMIZAÇÃO DO TRABALHO DOS PROFISSIONAIS, REDUÇÃO DE CUSTOS, PROMOÇÃO DA HUMANIZAÇÃO DO ATENDIMENTO, COMPROVAM A NECESSIDADE E OS BENEFÍCIOS DESSE INVESTIMENTO</t>
  </si>
  <si>
    <t>SERVIÇOS DE CUIDADO INTEGRAL E SEGURANÇA DO PACIENTE</t>
  </si>
  <si>
    <t>CONTRATAÇÃO DE EMPRESA ESPECIALIZADA NA CONTRATAÇÃO DE EMPRESA ESPECIALIZADA NA PRESTAÇÃO DE SERVIÇOS AO CUIDADO INTEGRAL E SEGURANÇA DO PACIENTE.</t>
  </si>
  <si>
    <t xml:space="preserve">A natureza do objeto contratual refere-se à contratação de uma empresa especializada na prestação de cuidados integrais ao paciente em unidades hospitalares geridas pelo Estado de Mato Grosso, no âmbito do Sistema Único de Saúde (SUS). O foco está na prestação de serviços de cuidado contínuo e humanizado, envolvendo o fornecimento de equipes qualificadas e materiais necessários para apoiar o paciente em todas as fases de sua jornada hospitalar, desde a admissão até a alta, excetuando-se os momentos em que estiver sob intervenção de especialidades já contratadas
</t>
  </si>
  <si>
    <t>MANUTENÇÃO DO HOSPITAL CENTRAL DE ALTA COMPLEXIDADE</t>
  </si>
  <si>
    <t>MANUTENÇÃO DO HOSPITAL CENTRAL DE ALTA COMPLEXIDADE DO ESTADO DE MATO GROSSO</t>
  </si>
  <si>
    <t>Manutenção, renovação e
ampliação do contrato para
link de comunicação de
dados do órgão</t>
  </si>
  <si>
    <t>3.3.90.40.008</t>
  </si>
  <si>
    <t>Renovação</t>
  </si>
  <si>
    <t>Acesso a serviços na rede mundial der computadores - para interligação das unidades da SES/MT, com suporte e solução de problemas para atender a STI e demais unidades da SES</t>
  </si>
  <si>
    <t>Manutenção do contrato
corporativo relativo à
prestação de serviços da
MTi para a SES-MT</t>
  </si>
  <si>
    <t>Prestação de serviços corporativos de tecnologia da informação e comunicação, a fim de atender à Secretaria de Estado de Saúde de Mato Grosso</t>
  </si>
  <si>
    <t>Aquisição de lote de material
de consumo e insumos para
manutenção das ações do
setor</t>
  </si>
  <si>
    <t>Valor</t>
  </si>
  <si>
    <t>3.3.90.30.023</t>
  </si>
  <si>
    <t>Manutenção dos serviços da Seuperintendência de Tecnologia da Informação</t>
  </si>
  <si>
    <t>Aquisição de lote de material
de consumo e insumos para
manutenção das ações do
suporte técnico e de infraestrutura</t>
  </si>
  <si>
    <t>Manutenção dos serviços da Coordenadoria de Atendimento e Suporte ao Usuário de TI, da Coordenadoria de Infraestrutura de Tecnologia da Informação, e da Coordenadoria de Desenvolovimento e Manutenção de Sistemas de Informação</t>
  </si>
  <si>
    <t>SERVIÇO DE CONFECÇÃO, MONTAGEM E INSTALAÇÃO DE MÓVEIS PLANEJADOS</t>
  </si>
  <si>
    <t>4.4.90.51.031</t>
  </si>
  <si>
    <t>Justifica a presente contratação pela necessidade de confeccionar e instalar móveis planejados em marcenaria material MDF, sob medida, de formar a adequar estes insumos permanentes, conforme o nível de complexidade das instalações dos imóveis, pois trata-se de edificações dedicado a prestação de um serviço público que requer funcionalidades específicas de saúde que compõe a rede assistencial desta Secretaria de Estado, de modo a propiciar condições favoráveis de trabalho e aproveitamento de espaço existente e instalações aos servidores e usuários do SUS.</t>
  </si>
  <si>
    <t>TREINAMENTO ESPECIALIZADO CONTÍNUO</t>
  </si>
  <si>
    <t>A Superintendência de Tecnologia da Informação demonstra sua relevância ao coordenar uma ampla gama de serviços essenciais para o Estado. Com três Coordenadorias especializadas, incluindo desenvolvimento de sistemas, suporte técnico e infraestrutura de TI, a necessidade de renovação contratual se justifica pela constante evolução dos mais de 50 sistemas críticos, exigindo atualizações regulares para conformidade com LGPD, LAI e normas de segurança. A renovação garantirá a continuidade na melhoria dos serviços, suporte eficiente aos usuários e manutenção da infraestrutura, assegurando que as operações estaduais permaneçam ágeis, seguras e eficazes no ambiente tecnológico em constante evolução.</t>
  </si>
  <si>
    <t>TREINAMENTO ESPECIALIZADO CISCO ACI</t>
  </si>
  <si>
    <t>INSUMOS AMPLIAÇÃO DE CAPACIDADE COMPUTACIONAL DOS SERVIDORES DO DATACENTER DE TI DA SES/MT</t>
  </si>
  <si>
    <t>4.4.90.30.023</t>
  </si>
  <si>
    <t>Ampliação da Capacidade Computacional dos Servidores atualmente em uso. Esta ampliação se faz necessária para adequação aos requisitos computacionais atuais e futuros em virtude da expansão de serviços e suporte da carga computacional do Datacenter de TI. A Adequação passar pela aquisição de Memórias RAM 32Gb, Placas de Rede de SFP+ com 2 portas, Placas HBA FiberChannel 16Gb dual ports.</t>
  </si>
  <si>
    <t>IMPLANTAÇÃO DO NOC – NETWORK OPERATIONS CENTER, 
PARA OS SERVIÇOS E ATIVOS DA SES/MT</t>
  </si>
  <si>
    <t>Implantação de uma Central de Monitoramento de todos os dispositivos da infraestrutura em todas as unidades descentralizadas e desconcentradas da SES/MT (Hospitais, Escritórios Regionais, Unidades desconcentradas da Capital e da SEDE).
Integração com o sistema de abertura de chamadas e gerenciamento de demandas e projetos da Coordenadoria de Infraestrutura.</t>
  </si>
  <si>
    <t>AQUISIÇÃO DE SERVIDORES HYPERCONVERGENTES</t>
  </si>
  <si>
    <t>4.4.90.52.014</t>
  </si>
  <si>
    <t>A solução de Computação Hyperconvergente é uma tendencia do mercado que permite a implantação de Cloud Privada que por sua vez habilita a automatização das atividades de Infraestrutura de TI, entrega de Máquinas Virtuais e Conteiners de forma automatizada, além de integrar toda uma gama de softwares para backup e automatização de rotinas.
A aquisição se justifica devido ao alto grau de disponibilidade que o Sistema Hospitalar AGHUSE necessita para implantação em todos os Hospitais Regionais do Estado, bem como sua utilização pelos Postos de Saúde nos Municípios de Mato Grosso.</t>
  </si>
  <si>
    <t>AQUISIÇÃO DE SOLUÇÃO DE BALANCEAMENTO DE CARGA E FILTRO DE CONTEÚDO WEB (WAF) E SEGURANÇA DE DNS.</t>
  </si>
  <si>
    <t>Esta solução tecnológica permitirá melhorar o desempenho dos serviços do sistema AGHUSE, bem como realizar inspeção ativa para o incremento no processo de segurança das aplicações disponibilizadas aos Hospitais Regionais do Estado de MT.</t>
  </si>
  <si>
    <t>AQUISIÇÃO E  IMPLANTAÇÃO DA SOLUÇÃO CISCO SD-ACCESS</t>
  </si>
  <si>
    <t>Esta solução é a segunda fase de implantação do software de automatização da rede de dados da SES/MT, pois engloba a extensão das atuais licenças de software dos ativos de rede já adquiridos.</t>
  </si>
  <si>
    <t>BANCO DE HORAS DE CONSULTORIA MICROSOFT</t>
  </si>
  <si>
    <t>3.3.90.35.001</t>
  </si>
  <si>
    <t>Esta solução integrará todas as contas de todos os usuários de TI espalhados por cada uma das unidades descentralizada e desconcentradas em um banco de dados único replicável.
Esta ação é o primeiro passo para a implantação de um sistema de controle de LGPD.</t>
  </si>
  <si>
    <t>BANCO DE HORAS DE CONSULTORIA CISCO</t>
  </si>
  <si>
    <t>Esta ação visa a manutenção dos sistemas computacionais especializados CISCO no parque tecnológico da SES/MT, tais como toda a infraestrutura de Rede Local da SEDE, bem como a Infraestrutura do Datacenter.</t>
  </si>
  <si>
    <t>AQUISIÇÃO DE SWITCH FIBER CHANNEL 16Gb</t>
  </si>
  <si>
    <t>Os dados armazenados no Storage da SES são acessíveis apenas por um switch fiberchannel. Esta aquisição garantirá maior disponibilidade em caso de indisponibilidade do ativo atual.</t>
  </si>
  <si>
    <t>Aquisição de lote de material de consumo e insumos para manutenção das ações dosuporte técnico.</t>
  </si>
  <si>
    <t>Aquisição dos insumos  da Coordenadoria de Atendimento e Suporte ao Usuário de TI, para atender a demanda de equipamentos e insumos de t.i informada pelas em SES-CIN-2024/03846</t>
  </si>
  <si>
    <t xml:space="preserve">SERVIÇOS DE ENGENHARIA </t>
  </si>
  <si>
    <t xml:space="preserve">A presente contratação tem por finalidade garantir a operacionalização integral das atividades finalísticas (atividades atreladas às funções de Estado), de forma contínua, eficiente e confiável, bem como obter a conciliação entre os menores custos possíveis e o atendimento adequado das necessidades da administração onde a Secretaria Estadual de Saúde do Estado de Mato Grosso é composta por aproximadamente 53 (cinquenta e três) unidades entre elas, sede da Secretaria, unidades administrativa, unidades Hospitalares, escritórios regionais e unidades descentralizadas no estado de Mato Grosso. </t>
  </si>
  <si>
    <t>CHAMADA DE ENFERMARIA - HOSPITAIS REGIONAIS</t>
  </si>
  <si>
    <t>O Sistema de Chamada de Enfermagem, antes um simples equipamento de comunicação entre paciente e Enfermagem, se tornou um importante e eficiente ferramenta de comunicação e segurança para o paciente, além de permitir o gerenciamento de serviços hospitalares de apoio conforme à item 7.2.2. da RDC 50/200, no qual trata-se de sistema de sinalização luminosa imediata entre o paciente interno e o funcionário assistencial (médico e enfermeira).</t>
  </si>
  <si>
    <t>AQUISIÇÃO DE APARELHOS DE AR CONDICIONADO</t>
  </si>
  <si>
    <t>Qualquer local quente propicia a proliferação de bactéria, especialistas alertam para os riscos de contaminação em ambientes com as altas temperaturas e sem qualquer refrigeração. A chegada das altas temperaturas traz um inimigo invisível que pode colocar em risco a vida de pacientes internados em hospitais. Segundo estudo realizado pela Universidade Estadual Paulista (Unesp) de Botucatu, nesta época do ano a incidência de infecções hospitalares aumenta em até 57%, o que acende um importante alerta às unidades de saúde. As diligências as unidades, foram realizadas por solicitação das Diretorias Administrativas das Unidades, que acompanhou indicando a equipe responsável pelo levantamento, os ambientes que necessitam de refrigeração adequada devido aos motivos supracitados</t>
  </si>
  <si>
    <t>AQUISIÇÃO DE GRUPO MOTOR GERADOR</t>
  </si>
  <si>
    <t>O abastecimento de energia elétrica é um ponto tão importante para as unidades que o Ministério da Saúde prevê que todas as unidades mantenham um sistema de energia elétrica de emergência, composto por fontes alternativas de energia, geralmente geradores de energia, com garantia de suprimento automático em caso de falta</t>
  </si>
  <si>
    <t>CONSTRUÇÃO DO COMPLEXO DE ASSISTENCIA A SAÚDE</t>
  </si>
  <si>
    <t>Melhor atender o SUS</t>
  </si>
  <si>
    <t>CONSTRUÇÃO DO CAPS AD</t>
  </si>
  <si>
    <t>CONSTRUÇÃO DO HOSPITAL REGIONAL DE PONTES E LACERDA</t>
  </si>
  <si>
    <t>CONSTRUÇÃO DO RESTAURANTE DO CPA</t>
  </si>
  <si>
    <t>Para atender o Centro politico Adminstrativo</t>
  </si>
  <si>
    <t>AQUISIÇÃO DE PERSIANAS</t>
  </si>
  <si>
    <t>Buscando internalizar novas práticas de trabalho aliadas à rapidez e à tecnologia, principalmente por meio da aquisição de instrumentos que auxiliem seus
colaboradores a trabalhar com mais eficácia, possuindo como resultado final a satisfação do
buscado internalizar novas práticas de trabalho aliadas à rapidez e à tecnologia, principalmente por meio da aquisição de instrumentos que auxiliem seus
colaboradores a trabalhar com mais eficácia, possuindo como resultado final a satisfação do
cidadão.</t>
  </si>
  <si>
    <t>CAPACITAÇÃO E APERFEIÇOAMENTO DA EQUIPE DO GABINETE ADJUNTO DE ORÇAMENTO E FINANÇAS</t>
  </si>
  <si>
    <t>A CADASTRAR</t>
  </si>
  <si>
    <t>CONGRESSO INTERNACIONAL DE CONTABILIDADE, CUSTOS E QUALIDADE DO GASTO O SETOR PUBLICO</t>
  </si>
  <si>
    <t>3.3.90.39.051</t>
  </si>
  <si>
    <t>BUSCA DE ESTRATEGIAS E SOLUÇÕES PARA MELHORIA DA QUALIDADE NOS GASTOS PUBLICOS, ATUALIZAÇÃO DAS DIRETRIZES CONTÁBEIS NO SETOR PUBLICO</t>
  </si>
  <si>
    <t>1105615</t>
  </si>
  <si>
    <t>CAPACITAÇÃO EM REAJUSTE E REEQUILÍBRIO ECONÔMICO-FINANCEIRO DE CONTRATOS DE OBRAS PÚBLICAS E SERVIÇOS DE ENGENHARIA PASSO A PASSO PARA ANALISAR, FUNDAMENTAR E CALCULAR DE FORMA CORRETA OS PLEITOS DE REEQUILÍBRIO ECONÔMICO_x0002_FINANCEIRO APRESENTADOS PELOS CONSTRUTORES</t>
  </si>
  <si>
    <t xml:space="preserve">NECESSIDADE URGENTE PARA ANÁLISES DE CONTRATOS DE SERVIÇOS DE ENGENHARIA, VISTO A    DEMANDA DE OBRAS E REFORMAS DA SES-MT </t>
  </si>
  <si>
    <t>3127</t>
  </si>
  <si>
    <t>CAPACITAÇÃO EM GESTÃO DE PATRIMONIO</t>
  </si>
  <si>
    <t>VISÃO INTEGRADA DA CONTABILIDADE PÚBLICA E DA ADMINISTRAÇÃO DE MATERIAL, PORMENORIZANDO AS FASES DA DESPESA E AQUISIÇÃO DE MATERIAL PERMANENTE, E A RESPECTIVA DEPRECIAÇÃO.</t>
  </si>
  <si>
    <t>MICROSOFT POWER BI-LICENÇA SUBSCRIÇÃO PARA 36 MESES</t>
  </si>
  <si>
    <t>LICENÇA POWER BI</t>
  </si>
  <si>
    <t>USO DO SISTEMA POWER BI PARA FACILITAR O USO DE DADOS E INFORMAÇÕES PARA GESTÃO E TOMADA DE DECISÕES</t>
  </si>
  <si>
    <t>CAPACITAÇÃO EM ANÁLISES DE BALANÇOS E ELABORAÇÃO DE NOTAS EXPLICATIVAS DE ACORDO COM O MCASP DA STN</t>
  </si>
  <si>
    <t>ATUALIZAR CONHECIMENTOS NA ANÁLISE DOS ELEMENTOS COMPONENTES DOS BALANÇOS DO SETOR PÚBLICO DECORRENTES DAS TRANSAÇÕES DE NATUREZA ORÇAMENTÁRIA, FINANCEIRA E PATRIMONIAL, TÍPICAS DA ADMINISTRAÇÃO PÚBLICA, PARA O MELHOR DESENVOLVIMENTO DAS ATIVIDADES DE ANÁLISE E INTERPRETAÇÃO DE BALANÇOS E ELABORAÇÃO DAS PRINCIPAIS NOTAS EXPLICATIVAS EXIGIDAS PELO MANUAL DE CONTABILIDADE APLICADA AO SETOR PÚBLICO (MCASP), PELAS NORMAS BRASILEIRAS DE CONTABILIDADE TÉCNICAS DO SETOR PÚBLICO (NBC TSP)</t>
  </si>
  <si>
    <t>1110465</t>
  </si>
  <si>
    <t>CAPACITAÇÃO EM EFD-REINF E DCTFWEB PARA A ADMINISTRAÇÃO PÚBLICA (TEORIA E PRÁTICA) - INCLUINDO GERAÇÃO DE CRÉDITO NO PER/DCOMP WEB E INSERÇÃO DE PAGAMENTOS A AUTÔNOMOS (CONTRIBUINTES INDIVIDUAIS) E MEI NO E-SOCIAL E VÁRIOS CASOS PRÁTICOS</t>
  </si>
  <si>
    <t>ATUALIZAR, APERFEIÇOAR, CAPACITAR E GERAR CONHECIMENTOS RELATIVOS À LEGISLAÇÃO E À PRÁTICA DE ELABORAÇÃO E ENVIO DA EFD-REINF, DCTFWEB E PARTE DE PAGAMENTOS A AUTÔNOMOS E MEI NO E-SOCIAL.</t>
  </si>
  <si>
    <t>CONTRATO DA PÓS GRADUAÇÃO LATO SENSU EM ADMINISTRAÇÃO CONTÁBIL, FINANCEIRA E AUDITORIA NO SETOR PÚBLICO</t>
  </si>
  <si>
    <t>ATUALIZAR, APERFEIÇOAR, CAPACITAR E GERAR CONHECIMENTOS RELATIVOS À LEGISLAÇÃO E À PRÁTICA DE ELABORAÇÃO ÀS EQUIPES RESPONSÁVEIS</t>
  </si>
  <si>
    <t>CAPACITAÇÃO DAS EQUIPES DO GABINETE ADJUNTO DE ORÇAMENTO E FINANÇAS (SUPERINTENDÊNCIAS DE ORÇAMENTO, FINANCEIRA E CONTABILIDADE E CONVÊNIOS)</t>
  </si>
  <si>
    <t>ASSINATURA DIGITAL</t>
  </si>
  <si>
    <t>PARA ASSINAR OS PROCESSOS SEM NECESSIDADE DE IMPRIMIR AS NOBS E SCANNEAR TODOS NOVAMENTE, VISANDO ECONOMICIADE DE IMPRESSÕES</t>
  </si>
  <si>
    <t>PASSAGENS AÉREAS</t>
  </si>
  <si>
    <t xml:space="preserve">ATENDER OS SETORES DESTE GABINETE PARA DESLOCAMENTE DE AUTORIDADE E SERVIDORES PARA REALIZAÇÃO CURSOS </t>
  </si>
  <si>
    <t>AQUISIÇÃO DE MATERIAL E INSUMOS MÉDICOS HOSPITALARES (MEDICAMENTOS, DESFIBRILADOR, OXÍMETRO DE PULSO); LICITAÇÃO DE MEDICAMENTOS, INSUMOS E MATERIAIS HOSPITALARES PARA O SAMU</t>
  </si>
  <si>
    <t>AQUISIÇÃO DE BENS PERMANENTES, EQUIPAMENTOS HOSPITALARES, INCLUINDO ENTREGA, MONTAGEM, INSTALAÇÕES, TREINAMENTO, ASSISTÊNCIA TÉCNICA E GARANTIAS.</t>
  </si>
  <si>
    <t>AQUISIÇÃO DE BENS PERMANENTES, EQUIPAMENTOS HOSPITALARES, CONTEMPLE A ENTREGA, MONTAGEM, INSTALAÇÕES, TREINAMENTO, ASSISTÊNCIA TÉCNICA E GARANTIA PARA EXECUÇÃO DOS SERVIÇOS PRESTADOS EM ATENDIMENTO PRÉ HOSPITAR.</t>
  </si>
  <si>
    <t>Material de equipamento de APH (talas, colar, pranchas)</t>
  </si>
  <si>
    <t xml:space="preserve">CONTRATAÇÃO DE EMPRESA ESPECIALIZADA  AO FORNECEMENTO DE INSUMOS PARA ATENDIMENTO PRÉ HOSPITALAR </t>
  </si>
  <si>
    <t>REPOSIÇÃO DE INSUMOS PARA SERVIÇO ATENDIMENTO MÓVEL DE URGÊNCIA</t>
  </si>
  <si>
    <t>Contratação de empresa de serviço médicos.</t>
  </si>
  <si>
    <t>CONTRATAÇÃO DE EMPRESA ESPECIALIZADA NA PRESTAÇÃO DE SERVIÇOS MÉDICOS PARA ATENDIMENTO PRÉ-HOSPITALAR MÓVEL DE URGÊNCIA E EMERGÊNCIA,  EM REGIME DE PLANTÃO SUCESSIVOS DE 12H (DIURNO E NOTURNO)</t>
  </si>
  <si>
    <t>15001002/16001000</t>
  </si>
  <si>
    <t>PARA ATENDER A DEMANDA DO SAMU 192 -SERVIÇO DE ATENDIMENTO MÓVEL DE URGÊNCIA, EM REGIME DE PLANTÃO SUCESSIVOS DE 12H NO PERÍODO DIURNO E NOTURNO</t>
  </si>
  <si>
    <t>Manutenção da frota de veículos do SAMU (peças, materiais)</t>
  </si>
  <si>
    <t xml:space="preserve">CONTRATAÇÃO DE SERVIÇO DE MANUTENÇÃO DA FROTA DE VEÍCULOS DO SAMU 192, </t>
  </si>
  <si>
    <t xml:space="preserve">PARA GARANTIR O USO ADEQUADO DAS AMBULÂNCIA </t>
  </si>
  <si>
    <t>2453/2545</t>
  </si>
  <si>
    <t>CONTRATAÇÃO DE ALIMENTAÇÃO</t>
  </si>
  <si>
    <t>FORNECIMENTO DE REFEIÇÕES COMTEMPLANDO O DESJEJUM, ALMOÇO E JANTA, PARA OS PLANTONISTAS DO SAMU</t>
  </si>
  <si>
    <t>3.3.90.39.123</t>
  </si>
  <si>
    <t>FORNECIMENTO DE REFEIÇÕES, COMTEMPLANDO O DESJEJUM, ALMOÇO E JANTAR PARA OS PLANTONISTAS DO SERVIÇO DE ATENDIMENTO MÓVEL DE URGÊNCIA</t>
  </si>
  <si>
    <t>Manutenção de equipamento médico hospitalares</t>
  </si>
  <si>
    <t>CONTRATAÇÃO DE SERVIÇO ESPECIALIZADO DE MANUTENÇÃO PREVENTIVA ANUAL E CORRETIVA QUANDO SOLICITADA, INCLUINDO A REPOSIÇÃO DE PEÇAS E HORA TÉCNICA DE SERVIÇOS, CALIBRAÇÃO.</t>
  </si>
  <si>
    <t>PARA MANUTENÇÃO PREVENTIVA ANUAL E CORRETIVA QUANDO SOLICITADA PARA OS EQUIPAMENTOS UTILIZADOS NOS ATENDIMENTO DE URGÊNCIA E EMERGÊNCIA</t>
  </si>
  <si>
    <t>AQUISIÇÃO DE UNIFORMES E EPI - EQUIPAMENTOS DE PROTEÇÃO INDIVIDUAL</t>
  </si>
  <si>
    <t>ALEM DE SER PARTE DE INDENTIFICAÇÃO VISIUAL FAZ PARTE DA SEGURANÇA DE CADA COLCABORADOR DURANTE A OPERAÇÃO DO APH.</t>
  </si>
  <si>
    <t>SERVIÇO DE LIMPEZA E DESINFECÇÃO DA FROTA DE VEÍCULOS</t>
  </si>
  <si>
    <t>CONTRATAÇÃO DE EMPRESA ESPECIALIZADA EM LIMPEZA E DESINFECÇÃO DE VEÍCULOS</t>
  </si>
  <si>
    <t>SENDO UM SERVIÇO  DE ATENDIMENTO DE URGÊNCIA E EMERGÊNCIA PRÉ HOSPITALAR, HÁ NECESSIDADE DE MANTER A FROTA EM CONDIÇÕES SALUBRES DE TRABALHO.</t>
  </si>
  <si>
    <t>Contratação de seguro dos veículos da frota do SAMU 192 MT</t>
  </si>
  <si>
    <t>AQUISISÇÃO DE SEGURO PARA SINISTRO DOS VEÍCULOS OFICIAIS DA SAMU 192 MT E PARA TERCEIROS.</t>
  </si>
  <si>
    <t>AQUISISÇÃO DE SEGURO PARA SINISTRO DOS VEÍCULOS OFICIAIS DA SAMU 192 E PARA TERCEIROS.</t>
  </si>
  <si>
    <t xml:space="preserve">CONTRATAÇÃO DE SERVIÇO DE LAVANDERIA </t>
  </si>
  <si>
    <t>CONTRATAÇÃO DE EMPRESA ESPECILIZADA PARA PRESTAÇÃO DE SERVIÇO DE LAVANDERIA PARA O SAMU, INCLUINDO A LAVAGEM, HIGIENIZAÇÃO E CONSERVAÇÃO DO ENXOVAL HOSPITALARES UTILIZADOS NAS AMBULÂNCIAS E UNIDADE DE ANTENDIMENTO.</t>
  </si>
  <si>
    <t>3.3.90.39.067</t>
  </si>
  <si>
    <t>PRESTAÇÃO DE SERVIÇO DE LAVANDERIA PARA  HIGIENIZAÇÃO E CONSERVAÇÃO DO ENXOVAL HOSPITALAR UTLIZADOS NAS UNIDADES MÓVEIS</t>
  </si>
  <si>
    <t>GAZES MEDICINAL</t>
  </si>
  <si>
    <t>CONTRATAÇÃO DE EMPRESA ESPECIALIZADA NA
PRESTAÇÃO DE SERVIÇO DE FORNECIMENTO
ININTERRUPTO DE GASES MEDICINAIS COM
EMPRÉSTIMO, EM REGIME DE COMODATO, DE
CILINDROS/TORPEDO/TANQUE CRIOGÊNICO, E,
LOCAÇÃO DE CENTRAL DE AR COMPRIMIDO
MEDICINAL E SEUS ACESSÓRIOS, E, LOCAÇÃO DE
CENTRAL DE VÁCUO CLÍNICO E ACESSÓRIOS</t>
  </si>
  <si>
    <t>3.3.90.39.024</t>
  </si>
  <si>
    <t>SERVIÇO DE ABASTECIMENTO
ININTERRUPTO DE GASES MEDICINAIS PARA GARANTIA DO FORNECIMENTO DO SERVIÇO DE ATENDIMENTO MÓVEL DE URGÊNCIA.</t>
  </si>
  <si>
    <t>SERVIÇO DE ESTERILIZAÇÃO E DESINFECÇÃO DE MATERIAIS HOSPITALARES</t>
  </si>
  <si>
    <t>CONTRATAÇÃO DE SERVIÇO ESPECIALIZADO PARA EXECUTAR ESTERILIZAÇÃO E DESINFECÇÃO DOS MATERIAIS HOSPITALARES UTILIZADOS NAS UNIDADES MÓVEIS.</t>
  </si>
  <si>
    <t>SERVIÇO DE ESTERILIZAÇÃO E DESINFECÇÃO DOS MATERIAIS HOSPITALARES PARA MANTER O FORNECIMENTO DO SERVIÇO EM CONDIÇÕES DE SALUBRIDADE ADEQUADA</t>
  </si>
  <si>
    <t>Contratação de serviço de tecnologia de informação</t>
  </si>
  <si>
    <t>3.3.90.40.002</t>
  </si>
  <si>
    <t xml:space="preserve"> PARA MANTER O SERVIÇO DE APH DENTRO DAS EXIGENCIAS PADRÕES </t>
  </si>
  <si>
    <t xml:space="preserve">Diárias dentro do Estado </t>
  </si>
  <si>
    <t>3.3.90.14.001</t>
  </si>
  <si>
    <t xml:space="preserve">REALIZAÇÃO DE VISITAS TÉCNICAS, COOPERAÇÃO TÉCNICA E GERENCIAL NOS SERVIÇOS EXISTENTES DO SAMU 192 </t>
  </si>
  <si>
    <t xml:space="preserve">AQUISIÇÃO DE MATERIAIS PEDAGÓGICOS </t>
  </si>
  <si>
    <t>AQUISIÇÃO DE MATERIAIS PEDAGÓGICOS COMO BONECOS SIMULADORES, EQUIPAMENTOS E INSUMOS DE APH</t>
  </si>
  <si>
    <t>REALIZAÇÃO DA EDUCAÇÃO PERMANENTE EM SAÚDE</t>
  </si>
  <si>
    <t>CONTRATAÇÃO DE EMPRESA ESPECIALIZADA NA PRESTAÇÃO DE SERVIÇOS DE CAPACITAÇÃO.</t>
  </si>
  <si>
    <t>CONTRATAÇÃO DE EMPRESA ESPECIALIZADA NA PRESTAÇÃO DE SERVIÇOS DE CAPACITAÇÃO ESPECÍFICA EM: PHTLS, ACLS, SUPORTE BÁSICO E AVANÇADO</t>
  </si>
  <si>
    <t>CONTRATAÇÃO DE ESPAÇO FÍSICO COM CAPACIDADE DE REALIZAR CAPACITAÇÕES</t>
  </si>
  <si>
    <t>AQUISIÇÃO DE ÁGUA POTÁVEL</t>
  </si>
  <si>
    <t>AQUISIÇÃO DE ÁGUA POTÁVEL PARA AS BASES DESCENTRALIZADAS E CRU</t>
  </si>
  <si>
    <t>PARA ABASTECIMENTO DE ÁGUA POTÁVEL NAS BASES DESCENTRALIZADAS E CRU.</t>
  </si>
  <si>
    <t>Servico de segurança aramda (SAMU AV Tem Corel, Duarte</t>
  </si>
  <si>
    <t>CONTRATAÇÃO DE EMPRESA ESPECIALIZADA NA PRESTAÇÃO DE SERVIÇOS DE VIGILÂNCIA ARMADA E DESARMADA</t>
  </si>
  <si>
    <t>SERVIÇOS DE VIGILÂNCIA ARMADA E DESARMADA PARA EFETUAR A SEGURANÇA PATRIMONIAL/ PREDIAL DA BASE DESCENTRALIZADA DA AV TENT. CORENEL DUARTE.</t>
  </si>
  <si>
    <t>Segurança armada</t>
  </si>
  <si>
    <t>3.3.90.34.007</t>
  </si>
  <si>
    <t xml:space="preserve"> SERVIÇOS DE VIGILÂNCIA ARMADA E DESARMADA PARA EFETUAR A SEGURANÇA PATRIMONIAL/ PREDIAL DA CENTRAL DE REGULAÇÃO DE URGÊNCIA.</t>
  </si>
  <si>
    <t>Serviço de Recepcção e Serviço de copeira</t>
  </si>
  <si>
    <t>3.3.90.34.008</t>
  </si>
  <si>
    <t>ATENDER O SERVIÇO DE COPEIRAGEM BEM COMO O SERVIÇO DE RECEPÇÃO DOS USUÁRIOS E COLOBORADORES QUE COMPARECEM A UNIDADE.</t>
  </si>
  <si>
    <t>Energia Complexo regulador do SAMU</t>
  </si>
  <si>
    <t>CONTRATAÇÃO DE SERVIÇO DE FORNECIMENTO DE ENERGIA NA CRU/SAMU</t>
  </si>
  <si>
    <t>FORNECIMENTO DE ENERGIA PARA SSEGURA O SERVIÇO DA CRU E DAS BASES DESCENTRALIZADAS</t>
  </si>
  <si>
    <t>Energia - Central de Regulação Municipal</t>
  </si>
  <si>
    <t>FORNECIMENTO DE ENERGIA NA BASE D ESCENTRALIZADA DO SAMU</t>
  </si>
  <si>
    <t>FORNECIMENTO DE ENERGIA PARA SSEGURA O SERVIÇO DA  BASE DESCENTRALIZADA (AV. CORONEL DUARTE)</t>
  </si>
  <si>
    <t>Serviço de impressão</t>
  </si>
  <si>
    <t>CONTRATAÇÃO  DE EMPRESA REALIZAR SERVIÇO DE IMPRESSÃO (OUTSOURCING), DIGITALIZAÇÃO E GERENCIAMENTO DE IMPRESSÃO DEPARTAMENTAL, INCLUINDO A PRESTAÇÃO DE SERVOÇOS  DE ASSISTÊNCIA TÉCNICA INTEGRAL, DISPONIBILIZAÇÃO DE EQUIPQMENTOS DE IMPRESSÃO, DIGITALIZAÇÃO E CÓPIA.</t>
  </si>
  <si>
    <t>PARA GARANTIR A EFETIVIDADE DO SERVIÇO DE DIGITALIZAÇÃO, IMPRESSÃO E CÓPIAS DE DOCUMENTOS.</t>
  </si>
  <si>
    <t xml:space="preserve">Limpeza predial </t>
  </si>
  <si>
    <t>PRESTAÇÃ DE SERVIÇOS DE LIMPEZA E DESINFECÇÃO DE ÁREAS INTERNAS E EXTERNAS, E SUPERFÍCIES EM AMBIENTE AMBULATORIAL E HOSPITALAR, COM GARANTIAS DE OFERECER  ADEQUADA CONDIÇÃO DE SALUBRIDADE, LIMPEZA E CONFORTO</t>
  </si>
  <si>
    <t xml:space="preserve">ATENDER OS SERVIÇOS DE LIMPEZA E DESINFECÇÃO DE ÁREAS INTERNAS E EXTERNAS COM GARANTIA DA ADEQUADA CONDIÇÃO DE SALUBRIDADE, LIMPEZA E CONFORTO NAS BASES DESCENTRALIZADAS E NA CENTRAL DE REGULAÇÃO DE URGÊNCIA / ADMINISTRATIVO   </t>
  </si>
  <si>
    <t>SERVIÇO DE TELEFONIA FIXA E MÓVEL</t>
  </si>
  <si>
    <t>3.3.90.39.073</t>
  </si>
  <si>
    <t>PARA MANTER O ATENDIMENTO TELEFÔNICO 192 E A COMUNICAÇÃO INTERNA E EXTERNA VIA TELEFONE FIXO E MÓVEL.</t>
  </si>
  <si>
    <t xml:space="preserve"> SERVIÇO DE COLETA, TRANSPORTE, ARMAZENAMENTO, TRANSBORDO, TRATAMENTO, ATÉ A ADEQUADA DESTINAÇÃO E DISPOSIÇÃO FINAL DOS RESÍDUOS</t>
  </si>
  <si>
    <t xml:space="preserve"> PRESTAÇÃO DE SERVIÇO DE COLETA, TRANSPORTE, ARMAZENAMENTO, TRANSBORDO, TRATAMENTO, ATÉ A ADEQUADA DESTINAÇÃO E DISPOSIÇÃO FINAL DOS RESÍDUOS DOS GRUPOS "A"(INFECTANTE), "B" (QUÍMICO) E "E" (PERFUROCORTANTES E ESCARIFICANTES) </t>
  </si>
  <si>
    <t>PARA ATENDER AS NORMAS DE DESCARTE ADEQUADO DOS RESÍDUOS: INFECTANTES; QUÍMICOS; PERFUROCONTATES E ESCARRIFICANTES</t>
  </si>
  <si>
    <t>AQUISIÇÃO DE PNEUS NOVOS</t>
  </si>
  <si>
    <t>AQUISIÇÃO DE PNEUS NOVOS, PARA ATENDER AS UNIDADES ADMINISTRATIVAS E OPERACIONAIS DO SAMU</t>
  </si>
  <si>
    <t>GARANTIA DE FORNECIMENTO DE PNUES NOVOS PARA AS UNIDADES MÓVEIS E ADMINISTRATIVAS QUANDO DEMANDAR A  TROCA POR DANOS OU TEMPO DE USO.</t>
  </si>
  <si>
    <t>CONTRATAÇÃO DE EMPRESA ESPECIALIZADA NA PRESTAÇÃO DE SEVIÇOS DE MANUTENÇÃO PREVENTIVA E CORRETIVA DOS SISTEMAS DE RADIOCOMUNICAÇÃO DMR, INSTALADOS NA ESTAÇÃO MÓVEL, RÁDIOS PORTÁTEIS , ESTAÇÃO FIXA DE RÁDIO E ESTAÇÕES REPETIDORAS.</t>
  </si>
  <si>
    <t xml:space="preserve"> PRESTAÇÃO DE SEVIÇOS DE MANUTENÇÃO PREVENTIVA E CORRETIVA DOS SISTEMAS DE RADIOCOMUNICAÇÃO DMR, INSTALADOS NA ESTAÇÃO MÓVEL, RÁDIOS PORTÁTEIS , ESTAÇÃO FIXA DE RÁDIO E ESTAÇÕES REPETIDORAS.</t>
  </si>
  <si>
    <t>3.3.90.39.036</t>
  </si>
  <si>
    <t>QUARTO TERMO ADITIVO AO CONTRATO Nº145/20218/SES/MT VIGÊNCIA 27/12/2023 - 26/12/2024 (12MESES)</t>
  </si>
  <si>
    <t>CONTRATAÇÃO DE EMPRESA ESPECIALISADA EM MANUTENÇÃO PREVENTIVA, CORRETIVA E PREDITIVA NOS SISPTEMAS TELEFÔNICOS</t>
  </si>
  <si>
    <t xml:space="preserve"> EMPRESA ESPECIALIZADA EM MANUTENÇÃO PREVENTIVA, CORRETIVA E PREDITIVA NOS SISTEMAS TELEFÔNICOS;  MODELO MXONE DA FABRICANTE MITEL, COM FORNECIMENTO DE AMPLIAÇÃO E SERVIÇOS NAS UNIDADES</t>
  </si>
  <si>
    <t xml:space="preserve">Receber as chamadas 192 da população que solicita o serviço móvel de urgência, pedidos de boletim de ocorrência entre outras comunicações dependente da telefonia móvel e fixa. </t>
  </si>
  <si>
    <t>SERVIÇO DE MÃO DE OBRA DE LIMPEZA, ASSEIO E CONSERVAÇÃO PORMEIODE PROCESSO ADMINISTRATIVO DA ÁREA CRÍTICA  PARA LIMPEZA E DESINFECÇÃO ( ÁREA SUJA, ÁREA LIMPA, E ESTOQUE DO CME</t>
  </si>
  <si>
    <t>CONTRATAÇÃO DE SERVIÇO ESPECIALIZADO DE UTI AÉRA</t>
  </si>
  <si>
    <t>CONTRATAÇÃO DE EMPRESA ESPECIALIZADA EM SERVIÇOS DE TRANSPORTE DE PACIENTES EM UTI AÉREA, INTERMUNICIPAL E INTERESTADUAL.</t>
  </si>
  <si>
    <t>1.500.1002 1.600.0000 2.600.0000 2.602.0000</t>
  </si>
  <si>
    <t>3.3.90.39.083</t>
  </si>
  <si>
    <t xml:space="preserve">SERVIÇO PARA ATENDENDER A DEMANDA DE UTI AÉREA   CASO NECESSÁRIO E PREVIAMENTE JUSTIFICADO, COM EQUIPE TÉCNICA ESPECIALIZADA -  PARA ATENDER AOS PACIENTES (ADULTOS, PEDIÁTRICOS E NEONATOS) DEVIDAMENTE REGULADOS PELA REGULAÇÃO DE URGÊNCIA E EMERGÊNCIA. </t>
  </si>
  <si>
    <t xml:space="preserve">AQUISIÇÃO DE MOBILIÁRIO ( MESAS,  CADEIRAS, APOIO PARA OS PÉS) QUE ATENDA OS REQUISITOS DA  NORMA: NR17 </t>
  </si>
  <si>
    <t>GARANTIR E CONTEMPLAR OS REQUISITOS DA NR17 -ERGONOMIA NO AMBIENTE DE TRABALHO</t>
  </si>
  <si>
    <t>CONTRATAÇÃO DE EMPRESA ESPECIALIZADA PARA FONECEIMENTO DE INSUMOS ELETRÔNICOS PARA TELEMARKETING</t>
  </si>
  <si>
    <t>CONTRATAÇÃO DE EMPRESA ESPECIALIZADA PARA ATENDER O FORNECIMENTO DE INSUMOS ELETRÔNICOS PARA EXECUÇÃO DO SERVIÇO DE REGULÇÃO MÉDICA DA CRU</t>
  </si>
  <si>
    <t>0000077</t>
  </si>
  <si>
    <t>EMPRESA ESPECIALIZADA NO AGENCIAMENTO E FORNECIMENTO DE PASSAGENS AÉREAS NACIONAIS PARA ATENDER OS USUÁRIOS DO TFD/MT</t>
  </si>
  <si>
    <t>1.500.1002/
1.600.0000</t>
  </si>
  <si>
    <t xml:space="preserve">PROCESSO LICITATÓRIO EM ANDAMENTO - SES-PRO-2023/20537 </t>
  </si>
  <si>
    <t xml:space="preserve">CONTRATAÇÃO NECESSÁRIA PARA ATENDER OS USUÁRIOS DO TFD, CONFORME PORTARIA MINISTERIAL Nº 055/1999. </t>
  </si>
  <si>
    <t>1.150</t>
  </si>
  <si>
    <t>EMPRESA ESPECIALIZADA NO AGENCIAMENTO E FORNECIMENTO DE PASSAGENS TERRESTRES PARA ATENDER OS USUÁRIOS DO TFD/MT</t>
  </si>
  <si>
    <t>PROCESSO LICITATÓRIO EM ANDAMENTO - SES-PRO-2023/28876</t>
  </si>
  <si>
    <t>Serviço Funerário</t>
  </si>
  <si>
    <t>EMPRESA ESPECIALIZADA NO FORNECIMENTO DE SERVIÇOS FUNERÁRIOS INTERESTADUAIS, PARA ATENDER OS USUÁRIOS DO TFD/MT.</t>
  </si>
  <si>
    <t xml:space="preserve">3.3.90.39.061 </t>
  </si>
  <si>
    <t>PROCESSO LICITATÓRIO EM ANDAMENTO - SES-PRO-2023/28890</t>
  </si>
  <si>
    <t>CONTRATAÇÃO NECESSÁRIA PARA ATENDER OS USUÁRIOS DO TFD QUE VENHAM A FALECER DURANTE O TRATAMENTO DE SAÚDE EM OUTRO ESTADO, CONFORME PORTARIA MINISTERIAL Nº 055/1999.</t>
  </si>
  <si>
    <t>SERVIÇO DE ATENÇÃO DOMICILIAR - SAD/HOME CARE</t>
  </si>
  <si>
    <t>092000024</t>
  </si>
  <si>
    <t>CONTRATAÇÃO DE EMPRESA(S) ESPECIALIZADA(S) NA PRESTAÇÃO DO SERVIÇO DE ATENÇÃO DOMICILIAR SAD/HOME CARE</t>
  </si>
  <si>
    <t>3.3.90.91.009</t>
  </si>
  <si>
    <t>CONTRATOS Nº 004 E 009/2019/SES/MT</t>
  </si>
  <si>
    <t>CONTRATAÇÃO NECESSÁRIA PARA ATENDER AS DETERMINAÇÕES JUDICIAIS DIRECIONADAS AO ESTADO, PARA ATENDIMENTO DE PACIENTES EM SAD/HOME CARE. SALIENTAMOS QUE A PREVISÃO DE CONTRATAÇÃO OCORRERÁ SOMENTE SE NÃO HOUVER PROSSEGUIMENTO DO EDITAL PUBLICADO</t>
  </si>
  <si>
    <t>Serviços de
Histocompatibilidade e
Imunogenética</t>
  </si>
  <si>
    <t>091200031</t>
  </si>
  <si>
    <t>2.614</t>
  </si>
  <si>
    <t>4º TAC - CTR 092/2020</t>
  </si>
  <si>
    <t>Tem a finalidade de contratação de Empresa Especializada na prestação de Serviços de Analises Clinicas, para triagem e validação dos possíveis doadores de órgãos e tecidos para atender o serviço de Captação da Coordenadoria Estadual de Transplantes.</t>
  </si>
  <si>
    <t>Serviços relacionados ao
Banco de Olhos -
Contratação de serviços de
terceiros - pessoa jurídica</t>
  </si>
  <si>
    <t>CTR 172/2023</t>
  </si>
  <si>
    <t>Tem a necessidade de atender a demanda de processamento dos tecidos oculares humanos e o fortalecimento e desenvolvimento do Programa de Transplantes de Córneas através do atendimento especializado na prestação de serviço de Banco de Tecidos Oculares – BTOC no Estado de Mato Grosso</t>
  </si>
  <si>
    <t>CTR 182/2023</t>
  </si>
  <si>
    <t>Tem a necessidade de ofertar o atendimento especializado na prestação de serviço de Transplantes de Córneas no Estado de Mato Grosso</t>
  </si>
  <si>
    <t>2513 - MT HEMOCENTRO</t>
  </si>
  <si>
    <t>REALIZAR COLETAS DE BOLSA DE SANGUE E CADASTO DE MEDULA ÓSSEA (REDOME)</t>
  </si>
  <si>
    <t>FORNECIMENTO DE KIT LANCHE PARA DATAS/EVENTOS COMEMORATIVOS:
(CARNAVAL; DIA DAS MÃES; DIA DOS PAIS; DIA DO DOADOR, DIA DO HEMOFÍLICO,
DIA DO FINAL DE ANO E OUTROS) CONTENDO: A) – 01 UNIDADE DE BOLO DE ARROZ
(80G) LARANJA OU LIMÃO OU BAUNILHA OU CHOCOLATE, ACONDICIONADOS
INDIVIDUALMENTE EM EMBALAGEM PRIMÁRIA TRANSPARENTE E DEVIDAMENTE
LACRADA PODENDO HAVER MODIFICAÇÕES, DESDE QUE SEJA PARA MELHOR. NA
EMBALAGEM DEVERÁ CONTER DATA DE FABRICAÇÃO E DATA DE VALIDADE E COM
A SEGUINTE RECOMENDAÇÃO: MELHOR CONSUMIR EM 48 HORAS. UNIDADE DE
FORNECIMENTO., B) - 01 (UM) FRUTA (BANANA MAÇÃ / MAÇÃ / PONKAN)
EMBALADOS COM INSULFILME TRANSPARENTE, C) – 01 UNIDADE CHÁ COM SABOR
DE MATE COM SABORES DIVERSOS EM EMBALAGEM DE 300 ML, NA EMBALAGEM
FINAL, TERÁ QUE CONTER PRAZO DE VALIDADE PARA CONSUMO COM A SEGUINTE
RECOMENDAÇÃO: MELHOR CONSUMIR EM 48 HORAS. UNIDADE DE
FORNECIMENTO.</t>
  </si>
  <si>
    <t>CTR 071/2023</t>
  </si>
  <si>
    <t>JANEIRO E ABRIL</t>
  </si>
  <si>
    <t>DAS ESTRATÉGIAS UTILIZADAS NO MT – HEMOCENTRO É A MULTIPLICAÇÃO DE CAPTADORES, COM DOADORES FIDELIZADOS QUE AO SEREM IDENTIFICADOS PELA COMUNIDADE, ATRAVÉS DE UMA CAMISETA E CALENDÁRIO, IRÃO AUXILIAR A SENSIBILIZAR E ELUCIDAR AS VÁRIAS DÚVIDAS DOS POTENCIAIS DOADORES DE SANGUE, QUE NÃO TEM CONHECIMENTO SOBRE OS MITOS E VERDADES SOBRE A DOAÇÃO DE SANGUE E A RELEVÂNCIA DESTE GESTO.  O MESMO SE APLICA AOS CANDIDATOS A DOAÇÃO DE MEDULA ÓSSEA QUE SE CADASTRAM NO REDOME</t>
  </si>
  <si>
    <t>FORNECIMENTO DE KIT LANCHE PARA DATAS/EVENTOS COMEMORATIVOS:
(CARNAVAL; DIA DAS MÃES; DIA DOS PAIS; DIA DO DOADOR, DIA DO HEMOFÍLICO,
DIA DO FINAL DE ANO E OUTROS) CONTENDO: A) – 01 UNIDADE DE BOLINHO DE 40G
RECHEADO, RECHEIO DE CHOCOLATE ACONDICIONADOS INDIVIDUALMENTE EM
PACOTE DE 40G, NA EMBALAGEM DEVERÁ CONTER DATA DE FABRICAÇÃO, DATA DE
VALIDADE E INFORMAÇÕES NUTRICIONAIS E OS SEGUINTES INGREDIENTES
(AÇÚCAR, FARINHA DE TRIGO ENRIQUECIDA COM FERRO E ÁCIDO FÓLICO, OVO
INTEGRAL, ÓLEO DE CANOLA, LEITE INTEGRAL, CACAU EM PÓ, SAL, FERMENTO EM
PÓ QUÍMICO (PIROFOSFATO ÁCIDO DE SÓDIO, BICARBONATO DE SÓDIO E FOSFATO
MONOCÁLCICO E ANTIUMECTANTE: CARBONATO DE CÁLCIO), AROMATIZANTES,
CONSERVADORES: PROPIONATO DE CÁLCIO E SORBATO DE POTÁSSIO E
EMULSIFICANTE: MONO E DIGLICERÍDEOS DE ÁCIDOS GRAXOS. CONTÉM GLÚTEN.
CONTÉM LACTOSE. ALÉRGICOS: CONTÉM LEITE, OVOS E DERIVADOS DE TRIGO.
PODE CONTER: CENTEIO, CEVADA, AVEIA, AMENDOIM, AMÊNDOA, AVELÃS,
CASTANHA-DE-CAJU, CASTANHA-DO-PARÁ, PISTACHES, SOJA, GERGELIM E NOZES).
UNIDADE DE FORNECIMENTO., B) - 01 (UM) FRUTA (BANANA MAÇÃ / MAÇÃ /
PONKAN) EMBALADOS COM INSULFILME TRANSPARENTE, C) – 01 UNIDADE CHÁ
COM SABOR DE MATE COM SABORES DIVERSOS EM EMBALAGEM DE 300 ML, NA
EMBALAGEM FINAL, TERÁ QUE CONTER PRAZO DE VALIDADE PARA CONSUMO COM
A SEGUINTE RECOMENDAÇÃO: MELHOR CONSUMIR EM 48 HORAS. UNIDADE DE
FORNECIMENTO.</t>
  </si>
  <si>
    <t>BOLO DE POTE DE 250 G SABORES VARIADOS (QUATRO LEITE, CHOCOLATE,
BAUNILHA) COM DUAS CAMADAS DE RECHEIOS DE FRUTAS (MORANGO, ABACAXI,
COCO, PESSEGO) EMBALADO EM POTE LACRADO COM ROTULAGEM DE VALIDADE E INFORMAÇÃO NUTRICIONAL ACOMPANHADO DE COLHER DESCARTÁVEL
EMBALADA.</t>
  </si>
  <si>
    <t>FORNECIMENTO DE KIT LANCHE, SENDO: SANDUICHE NATURAL GELADO
(ACONDICIONADOS EM RECIPIENTE TÉRMICO), EMBALADOS INDIVIDUALMENTE EM
FILME PVC, COMPOSTO POR PÃO (DE FORMA OU HOT DOG OU HAMBURGER), 01
(UMA) FATIA DE PRESUNTO, 01 (UMA) FATIA DE QUEIJO, MAIONESE OU
MARGARINA, ALFACE E TOMATE, AINDA 1 (UMA) FRUTA (MAÇÃ FUJI OU BANANA
MAÇÃ OU BANANA NANICA). CUIABA/VÁRZEA GRANDE. UNIDADE.</t>
  </si>
  <si>
    <t>FORNECIMENTO DE KIT LANCHE, SENDO: SANDUICHE NATURAL GELADO
(ACONDICIONADOS EM RECIPIENTE TÉRMICO), EMBALADOS INDIVIDUALMENTE EM
FILME PVC, COMPOSTO POR PÃO (DE FORMA), RECHEADO DE MAIONESE DE
FRANGO, COM SALADA DE ALFACE, CENOURA E TOMATE, AINDA 1 (UMA) FRUTA
(MAÇÃ FUJI OU BANANA MAÇÃ OU BANANA NANICA). CUIABA/VÁRZEA GRANDE.
UNIDADE.</t>
  </si>
  <si>
    <t>FORNECIMENTO DE KIT LANCHE, SENDO: CACHORRO QUENTE (ACONDICIONADOS
EM RECIPIENTE TÉRMICO), EMBALADOS INDIVIDUALMENTE EM FILME PVC,
COMPOSTO POR PÃO (DE CACHORRO QUENTE DE 15 CM), COM SALSICHA, MOLHO
DE TOMATE, BATATA PALHA E 01 SACHE DE MAIONESE, 01 SACHE DE MOSTARDA E
01 SACHE DE CATCHUP, AINDA 1 (UMA) FRUTA (MAÇÃ FUJI OU BANANA MAÇÃ OU
BANANA NANICA). CUIABA/VÁRZEA GRANDE. UNIDADE.</t>
  </si>
  <si>
    <t>FORNECIMENTO DE KIT LANCHE, SENDO: PÃO DE BATATA DE 100 G RECHEADO COM
PRESUNTO E QUEIJO (ACONDICIONADOS EM RECIPIENTE TÉRMICO), EMBALADOS
INDIVIDUALMENTE EM FILME PVC, AINDA 1 (UMA) FRUTA (MAÇÃ FUJI OU BANANA
MAÇÃ OU BANANA NANICA). CUIABA/VÁRZEA GRANDE. UNIDADE</t>
  </si>
  <si>
    <t>FORNECIMENTO DE KIT LANCHE, SENDO: PÃO FRANCÊS DE 50G COM RECHEIO DE
CARNE MOÍDA AO MOLHO DE TOMATE (NO MINIMO 50 G DE RECHEIO) E 01 SACHE
DE MAIONESE, 01 SACHE DE MOSTARDA E 01 SACHE DE CATCHUP, AINDA 1 (UMA)
FRUTA (MAÇÃ FUJI OU BANANA MAÇÃ OU BANANA NANICA). CUIABA/VÁRZEA
GRANDE.</t>
  </si>
  <si>
    <t>SALADA DE FRUTAS COM 05 TIPOS DE FRUTAS DIFERENTES (MAÇÃ, BANANA,
MAMÃO, LARANJA, UVA) ACONDICIONADO EM EMBALAGEM INDIVIDUAL DE 250 G,
LACRADA COM ROTULAGEM DE VALIDADE E COMPOSIÇÃO NUTRICIONAL, SEM
ADIÇÃO DE AÇUCAR OU CONSERVANTES. ACOMPANHADO DE COLHER
DESCARTÁVEL EMBALADA.</t>
  </si>
  <si>
    <t>SUCO NATURAL, SABORES DE FRUTAS VARIADOS, ADOÇADO, PRONTO PARA BEBER,
EMBALAGEM CARTONADA E ALUMINIZADA INTERNAMENTE (TIPO TETRAPAK) COM
200 ML, COM CANUDINHO, CONTENDO DADOS DE IDENTIFICAÇÃO DO PRODUTO,
MARCA DO FABRICANTE, DATA DE FABRICAÇÃO E PRAZO DE VALIDADE, DE ACORDO
COM A RESOLUÇÃO 12/78, DA COMISSÃO NACIONAL DE NORMAS E PADRÕES PARA
ALIMENTO – CNNPA.</t>
  </si>
  <si>
    <t>CTR 072/2023</t>
  </si>
  <si>
    <t>ACHOCOLATADO LÍQUIDO COM LEITE INTEGRAL RECONSTITUÍDO, AÇÚCAR, SORO
DE LEITE EM PÓ, CACAU EM PÓ, GORDURA VEGETAL HIDROGENADA, EXTRATO DE
MALTE, SAL, VITAMINA (C,PP, E, B6, B2, B1 E A) ESPESSANTE: GOMA GUAR E
CARRAGENA, ESTABILIZANTES: MONO E DIGLICERÍDEOS, CITRATO DE SÓDIO E
LACITINA DE SOJA, AROMATIZANTE, EMBALAGEM COM 200 ML, COM
IDENTIFICAÇÃO DO PRODUTO, MARCA DO FABRICANTE, DATA DE FABRICAÇÃO E
PRAZO DE VALIDADE, O PRODUTO DEVERÁ TER REGISTRO NO MINISTÉRIO DA
AGRICULTURA E/OU MINISTÉRIO DA SAÚDE. UNIDADE. CAIXA DE 250 ML.</t>
  </si>
  <si>
    <t>ÁGUA DE COCO-COMPOSTO DE 3G DE PROTEÍNA, 2G DE LIPÍDEOS, 37G DE
GLICÍDIOS, 20MG/CA;13MG/P; 3MG DE NIACINA; 25 MG/NA, 147MG/K E VITAMINA
C, APRESENTADA NA FORMA LÍQUIDA, COM ASPECTO, COR, CHEIRO E SABOR
PRÓPRIO, ISENTO DE FERMENTAÇÕES, SUJIDADES, PARASITAS E LARVAS.
ACONDICIONADO EM CAIXA CARTONADA COM 200 ML, EMBALAGEM COM DADOS
DE IDENTIFICAÇÃO DO PRODUTO, MARCA DO FABRICANTE, PRAZO DE VALIDADE,
DATA DE FABRICAÇÃO E SUAS CONDIÇÕES DEVERÃO ESTAR DE ACORDO COM A NTA-
60 (DECRETO 12486 DE 20/10/1978).</t>
  </si>
  <si>
    <t>COOCKIES: FARINHA DE TRIGO ENRIQUECIDA COM
FERRO E ÁCIDO FÓLICO, AÇÚCAR, GORDURA VEGETAL,
GOTAS DE CHOCOLATE AO LEITE [AÇÚCAR, MASSA DE
CACAU, MANTEIGA DE CACAU, GORDURA VEGETAL,
CACAU EM PÓ, SORO DE LEITE EM PÓ, LEITE INTEGRAL
EM PÓ, EMULSIFICANTES: LECITINA DE SOJA (INS 322) E
ÉSTER DE POLIGLICEROL (INS 475) E AROMATIZANTE],
AROMATIZANTES, SAL, AÇÚCAR INVERTIDO,
EMULSIFICANTE: LECITINA DE SOJA (INS 322) E
FERMENTOS QUÍMICOS: BICARBONATO DE AMÔNIO (INS
503II), BICARBONATO DE SÓDIO (INS 500II) E
PIROFOSFATO ÁCIDO DE SÓDIO (INS 4501- CONTÉM
GLUTÉM. ACONDICIONADO EM EMBALAGEM
INDIVIDUAL (PODENDO VARIAR 30 G A 50G).</t>
  </si>
  <si>
    <t>CTR 135/2023</t>
  </si>
  <si>
    <t>BISCOITO SALGADO PREPARADO COM FARINHA DE
TRIGO FORTIFICADA COM FERRO E ÁCIDO FÓLICO,
ISENTO DE GORDURA TRANS COM SABORIZAÇÕES
VARIADAS: ORIGINAL, ACRESCIDO DE FIBRAS
ALIMENTARES, PÃO COM MANTEIGA. A EMBALAGEM
PRIMÁRIA COMPATÍVEL A ASSEGURAR A VALIDADE DO
PRODUTO (CONTENDO 06 BISCOITOS CUJA PORÇÃO
TOTALIZA ENTRE 27 E 30 GRAMAS), ACONDICIONADOS
EM EMBALAGEM SECUNDÁRIA CONTENDO 06 PORÇÕES
TOTALIZANDO ENTRE 162 A 180 GRAMAS COM
IDENTIFICAÇÃO – PESO LÍQUIDO E REGISTRO EM ÓRGÃO
COMPETENTE, ROTULAGEM NUTRICIONAL
OBRIGATÓRIA (RNO), DATA DE FABRICAÇÃO E PRAZO
DE VALIDADE.</t>
  </si>
  <si>
    <t>FORNECIMENTO DE KIT PARA ALIMENTAÇÃO/DESJEJUM
PARA OS PLANTONISTAS DO HEMOCENTRO E PACIENTES PÓS
COLETA DE EXAMES, CONTENTO: CHÁS CLAROS OU MATE
EMBALAGEM COM 200 ML, COM IDENTIFICAÇÃO DO PRODUTO,
MARCA DO FABRICANTE, DATA DE FABRICAÇÃO E PRAZO DE
VALIDADE, LEITE INTEGRAL E DESNATADO EMBALAGEM COM
200 ML, COM IDENTIFICAÇÃO DO PRODUTO, MARCA DO
FABRICANTE, DATA DE FABRICAÇÃO E PRAZO DE VALIDADE, PÃO
(FRANCES OU DE FORMA) EMBALADOS INDIVIDUALMENTE EM
FILME PVC, COM RECHEIO DE 01 (UMA) FATIA DE PRESUNTO, 01
(UMA) FATIA DE QUEIJO, MARGARINA SEM SAL, E 1 (UMA) FRUTA
(MAÇÃ OU BANANA OU LARANJA).</t>
  </si>
  <si>
    <t>CTR 136/2023</t>
  </si>
  <si>
    <t>2514 - MT HEMOCENTRO</t>
  </si>
  <si>
    <t>AFERESE DE PLAQUETAS</t>
  </si>
  <si>
    <t>CTR 332/2020</t>
  </si>
  <si>
    <t>JANEIRO</t>
  </si>
  <si>
    <t>CONTRATO ASSINADO</t>
  </si>
  <si>
    <t>2515 - MT HEMOCENTRO</t>
  </si>
  <si>
    <t>PLASMAFERESE TERAPEUTICA</t>
  </si>
  <si>
    <t>2516 - MT HEMOCENTRO</t>
  </si>
  <si>
    <t>HEMACIA DUPLA</t>
  </si>
  <si>
    <t>REALIZAR EXAMES LABORATORIAIS NOS PACIENTES SUSPEITOS OU DIAGNOSTICADOS COM HEMOGLOBINOPATIAS, COAGULOPATIAS E DEMAIS DOENÇAS HEMATOLÓGICAS NÃO ONCOLÓGICAS</t>
  </si>
  <si>
    <t>KIT COFATOR DE RISTOCETINA P/N 299
COMPOSTO POR: RISTOCETINA (7.5MG
FRASCO), PLAQUETAS HUMANAS LIOFILIZADAS,
6ML, PLASMA NORMAL REFERÊNCIA DE VON
WILLEBRAND, PLASMA DEFICIENTE REFERÊNCIA
DE VON WILLEBRAND, TAMPÃO TRIS SALINA
12ML, MARCA: CHRONO-LOG,</t>
  </si>
  <si>
    <t>CTR 127/2020</t>
  </si>
  <si>
    <t>ADP P/N 384 - FRASCO CONCENTRAÇÃO DE
1MM, REAGENTE LIOFILIZADO DE ADENOSINA
DIFOSFATO. CADA FRASCO REALIZA 1.000
TESTES EM PRP</t>
  </si>
  <si>
    <t>COLÁGENO P/N 385 - FRASCO,
CONCENTRAÇÃO DE 1 MG/ML, FIBRILA DE
COLÁGENO NATIVO (TIPO I) DE TENDÕES
EQÜINOS SUSPENDIDOS EM SOLUÇÃO DE
GLICOSE ISOTÔNICA PH 2,7. CADA KIT COM
1.000 TESTES EM PRP.</t>
  </si>
  <si>
    <t>EPINEFRINA P/N 393, PREPARAÇÃO
LIOFILIZADA DE BITARTARATO DE 1-EPINEFRINA
COM ESTABILIZADORES. CADA FRASCO
REALIZA
10.000 TESTES EM PRP.</t>
  </si>
  <si>
    <t>RISTOCETINA P/N 396: FRASCO, PÓ
LIOFILIZADO DILUÍDO EM 0,5ML DE ÁGUA
DESTILADA, CONCENTRAÇÃO DE 125 MG/ML,
RISTOCETINA SECA CONGELADA ESTABILIZADA.
QUANT. OFERTADA: 02 FRASCOS</t>
  </si>
  <si>
    <t>ÁCIDO ARAQUIDÔNICO P/N 390 -
FRASCO, CONCENTRAÇÃO DE 50 MM, MÍNIMO
DE 10MG DE ÁCIDO ARAQUIDÔNICO COM UMA
PUREZA MAIOR QUE 99%. – CADA KIT COM
140 TESTES EM PRP.</t>
  </si>
  <si>
    <t>KIT CHRONO-LUME P/N 395: 0,2 MG
LUCEFERINA, 22.000 UNIDADES D-LUCEFERASE,
SULFATO DE MAGNÉSIO, ALBUMINA DE SORO
HUMANO, ESTABILIZADORES E TAMPÃO.
CONCENTRAÇÃO ESTOQUE: 2ΜM/L
LUCEFERINA/LUCEFERASE/1,25ML. CADA KIT
COM 100 TESTES EM PRP.</t>
  </si>
  <si>
    <t>REALIZAR EXAMES DE TRIAGENS LABORATORIAIS DE IMUNO_x0002_HEMATOLOGIA E SOROLOGIA NAS AMOSTRAS DE SANGUE DE DOADORES</t>
  </si>
  <si>
    <t>TESTE PARA DOSAGEM SÉRICA DE ÁCIDO ÚRICO. SIAG: 1059797</t>
  </si>
  <si>
    <t>CTR 018/2021</t>
  </si>
  <si>
    <t>TESTE PARA DOSAGEM SÉRICA DE ALBUMINA. SIAG: 1059798</t>
  </si>
  <si>
    <t>TESTE PARA DOSAGEM SÉRICA DE AMILASE. SIAG: 1059799</t>
  </si>
  <si>
    <t>TESTE PARA DOSAGEM SÉRICA DE ASLO - ANTI ESTREPTOLISINA O. SIAG: 1059800</t>
  </si>
  <si>
    <t>TESTE PARA DOSAGEM SÉRICA DE BILIRRUBINA TOTAL. SIAG: 1059801</t>
  </si>
  <si>
    <t>TESTE PARA DOSAGEM SÉRICA DE BILIRRUBINA DIRETA. SIAG: 1059803</t>
  </si>
  <si>
    <t>TESTE PARA DOSAGEM SÉRICA DE CAPACIDADE DE LIGAÇÃO DO FERRO. SIAG: 1059804</t>
  </si>
  <si>
    <t>TESTE PARA DOSAGEM SÉRICA DE COLESTEROL. SIAG: 1059805</t>
  </si>
  <si>
    <t>TESTE PARA DOSAGEM SÉRICA DE CREATININA. SIAG: 1059806</t>
  </si>
  <si>
    <t>TESTE PARA DOSAGEM SÉRICA DE DESIDROGENAS LÁTICA (LDH). SIAG: 1059807</t>
  </si>
  <si>
    <t>TESTE PARA DOSAGEM SÉRICA DE FERRO. SIAG: 1059808</t>
  </si>
  <si>
    <t>TESTE PARA DOSAGEM SÉRICA DE FOSFATASE ALCALINA. SIAG: 1059809</t>
  </si>
  <si>
    <t>TESTE PARA DOSAGEM SÉRICA DE GLICOSE. SIAG: 1059810</t>
  </si>
  <si>
    <t>TESTE PARA DOSAGEM SÉRICA DE HDL COLESTEROL. SIAG: 1059811</t>
  </si>
  <si>
    <t>TESTE PARA DOSAGEM SÉRICA DE ALFA GLICOPROTEÍNA ÁCIDA. SIAG: 1059812</t>
  </si>
  <si>
    <t>TESTE PARA DOSAGEM SÉRICA DE FATOR REUMATÓIDE. SIAG: 1059813</t>
  </si>
  <si>
    <t>TESTE PARA DOSAGEM SÉRICA DE PROTEÍNA C REATIVA. SIAG: 1059814</t>
  </si>
  <si>
    <t>TESTE PARA DOSAGEM SÉRICA DE PROTEÍNA TOTAIS. SIAG: 1059815</t>
  </si>
  <si>
    <t>TESTE PARA DOSAGEM SÉRICA DE TGO- TRANSAMINASE GLUTÂMICO OXALACÉTICA. SIAG: 1059817</t>
  </si>
  <si>
    <t>TESTE PARA DOSAGEM SÉRICA DE TGP- TRANSAMINASE GLUTÂMICO PIRÚVICA. SIAG: 1059818</t>
  </si>
  <si>
    <t>TESTE PARA DOSAGEM SÉRICA DE TRIGLICERÍDEOS. SIAG: 1059819</t>
  </si>
  <si>
    <t>TESTE PARA DOSAGEM SÉRICA DE URÉIA. SIAG: 1059820</t>
  </si>
  <si>
    <t xml:space="preserve"> TESTE PARA DOSAGEM DE FERRITINA( BIOQUÍMICA) PARA EQUIPAMENTO AUTOMATIZADO. SIAG: 1090395</t>
  </si>
  <si>
    <t>TESTE PARA DOSAGEM SÉRICA DE SÓDIO. SIAG: 59663</t>
  </si>
  <si>
    <t>TESTE PARA DOSAGEM SÉRICA DE POTÁSSIO. SIAG: 59662</t>
  </si>
  <si>
    <t>TESTE PARA DOSAGEM SÉRICA DE GAMA GLUTAMILTRANSFERASE. SIAG: 1059821</t>
  </si>
  <si>
    <t>TESTE PARA DOSAGEM SÉRICA DE MAGNESIO</t>
  </si>
  <si>
    <t>TESTE PARA DOSAGEM SÉRICA DE LIPASE PANCREATICA</t>
  </si>
  <si>
    <t>BOLSA PARA TRANSFERENCIA 300ML</t>
  </si>
  <si>
    <t>CTR 100/2020 
05/05/2023 E NOVA CONTRATAÇÃO</t>
  </si>
  <si>
    <t>CONTRATO ASSINADO / RDC  N°  35,  DE  12  DE  JUNHO  DE  2014,  DISPÕE  SOBRE  BOLSAS  PLÁSTICAS  PARA  COLETA,ARMAZENAMENTO  E TRANSFERÊNCIA DE SANGUE HUMANO E SEUS COMPONENTES.</t>
  </si>
  <si>
    <t>BOLSA PARA TRANSFERENCIA 150ML</t>
  </si>
  <si>
    <t>BOLSA DUPLA CPDA-1</t>
  </si>
  <si>
    <t>BOLSA TRIPLA CPDA-1</t>
  </si>
  <si>
    <t>BOLSA QUADRUPLA CPD/SAG</t>
  </si>
  <si>
    <t>BOLSA QUADRUPLA TOP</t>
  </si>
  <si>
    <t>BOLSA PARA TRANFERENCIA ATÉ 1300ML</t>
  </si>
  <si>
    <t>CARTUCHO OU LAMINA PARA CONEXÃO ESTERIL</t>
  </si>
  <si>
    <t>FATOR II (PLASMA DEFICIENTE) COAGULAÇÃO. TESTE</t>
  </si>
  <si>
    <t>CTR  156/2020</t>
  </si>
  <si>
    <t>FATOR V (PLASMA DEFICIENTE) COAGULAÇÃO. TESTE</t>
  </si>
  <si>
    <t>FATOR VII (PLASMA DEFICIENTE) COAGULAÇÃO. TESTE</t>
  </si>
  <si>
    <t>FATOR VIII (PLASMA DEFICIENTE) COAGULAÇÃO. TESTE</t>
  </si>
  <si>
    <t>FATOR IX (PLASMA DEFICIENTE) COAGULAÇÃO. TESTE</t>
  </si>
  <si>
    <t>FATOR X (PLASMA DEFICIENTE) COAGULAÇÃO. TESTE</t>
  </si>
  <si>
    <t>FATOR XI (PLASMA DEFICIENTE) COAGULAÇÃO. TESTE</t>
  </si>
  <si>
    <t>FATOR XII (PLASMA DEFICIENTE) COAGULAÇÃO. TESTE</t>
  </si>
  <si>
    <t>FATOR XIII.  COAGULAÇAO . TESTE</t>
  </si>
  <si>
    <t>DOSAGEM DE FIBRINOGÊNIO COM LOCAÇÃO DE EQUIPAMENTO. TESTE</t>
  </si>
  <si>
    <t>CEFALINA ATIVADA, PRONTA PARA USO, ACOMPANHADA DE CLORETO DE CÁLCIO COM LOCAÇÃO DE EQUIPAMENTO. TESTE</t>
  </si>
  <si>
    <t>TROMBOPLASTINA CÁLCICA COM LOCAÇÃO DE EQUIPAMENTO. TESTE</t>
  </si>
  <si>
    <t>REAGENTE TROMBINA. TESTE</t>
  </si>
  <si>
    <t>ANTICOAGULANTE LÚPICO SCREEN COM LOCAÇÃO DE EQUIPAMENTO. TESTE</t>
  </si>
  <si>
    <t>ANTICOAGULANTE LÚPICO CONFIRMATÓRIO COM LOCAÇÃO DE EQUIPAMENTO. TESTE</t>
  </si>
  <si>
    <t>ANTITROMBINA III. TESTE</t>
  </si>
  <si>
    <t>FATOR DE VON-WILEBRAND ANTÍGENO. TESTE</t>
  </si>
  <si>
    <t>PROTEINA C. TESTE</t>
  </si>
  <si>
    <t xml:space="preserve">PROTEINA S TOTAL.E LIVRE TESTE </t>
  </si>
  <si>
    <t xml:space="preserve">DOSAGEM DE D DIMERO.TESTE </t>
  </si>
  <si>
    <t>FATOR V DE LEIDEN. TESTE</t>
  </si>
  <si>
    <t>ANTICARDIOLIPINA IGA. TESTE</t>
  </si>
  <si>
    <t>ANTICARDIOLIPINA IGM. TESTE</t>
  </si>
  <si>
    <t>ANTICARDIOLIPINA IGG.TESTE</t>
  </si>
  <si>
    <t>BETA-2LIPOPROTEINA IGA.TESTE</t>
  </si>
  <si>
    <t>BETA-2LIPOPROTEINA IGM.TESTE</t>
  </si>
  <si>
    <t>BETA-2LIPOPROTEINA IGG.TESTE</t>
  </si>
  <si>
    <t>ESTOCAR, DISTRIBUIR PARA OS MUNICÍPIOS E DISPENSAR PRÓ
COAGULANTES AOS PACIENTES COM DIAGNÓSTICO EM COAGULOPATIAS.</t>
  </si>
  <si>
    <t>CONTRATAÇÃO DE EMPRESA ESPECIALIZADA NA PRESTAÇÃO DOS SERVIÇOS DE MANUTENÇÃO CORRETIVA E PREVENTIVA, SUPORTE TÉCNICO E FORNECIMENTO DE PEÇAS PARA EQUIPAMENTOS FISIOTERAPÊUTICOS, HOSPITALARES E LABORATORIAIS DAS UNIDADES ESPECIALIZADAS DA SES-MT: , MT HEMOCENTRO</t>
  </si>
  <si>
    <t>3.3.90.30.020</t>
  </si>
  <si>
    <t>NOVA CONTRATAÇÃO - CRIDAC</t>
  </si>
  <si>
    <t xml:space="preserve">EXIGÊNCIA POR PARTE DA VIGILÂNCIA SANITÁRIA, A OBRIGAÇÃO E NECESSIDADE DE MANTER OS EQUIPAMENTOS PERTENCENTES AO PARQUE TECNOLÓGICO DO MT-HEMOCENTRO E UNIDADES PERTENCENTES À HEMOREDE, EM ÓTIMO ESTADO DE FUNCIONAMENTO,CONFIABILIDADE </t>
  </si>
  <si>
    <t xml:space="preserve"> REALIZAR EXAMES DE TRIAGENS LABORATORIAIS DE IMUNO_x0002_HEMATOLOGIA E SOROLOGIA NAS AMOSTRAS DE SANGUE DE DOADORES</t>
  </si>
  <si>
    <t>CHAGAS</t>
  </si>
  <si>
    <t>CTR 017/2023</t>
  </si>
  <si>
    <t xml:space="preserve">TRIAGEM SOROLÓGICA EM AMOSTRAS DAS BOLSAS DE SANGUE COLETADAS DOS DOADORES, VISA POSSIBILITAR 100% DE SEGURANÇA QUANTO À POSSIBILIDADE DE TRANSMISSÃO DE AGENTES INFECTOCONTAGIOSOS. O MINISTÉRIO DA SAÚDE DETERMINA A REALIZAÇÃO DOS TESTES PARA A DETECÇÃO DE HIV I/II, HEPATITES B E C, DOENÇA DE CHAGAS, SÍFILIS, E HTLV I/II, </t>
  </si>
  <si>
    <t>HIV COMBO AG/AC</t>
  </si>
  <si>
    <t>SIFILIS</t>
  </si>
  <si>
    <t>HTLV I E II</t>
  </si>
  <si>
    <t>TOXOPLASMOSE IGM</t>
  </si>
  <si>
    <t>TOXOPLASMOSE IGG</t>
  </si>
  <si>
    <t>CITOMEGALOVIRUS IGM</t>
  </si>
  <si>
    <t>CITOMEGALOVIRUS IGG</t>
  </si>
  <si>
    <t>ANTI-HBC TOTAL</t>
  </si>
  <si>
    <t>ANTI-HCV IGG/IGM</t>
  </si>
  <si>
    <t>HBSAG</t>
  </si>
  <si>
    <t>ANTI-HBS</t>
  </si>
  <si>
    <t>EPSTEIN BAAR IGM</t>
  </si>
  <si>
    <t>EPSTEIN BAAR IGG</t>
  </si>
  <si>
    <t>DOSAGEM TACROLIMUS</t>
  </si>
  <si>
    <t>DOSAGEM RAPAMICINA (SIROLIMUS)</t>
  </si>
  <si>
    <t>DOSAGEM DE CICLOSPORINA</t>
  </si>
  <si>
    <t>MEIO PARA HEMOCULTURA DESTINADO A CULTURA QUALITATIVA E RECUPERAÇÃO
DE MICRORGANISMOS AERÓBIOS PROVENIENTES DE AMOSTRA DE SANGUE
UTILIZANDO UM VOLUME MÁXIMO DE AMOSTRA DE 4 ML. O MEIO DEVE
APRESENTAR INIBIDOR DE ANTIBIÓTICO. FRASCO</t>
  </si>
  <si>
    <t>CTR 226/2020</t>
  </si>
  <si>
    <t>MEIO PARA HEMOCULTURA DESTINADO A CULTURA QUALITATIVA E RECUPERAÇÃO
DE MICRORGANISMOS AERÓBIOS PROVENIENTES DE AMOSTRA DE SANGUE
UTILIZANDO UM VOLUME DE AMOSTRA COMPREENDIDO ENTRE 8 E 10 ML. O
MEIO DEVE APRESENTAR INIBIDOR DE ANTIBIÓTICO. FRASCO</t>
  </si>
  <si>
    <t>TESTE PARA DETERMINAÇÃO DA HEMOGLOBINA POR METODOLOGIA NÃO INVASIVA</t>
  </si>
  <si>
    <t>CTR 064/2023</t>
  </si>
  <si>
    <t>REAGENTES PARA TESTES DE SEPARAÇÃO DE
HEMOGLOBINAS NORMAIS E VARIANTES (A, A2, F, S E C).</t>
  </si>
  <si>
    <t>CTR 121/2020</t>
  </si>
  <si>
    <t>REAGENTES PARA TESTES DE HEMOGRAMA</t>
  </si>
  <si>
    <t>CTR 019/2021</t>
  </si>
  <si>
    <t>CARTÃO PLÁSTICO CONTENDO 6 MICROTUBOS
DESTINADOS AO USO IMUNOHEMATOLÓGICO PELA
TÉCNICA DE GEL CENTRIFUGAÇÃO, SENDO OS
MICROTUBOS 1, 2 E 3 ANTICORPOS ANTI-A, ANTI-B,
ANTI-D, RESPECTIVAMENTE, DE ORIGEM
MONOCLONAL, SUSPENSOS NO GEL SEPHADEX SUPER
FINO. MICROTUBO 4 CONTROLE (CTL) E OS
MICROTUBOS 5 E 6 CONTENDO GEL NEUTRO.
APRESENTAÇÃO: CAIXA CONTENDO 1.344 CARTÕES
(112X12) MODELO/CÓD.: ID-DIACLON ABO/D + PROVA
REVERSA (001235) MARCA: BIO-RAD FABRICANTE:
DIAMED. PROCEDÊNCIA: NACIONAL RMS: 80004040061</t>
  </si>
  <si>
    <t>CTR 126/2020</t>
  </si>
  <si>
    <t>ANTI D MONOCLONAL PARA DETERMINAÇÃO DE
ANTÍGENO D FRACO E DVI EM TÉCNICA E TAI (TESTE DA
ANTIGLOBULINA INDIRETO) ÉCNICA DE GEL
CENTRIFUGAÇÃO. APRESENTAÇÃO: FRASCO DE 5ML
(1X5ML) MODELO/CÓD.: ID-DIACLON ANTI- D RHO
(007531). MARCA: BIO-RAD FABRICANTE: DIAMED.
PROCEDÊNCIA: IMPORTADO. RMS: 80004040134.</t>
  </si>
  <si>
    <t>CARTÃO COM 6 MICROTUBOS CONTENDO EM TODOS
ELES ANTI-IMUNOGLOBULINA POLIESPECÍFICO (ANTIIGG
DE COELHO, ANTI-C3D MONOCLONAL) SUSPENSOS
NO GEL SEPHADEX SUPER FINO. APRESENTAÇÃO: CAIXA
CONTENDO 1.344 CARTÕES (112X12) MODELO/CÓD.: IDLISS/
COOMBS (004015).MARCA: BIO-RAD FABRICANTE:
DIAMED. PROCEDÊNCIA: NACIONAL RMS: 80004040170</t>
  </si>
  <si>
    <t>CARTÃO PLÁSTICO COM INSERÇÃO DE 6 MICROTUBOS
COM GEL SEPHADEX SUPER FINO DESTINADOS AO USO
IMUNOHEMATOLÓGICO PELA TÉCNICA DE GEL
CENTRIFUGAÇÃO, CONTENDO RESPECTIVAMENTE NOS
MICROTUBOS ANTICORPOS MONOCLONAIS ANTI-C
(LINHAGEM CELULAR MS-24), ANTI-C (LINHAGEM
CELULAR MS-33), ANTI- E (LINHAGEM CELULAR MS-260),
ANTI-E (LINHAGENS CELULARES MS-16, MS-21, MS-63) E
ANTI-K (LINHAGEM CELULAR MS-56). O MICROTUBO CTL
É O CONTROLE NEGATIVO. APRESENTAÇÃO: CAIXA
CONTENDO 1.344 CARTÕES (112X12) MODELO/CÓD.: IDDIACLON
RH SUBG. + KELL (002125). MARCA: BIO-RAD.
FABRICANTE: DIAMED. PROCEDÊNCIA: IMPORTADO.
RMS: 80004040134.</t>
  </si>
  <si>
    <t>KIT COM 02 FRASCOS DE 10ML CADA, CONTENDO
CÉLULAS A1 E B, NA CONCENTRAÇÃO DE 0,8 À 1,0%,
DESTINADAS À TIPAGEM SANGÜÍNEA PELA TÉCNICA DE
GEL CENTRIFUGAÇÃO. ESTÁVEIS POR UM PERÍODO NÃO
INFERIOR À 28 DIAS. APRESENTAÇÃO: CAIXA CONTENDO
02 FRASCOS DE 10ML (2X10ML) MODELO/CÓD.: IDDIACELL
A1,B (003624). MARCA: BIO-RAD FABRICANTE:
DIAMED. PROCEDÊNCIA: NACIONAL.RMS: 80004040131.</t>
  </si>
  <si>
    <t>CARTÃO DE GEL PARA DETERMINAÇÃO DE ANTÍGENOS
DO SISTEMA ABO, RH (D) APRESENTANDO
CONFIGURAÇÃO MÍNIMA: A, B, D, CTL, A1 E B CONTENDO
6 A 8 MICROTUBOS. TESTE. CÓDIGO DO SIAG: 1033833</t>
  </si>
  <si>
    <t>CTR 150/2021</t>
  </si>
  <si>
    <t>CARTÃO DE GEL PARA PROVAS DE COOMBS DIRETO,
PESQUISA E IDENTIFICAÇÃO DE ANTICORPOS
IRREGULARES, PROVAS DE COMPATIBILIDADE PRÉ-
TRANSFUSÃO E TITULAÇÃO DE ANTICORPOS COM A SEGUINTE CONFIGURAÇÃO: AGH. CONTENDO 6 A 8
MICROTUBOS. TESTE. CÓDIGO DO SIAG: 1033838</t>
  </si>
  <si>
    <t>SOLUÇÃO DE BAIXA FORÇA IÔNICA (LISS) UTILIZADA
NO PREPARO DE SUSPENSÃO DE HEMÁCIAS A 0,8% PARA
USO NA TÉCNICA DE FENOTIPAGEM EM GEL. FRASCO DE
200 ML. CÓDIGO DO SIAG: 1033840</t>
  </si>
  <si>
    <t>SUSPENSÕES DE HEMÁCIAS A 0,8% DE DOADORES DOS
GRUPOS SANGUÍNEOS A1/B PARA DETERMINAÇÃO DA
PROVA REVERSA. KIT. CÓDIGO DO SIAG: 1033841</t>
  </si>
  <si>
    <t>SUSPENSÕES DE HEMÁCIAS A 0,8% DE DOADORES DO
GRUPO SANGUÍNEO O APRESENTANDO CONFIGURAÇÃO
ANTIGÊNICA SELECIONADA E ESPECÍFICA PARA
PESQUISA DE ANTICORPOS IRREGULARES DE
RELEVÂNCIA CLÍNICA. KIT. CÓDIGO DO SIAG: 1033842</t>
  </si>
  <si>
    <t>PAINEL DE HEMÁCIAS COMPOSTO POR 11 (ONZE)
CÉLULAS DO GRUPO SANGUÍNEO" O" EM SUSPENSÃO A
0,8% COM CONFIGURAÇÃO ANTIGÊNICA SELECIONADA
PARA IDENTIFICAÇÃO DE ANTICORPOS IRREGULARES
DE RELEVÂNCIA CLÍNICA. KIT. CÓDIGO SIAG: 1033843</t>
  </si>
  <si>
    <t>PAINEL DE HEMÁCIAS PAPAINIZADAS COMPOSTO POR
11(ONZE) CÉLULAS DO GRUPO SANGUÍNEO" O" EM
SUSPENSÃO A 0,8% COM CONFIGURAÇÃO ANTIGÊNICA
SELECIONADA PARA IDENTIFICAÇÃO DE ANTICORPOS
IRREGULARES DE RELEVÂNCIA CLÍNICA. KIT. CÓDIGO
SIAG: 1033845</t>
  </si>
  <si>
    <t>CARTÃO DE GEL DESTINADOS A CONFIRMAÇÃO DO
GRUPO HEMÁTICO (ABO/RH) APRESENTANDO A
CONFIGURAÇÃO MÍNIMA: A, B, D/A, B, D CONTENDO 6 A
8 MICROTUBOS. TESTE. CÓDIGO SIAG: 1033834</t>
  </si>
  <si>
    <t>CARTÃO DE GEL PARA A IDENTIFICAÇÃO E
DIFERENCIAÇÃO DE CLASSES DE ANTICORPOS
CONTENDO ANTIGLOBULINAS HUMANAS E FRAÇÕES DE
COMPLEMENTO IGG -IGM -CTL. TESTE. CÓDIGO SIAG:
1066616</t>
  </si>
  <si>
    <t>CARTÃO DE GEL PARA PROVAS SALINAS E
ENZIMÁTICAS CONTENDO 6 A 8 MICROTUBOS. TESTE.
CÓDIGO SIAG: 1033839</t>
  </si>
  <si>
    <t>PACOTES CONTENDO PONTEIRAS PLÁSTICAS. CÓDIGO
SIAG: 58457</t>
  </si>
  <si>
    <t>PACOTES CONTENDO TUBOS PLÁSTICOS. CÓDIGO SIAG:
58461</t>
  </si>
  <si>
    <t>CONJUNTO DE REAGENTES PARA ELUIÇÃO ÁCIDA DE
ANTICORPOS IRREGULARES. CÓDIGO SIAG: 1066617</t>
  </si>
  <si>
    <t>CARTÃO DE GEL PARA PESQUISA DE ANTÍGENOS
ERITROCITÁRIOS DO SISTEMA MNS E DUFFY
APRESENTANDO A SEGUINTE CONFIGURAÇÃO MÍNIMA:
M, N, S, S, FYA, FYB. CONTENDO 6 A 8 MICROTUBOS.
TESTE. CÓDIGO SIAG: 1033854</t>
  </si>
  <si>
    <t>KIT COM 6 FRASCOS DE 1,4ML CONTENDO SOROS ANTIM-
N-S-S-FYA-FYB PARA USO NO CARTÃO DE
FENOTIPAGEM M-N-S-S-FYA-FYB NA METODOLOGIA GEL
CENTRIFUGAÇÃO. KIT. CÓDIGO SIAG: 1034535</t>
  </si>
  <si>
    <t>CARTÃO DE GEL PARA PESQUISA DE ANTÍGENOS
ERITROCITÁRIOS DO SISTEMA LEWIS E LUTHERAN COM
CONTROLE, APRESENTANDO A SEGUINTE
CONFIGURAÇÃO MÍNIMA: P1,LEA, LEB, LUA, LUB, CTL.
CONTENDO 6 A 8 MICROTUBOS. TESTE. CÓDIGO SIAG:
1033855</t>
  </si>
  <si>
    <t>CARTÃO DE GEL PARA DETERMINAÇÃO DOS
ANTÍGENOS DO SISTEMA RH E KELL, APRESENTANDO
CONFIGURAÇÃO MÍNIMA DE: C, C, E, E, KELL, CONTENDO
6 A 8 MICROTUBOS. TESTE. CÓDIGO SIAG: 1033836</t>
  </si>
  <si>
    <t>CARTÃO DE GEL PARA PESQUISA DE ANTÍGENOS
ERITROCITÁRIOS DO SISTEMA KIDD E KELL COM
CONTROLE, APRESENTANDO A SEGUINTE
CONFIGURAÇÃO MÍNIMA: K, KPA, KPB, JKA JKB, CTL.
CONTENDO 6 A 8 MICROTUBOS. TESTE. CÓDIGO SIAG:
1033856</t>
  </si>
  <si>
    <t>SOLUÇÃO DE BROMELINA (DILUENTE ENZIMÁTICO).
FRASCO 100ML. UNIDADE. CÓDIGO SIAG: 1033880</t>
  </si>
  <si>
    <t>SORO ANTI-D CONFIRMATÓRIO PARA PESQUISA DE D
FRACO MONOCLONAL DE ORIGEM MURINA UTILIZADO
NA TÉCNICA DE ANTI-GLOBULINA HUMANA (AGH).
CÓDIGO SIAG: 1066618</t>
  </si>
  <si>
    <t>PAPAÍNA FRASCO COM 10 ML. CÓDIGO SIAG: 1095151</t>
  </si>
  <si>
    <t>CONTRATAÇÃO DE EMPRESA PRESTADORA DE SERVIÇO PARA REALIZAÇÃO DE EXAMES DE ULTRASSOM - DOPPLER TRANSCRANIANO COMO PROCEDIMENTO AMBULATORIAL NA PREVENÇÃO DO ACIDENTE VASCULAR ENCEFÁLICO (AVE), EM PACINETS COM DOENÇA FALCIFORME (DF) E IDADE ENTRE 02 A 16 ANOS.</t>
  </si>
  <si>
    <t>CTR 099/2024</t>
  </si>
  <si>
    <t>IMUNOHEMATO TUBOS</t>
  </si>
  <si>
    <t>CTR  017/2022</t>
  </si>
  <si>
    <t>CONTRATAÇÃO DE MEPRESA ESPECIALIZADA EM MANUTENÇÃO PREVENTINA E CORRETIVA COM SUBSTITUIÇÃO DE PEÇAS</t>
  </si>
  <si>
    <t>CTR 016/2021</t>
  </si>
  <si>
    <t>TERMO DE REFERENCIA Nº 10/2022, REFERENTE CONTRATAÇÃO DE EMPRESA ESPECIALIZADA NO RAMOS PARA PRESTAÇÃO DE SERVIÇOS EM MANUTENÇÃO PREVENTIVA E CORRETIVA EM EQUIPAMENTOS DA REDE DE FRIO. - VIGILÂNCIA EPIDEMIOLÓGICA</t>
  </si>
  <si>
    <t>NOVA CONTRATAÇÃO - VIGILÂNCIA EPIDEMIOLÓGICA</t>
  </si>
  <si>
    <t xml:space="preserve">DECRETO 3.990 DE 30/10/2001, DISPÕE DECOLETA, PROCESSAMENTO, ESTOCAGEM, DISTRIBUIÇÃO E APLICAÇÃO DO SANGUE, SEUS COMPONENTES E DERIVADOSE ATUALMENTE CONTA COM UM PARQUE TECNOLÓGICO NA REDE DE FRIOS DO MT-HEMOCENTRO E HEMORREDECOM GRANDEQUANTITATIVO DE EQUIPAMENTOS CONTEMPLATODA A REDE DEFRIOS </t>
  </si>
  <si>
    <t>REALIZAR AÇÕES ADMINISTRATIVAS DO MT-HEMOCENTRO</t>
  </si>
  <si>
    <t>TR ANALISE DE ÁGUA</t>
  </si>
  <si>
    <t xml:space="preserve">CONSIDERANDO A PORTARIA GM/MS Nº 888, DE 4 DE MAIO DE 2021, QUE ESTABELECE QUE A ÁGUA TRATADA DEVE ATENDER AO PADRÃO DE POTABILIDADE E A ÁGUA É UM REAGENTE UTILIZADO NA MAIORIA DAS ANÁLISES LABORATORIAIS E POR ISSO DEVE SEGUIR UM PADRÃO DE CONTROLE DE QUALIDADE RIGOROSO </t>
  </si>
  <si>
    <t>TR ETIQUETAS E RIBONS</t>
  </si>
  <si>
    <t>ATENDIMENTO A DETERMINAÇÃO LEGAL, EM ESPECIAL O REGULAMENTO TÉCNICO VIGENTE EM TODO O PAÍS, QUE REGULA E PADRONIZA OS PROCEDIMENTOS EM HEMOTERAPIA, EXPEDIDA PELA DIRETORIA COLEGIADA DA ANVISA - AGENCIA NACIONAL DE VIGILÂNCIA SANITÁRIA, ATRAVÉS DA PORTARIA DE CONSOLIDAÇÃO Nº 05 DE 28/09/2017.</t>
  </si>
  <si>
    <t xml:space="preserve"> EXECUTAR O PLANO DIRETOR DO SANGUE 2024/2026. </t>
  </si>
  <si>
    <t>TR ISO CONSULTORIA</t>
  </si>
  <si>
    <t>CONSTITUI ETAPA DECISIVA DO PROCESSO DE CERTIFICAÇÃO DAS NORMAS ABNT NBR ISO 9001:2015, COM FOCO NO DESENVOLVIMENTO ORGANIZACIONAL E MELHORIA DA GESTÃO INSTITUCIONAL</t>
  </si>
  <si>
    <t>IMPLANTAR, NO ÂMBITO DO ESTADO DE MATO GROSSO, SÍTIO TESTADOR PARA A REALIZAÇÃO DOS TESTES DE AMPLIFICAÇÃO E DETECÇÃO DE ÁCIDOS NÚCLEICOS (NAT) PARA HIV, HBV, HCV NAS AMOSTRAS DE SANGUE DE DOADORES E DOADORES DE ÓRGÃOS (TRANSPLANTE)</t>
  </si>
  <si>
    <t>TR NAT</t>
  </si>
  <si>
    <t xml:space="preserve">AO REALIZAR A TRIAGEM NAT EM AMOSTRAS DAS BOLSAS DE SANGUE COLETADAS DOS DOADORES, VISA POSSIBILITAR SEGURANÇA QUANTO À POSSIBILIDADE DE TRANSMISSÃO DE AGENTES INFECTOCONTAGIOSOS. </t>
  </si>
  <si>
    <t>TR003/2022 - JALECOS, CAMISETAS, CANECAS E CALENDÁRIOS</t>
  </si>
  <si>
    <t>CAPTAR, CONQUISTAR, SENSIBILIZAR E FIDELIZAR DOADORES É TRANSFORMAR SENTIMENTOS, VISÃO DE MUNDO, VALORES – É TRANSFORMAR PESSOAS. , UMA DAS ESTRATÉGIAS UTILIZADAS NO MT – HEMOCENTRO É A MULTIPLICAÇÃO DE CAPTADORES, COM DOADORES FIDELIZADOS</t>
  </si>
  <si>
    <t>REALIZAR CONSULTAS E ACOMPANHAMENTO ESPECIALIZADOS
MULTIPROFISSIONAIS AOS PACIENTES.</t>
  </si>
  <si>
    <t xml:space="preserve">10º SEMINÁRIO NACIONAL DE ANEMIA FALCIFORME </t>
  </si>
  <si>
    <t>CONSULTA REALIZADA POR EQUIPE MULTIPROFISSIONAL NO MT-HEMOCENTRO.</t>
  </si>
  <si>
    <t>MANUTENÇÃO DO MT-HEMOCENTRO.</t>
  </si>
  <si>
    <t>SOFTWARE DE MONITORAMENTO E GESTÃO SOB A ÓTICA DO PLANEJAMENTO ESTRATÉGICO, QUANTO A GESTÃO DE DOCUMENTOS, GESTÃO DE INDICADORES, GESTÃO DE NÃO CONFORMIDADES, GESTÃO DE FORNECEDORES, GESTÃO DE AUDITORIAS, GESTÃO DE PESSOAS (COMPETÊNCIAS) E GESTÃO DE RISCOS,  VISANDO ATENDER A IMPLANTAÇÃO/IMPLEMENTAÇÃO DO SISTEMA DE GESTÃO DA QUALIDADE (SGQ) DO MT-HEMOCENTRO EM CONFORMIDADE COM A NORMA ISO NBR 9001:2015.</t>
  </si>
  <si>
    <t xml:space="preserve">OTIMIZAÇÃO DOS PROCESSOS; 100% DIGITAL; GESTÃO DE DOCUMENTOS, NÃO CONFORMIDADES, AUDITORIAS INTERNAS, ANÁLISE DE DESEMPENHO POR MEIO DE INDICADORES, ANÁLISE DE RISCOS PERTINENTES AS ATIVIDADES, AUXÍLIO NA REVISÃO DO PLANEJAMENTO ESTRATÉGICO, GESTÃO DE PESSOAS, GESTÃO DE FORNECEDORES E  TOTAL CONFORMIDADE COM A NORMA ISO 9001:2015 E LEGISLAÇÃO VIGENTE. </t>
  </si>
  <si>
    <t>TR EQUIPAMENTOS - EQUIPAMENTOS E APARELHOS MEDICO HOSPITALARES LABORATORIAIS E RECURSO FUNDO A FUNDO</t>
  </si>
  <si>
    <t xml:space="preserve">4.4.90.52.035 </t>
  </si>
  <si>
    <t>MODERNIZAR PARQUE TECNOLÓGIO</t>
  </si>
  <si>
    <t>MOBILIÁRIO EM GERAL</t>
  </si>
  <si>
    <t>ASSISTENCIA AMBULATORIAL PARA PACIENTES COM SUSPEITA OU DIAGNOSTICO DE DOENÇAS HEMATOLÓGICAS NÃO ONCOLÓGICAS.</t>
  </si>
  <si>
    <t>AMBULÂNCIA</t>
  </si>
  <si>
    <t>IRRADIADOR</t>
  </si>
  <si>
    <t>CTR 117/2022</t>
  </si>
  <si>
    <t>EM BRANCO</t>
  </si>
  <si>
    <t>Contratos de serviços coletivos da aréa administrativa de terceiros</t>
  </si>
  <si>
    <t>3.3.90.39.001</t>
  </si>
  <si>
    <t>sim</t>
  </si>
  <si>
    <t xml:space="preserve">Contratação de empresa prestadora de serviços de Limpeza e Desinfecção de áreas internas e externas, e superfícies em ambiente ambulatorial e hospitalar, com garantias de oferecer, durante o período contratado, adequada condição de salubridade, limpeza e conforto; realizado por mão de obra qualificada, com uso de produtos saneantes, materiais, máquinas e equipamentos certificados pela ANVISA </t>
  </si>
  <si>
    <t>POSTO</t>
  </si>
  <si>
    <t xml:space="preserve">Contratação de empresa especializada em prestação de serviços contínuos de terceirização de mão-de-obra de Copeira para atender a demanda da Secretaria de Estado de Saúde </t>
  </si>
  <si>
    <t>Contratação de empresa especializada em prestação de serviços conítnuos de tercerização de mão-de-obra de Oficial de Serviços Gerias.</t>
  </si>
  <si>
    <t>“Contratação de empresa especializada na prestação de serviços de Vigilância Armada e Desarmada para atender a demanda dos Órgãos/Entidades do Poder Executivo Estadual nos Municípios de Cuiabá e Várzea Grande, em atendimento à demanda dos Órgãos/entidades do Poder Executivo Estadual”.</t>
  </si>
  <si>
    <t>contratação de empresa especializada no ramos para prestação de serviços em manutenção preventiva e corretiva em equipamentos da rede de frio.</t>
  </si>
  <si>
    <t xml:space="preserve"> Contratação de empresa especializada na prestação de serviço de coleta, transporte, armazenamento, transbordo, tratamento, até a adequada destinação e disposição final dos resíduos dos grupos "A"(infectante), "B"(químico) e "E"(pérfurocortantes e escarificantes)</t>
  </si>
  <si>
    <t>Contataçãode empresa especializada na prestação de serviçode OUTSOURCING (Impressão, Cópia e Digitalização), e gerenciamento de imprenssão departamental, incluindo disponibilização de equipamentos novos, de primeiro uso e em linha de produção, manutenção preventiva e corretiva.</t>
  </si>
  <si>
    <t>Contratação de empresa especializada na prestação de serviço de motorista</t>
  </si>
  <si>
    <t xml:space="preserve">Contratação necessária para entrega dos medicamentos até o local de residência dos pacientes, garantindo, com mais comodidade, o acesso aos medicamentos necessários a seu tratamento de saúde, através do Programa Remédio em Casa </t>
  </si>
  <si>
    <t>AQUISIÇÃO DE
MEDICAMENTOS DO
COMPONENTE
ESTRATEGICO</t>
  </si>
  <si>
    <t>ÁCIDO TRICLOROACÉTICO 80-90%. SOLUÇÃO ALCOÓLICA. FRASCO COM NO MÍNIMO 30 ML</t>
  </si>
  <si>
    <t>3.3.90.32.001</t>
  </si>
  <si>
    <t>Os medicamentos do componente estratégico de Assistência Farmacêutica para atender o Programa IO-DST/AIDS E HEPATITES VIRAIS - contrapartida do Estado. Esses medicamentos são essenciais no funcionamento dos Serviços de Atendimento Especializados (SAE’s). A sua aquisição é indispensável para garantir a continuidade dos tratamentos e se executado com qualidade pode acrescentar ganhos na otimização de recursos públicos e regularidade no abastecimento, impactando de forma positiva no tratamento farmacológico disponibilizado pelo SUS.</t>
  </si>
  <si>
    <t>AQUISIÇÃO DE
MEDICAMENTOS
COMPONENTE BÁSICO -
PNAISP</t>
  </si>
  <si>
    <t>DEXAMETASONA, FOSFATO DISSÓDICO 4 MG/ML. SOLUÇÃO INJETÁVE. AMPOLA OU FRASCO-AMPOLA 2,5 ML.UNIDADE</t>
  </si>
  <si>
    <t>Os medicamentos do Componente Básico da Assistência Farmacêutica atenderão as necessidades da Diretoria de Saúde da Secretaria Adjunta de Administração Penitenciária do Estado de Mato Grosso, com seu perfil epidemiológico as Pessoas Privadas de Liberdade em consonância com a Política Nacional de Atenção Integral à Saúde das Pessoas Privadas de Liberdade no Sistema Prisional (PNAISP), instituída pela Portaria Interministerial nº 1, de 2 de janeiro de 2014 e por meio da Portaria GM/MS n° 2.765, de 12 de dezembro de 2014.</t>
  </si>
  <si>
    <t xml:space="preserve"> FUROSEMIDA 40 MG, COMPRIMIDO, PRAZO DE VALIDADE: 75% DO PRAZO TOTAL DE VALIDADE DO PRODUTO, UNIDADE DE ESTOQUE: COMPRIMIDO, UNIDADE DE FORNECIMENTO: COMPRIMIDO COM 40 MG.</t>
  </si>
  <si>
    <t xml:space="preserve">GLICAZIDA 30MG. COMPRIMIDO. </t>
  </si>
  <si>
    <t xml:space="preserve"> GLIBENCLAMIDA 5 MG COMPRIMIDO ACONDICIONADOS EM EMBALAGEM ORIGINAL DO FABRICANTE, COM O NOME DO RESPONSÁVEL TÉCNICO, O LOTE, DATA DE FABRICAÇÃO E VALIDADE ESTAMPADA NA EMBALAGEM, DATA DE VALIDADE, NO MINIMO, 18 MESES (OU PRAZO DE VALIDADE IGUAL OU SUPERIOR A 75% DA VALIDADE FINAL DO PRODUTO) A INSCRIÇÃO PROIBIDA A VENDA NO COMÉRCIO ESTAMPADOS NA PARTE EXTERNA</t>
  </si>
  <si>
    <t xml:space="preserve">GLICOSE 5%, SOLUÇÃO INJETÁVEL, FRASCO COM 250 ML, ACONDICIONADOS EM EMBALAGEM ORIGINAL DO FABRICANTE, COM O NOME DO RESPONSÁVEL TÉCNICO, O LOTE, PRAZO DE VALIDADE: 75% DO PRAZO TOTAL DE VALIDADE DO PRODUTO E A INSCRIÇÃO PROIBIDO A VENDA NO COMÉRCIO ESTAMPADOS NA PARTE EXTERNA. </t>
  </si>
  <si>
    <t xml:space="preserve">GUACO (MIKANIA GLOMERATA SPRENG). XAROPE CONTENDO O EQUIVALENTE A APROXIMADAMENTE 0,08MG DE CUMARINA/ML. FRASCO COM NO MÍNIMO 100ML. </t>
  </si>
  <si>
    <t>HALOPERIDOL 5 MG, COMPRIMIDO, PRAZO DE VALIDADE: 75% DO PRAZO TOTAL DE VALIDADE DO PRODUTO, UNIDADE DE ESTOQUE: COMPRIMIDO, UNIDADE DE FORNECIMENTO: COMPRIMIDO COM 5 MG</t>
  </si>
  <si>
    <t>HIDROCLOROTIAZIDA 25 MG ACONDICIONADO EM EMBALAGEM, ORIGINAL DO FABRICANTE, COM O NOME DO RESPONSÁVEL TÉCNICO, O LOTE, DATA DE FABRICAÇAO E VALIDADE ESTAMPADA NA EMBALAGEM. UNIDADE DE FORNECIMENTO: COMPRIMIDO.</t>
  </si>
  <si>
    <t>HIDRÓXIDO DE ALUMÍNIO 61,5MG/ML. SUSPENSÃO ORAL. FRASCO COM NO MÍNIMO 240ML</t>
  </si>
  <si>
    <t>IBUPROFENO 300MG. ACONDICIONADOS EM EMBALAGEM ORIGINAL DO FABRICANTE, COM O NOME DO RESPONSÁVEL TÉCNICO, O LOTE, DATA DE FABRICAÇÃO E VALIDADE ESTAMPADA NA EMBALAGEM, DATA DE VALIDADE, NO MINIMO, 18 MESES (OU PRAZO DE VALIDADE IGUAL OU SUPERIOR A 75% DA VALIDADE FINAL DO PRODUTO) A INSCRIÇÃO PROIBIDA A VENDA NO COMÉRCIO ESTAMPADOS NA PARTE EXTERNA. COMPRIMIDO.</t>
  </si>
  <si>
    <t>IBUPROFENO 600 MG COMPRIMIDO.</t>
  </si>
  <si>
    <t>ITRACONAZOL 100 MG CÁPSULA.</t>
  </si>
  <si>
    <t>IVERMECTINA 6MG COMPRIMIDO.</t>
  </si>
  <si>
    <t>LACTULOSE 667 MG/ML. XAROPE. FRASCO COM NO MÍNIMO 120ML.</t>
  </si>
  <si>
    <t xml:space="preserve">LEVONORGESTREL 0,75 MG COMPRIMIDO. </t>
  </si>
  <si>
    <t>LOSARTANA POTÁSSICA 50 MG COMPRIMIDO.</t>
  </si>
  <si>
    <t>DEXCLORFENIRAMINA, MALEATO CONCENTRAÇÃO: 2 MG, APRESENTAÇÃO COMPRIMIDO</t>
  </si>
  <si>
    <t xml:space="preserve">DEXCLORFENIRAMINA, MALEATO 0,4MG/ML. XAROPE. FRASCO COM NO MÍNIMO 100ML. </t>
  </si>
  <si>
    <t xml:space="preserve">ESPIRONOLACTONA 25MG ACONDICIONADO EM EMBALAGEM, ORIGINAL DO FABRICANTE, COM O NOME DO RESPONSÁVEL TÉCNICO, O LOTE, DATA DE FABRICAÇAO E VALIDADE ESTAMPADA NA EMBALAGEM. UNIDADE DE FORNECIMENTO: COMPRIMIDO. </t>
  </si>
  <si>
    <t>ENALAPRIL 20 MG ACONDICIONADO EM EMBALAGEM, ORIGINAL DO FABRICANTE, COM O NOME DO RESPONSÁVEL TÉCNICO, O LOTE, DATA DE FABRICAÇAO E VALIDADE ESTAMPADA NA EMBALAGEM. UNIDADE DE FORNECIMENTO: COMPRIMIDO.</t>
  </si>
  <si>
    <t xml:space="preserve">METILDOPA 250 MG, COMPRIMIDO, PRAZO DE VALIDADE: 75% DO PRAZO TOTAL DE VALIDADE DO PRODUTO, UNIDADE DE ESTOQUE: COMPRIMIDO, UNIDADE DE FORNECIMENTO: COMPRIMIDO COM 250 MG </t>
  </si>
  <si>
    <t>BISNAGA</t>
  </si>
  <si>
    <t>METRONIDAZOL 100MG/G GEL OU CREME VAGINAL. BISNAGA 50G</t>
  </si>
  <si>
    <t>METRONIDAZOL 250MG COMPRIMIDO.</t>
  </si>
  <si>
    <t>NIFEDIPINA 10MG, COMPRIMIDO.</t>
  </si>
  <si>
    <t>NISTATINA 100.000 UI/ML SUSPENSÃO ORAL FRASCO COM NO MÍNIMO 40 ML</t>
  </si>
  <si>
    <t>MICONAZOL 20MG/ML CREME VAGINAL BISNAGA 80G</t>
  </si>
  <si>
    <t>NITRATO DE MICONAZOL 20 MG/G CREME DERMATOLÓGICO BISNAGA COM NO MÍNIMO 28 G.</t>
  </si>
  <si>
    <t>CÁPSULA</t>
  </si>
  <si>
    <t>OMEPRAZOL 20 MG. UNIDADE DE FORNECIMENTO: CÁPSULA.</t>
  </si>
  <si>
    <t>PARACETAMOL 500 MG COMPRIMIDO</t>
  </si>
  <si>
    <t>PERMETRINA 5% LOÇÃO FRASCO 60 ML.</t>
  </si>
  <si>
    <t xml:space="preserve">PERMANGANATO DE POTÁSSIO 100MG COMPRIMIDO. </t>
  </si>
  <si>
    <t xml:space="preserve">PREDNISONA 5 MG, COMPRIMIDO </t>
  </si>
  <si>
    <t>PREDNISONA 20 MG, COMPRIMIDO</t>
  </si>
  <si>
    <t>SAIS PARA REIDRATAÇÃO PÓ. ENVELOPE COM APROXIMADAMENTE 27,9G</t>
  </si>
  <si>
    <t>SINVASTATINA 20MG, COMPRIMIDO</t>
  </si>
  <si>
    <t xml:space="preserve">SOLUÇÃO DE RINGER + LACTATO (CLORETO, NA, K, CÁLCIO); CONCENTRAÇÃO: 3,1MG/ML (LACTATO NA); VOLUME: 500ML; APRESENTAÇÃO: SOLUÇÃO INJETÁVEL. </t>
  </si>
  <si>
    <t xml:space="preserve">HIDROCORTISONA, SUCCINATO SÓDIO; CONCENTRAÇÃO: 100MG; VOLUME: 2ML; APRESENTAÇÃO: SOLUÇÃO INJETÁVEL. </t>
  </si>
  <si>
    <t xml:space="preserve">HIDROCORTISONA, SUCCINATO SÓDIO; CONCENTRAÇÃO: 500MG; VOLUME: 5ML; APRESENTAÇÃO: 39SOLUÇÃO INJETÁVEL. </t>
  </si>
  <si>
    <t>SULFADIAZINA DE PRATA 1%, FRASCO DE 400 GRAMAS, ACONDICIONADO EM EMBALAGEM ORIGINAL DO FABRICANTE, COM O NOME DO RESPONSÁVEL TÉCNICO, O LOTE, DATA DE FABRICAÇÃO E VALIDADE ESTAMPADA NA EMBALAGEM. UNIDADE DE FORNECIMENTO: FRASCO DE 400 GRAMAS.</t>
  </si>
  <si>
    <t>SULFAMETOXAZOL + TRIMETROPINA (400MG + 80MG), COMPRIMIDO, ACONDICIONADO EM EMBALAGEM ORIGINAL DO FABRICANTE, COM O NOME DO RESPONSÁVEL TÉCNICO, O LOTE, DATA DE FABRICAÇÃO E VALIDADE ESTAMPADA NA EMBALAGEM, UNIDADE DE FORNECIMENTO: COMPRIMIDO</t>
  </si>
  <si>
    <t>GENTAMICINA, SULFATO 5MG/ML SOLUÇÃO OFTÁLMICA. FRASCO 5ML.</t>
  </si>
  <si>
    <t>SALBUTAMOL AEROSSOL 100MCG/JATO DOSE. TUBO CONTENDO 200 DOSES.</t>
  </si>
  <si>
    <t>SULFATO FERROSO 40MG COMPRIMIDO</t>
  </si>
  <si>
    <t xml:space="preserve"> FLUOCINOLONA (ACETONIDA) 0,250 MG/ML + POLIMIXINA B (SULFATO)10.000 UI/ML + NEOMICINA (SULFATO)3,50 MG/ML + LIDOCAÍNA (CLORIDRATO)20,00 MG/ML. SOLUÇÃO OTOLÓGICA. FRASCO COM NO MÍNIMO 5ML. </t>
  </si>
  <si>
    <t xml:space="preserve">ÁGUA PARA INJEÇÃO (DESTILADA), VOLUME: 10ML, APRESENTAÇÃO: SOLUÇÃO INJETÁVEL. </t>
  </si>
  <si>
    <t xml:space="preserve">ÁGUA DESTILADA (ÁGUA PARA INJEÇÃO), FRASCO OU BOLSA DE SISTEMA FECHADO COM 500 ML. </t>
  </si>
  <si>
    <t xml:space="preserve">HIPOCLORITO DE SÓDIO A 2,5% FRASCO 1 LITRO. </t>
  </si>
  <si>
    <t xml:space="preserve"> GEL LUBRIFICANTE A BASE DE ÁGUA EM FORMA DE SACHET INDICADO PARA LUBRIFICAÇÃO ÍNTIMA, ACONDICIONADA EM EMBALAGENS ORIGINAL DO FABRICANTE, COM O NOME DO RESPONSÁVEL TÉCNICO, LOTE, DATA DE FABRICAÇÃO E VALIDADE ESTAMPADA NA PARTE EXTERNA DA EMBALAGEM. UNIDADE. </t>
  </si>
  <si>
    <t xml:space="preserve">ALCOOL GEL 70%. ANTI-SÉPTICO, HIDRATANTE, GLICERINADO, SEM FRAGRÂNCIA E INCOLOR. UTILIZADO PARAELIMINAÇÃO DE GERMES DAS MÃOS ACONDICIONADO EM FRASCO PLÁSTICO TRANSPARENTE, FLEXIVEL E INQUEBRAVEL DOTADO DE BICO DOSADOR COM VALVULA E TRAVA QUE ABRE E FECHA. APRESENTA VALVULA SPRAY LONGA QUE ALCANÇA O FUNDO DO FRASCO, SUGANDO TODOO CONTEUDO MESMO QUANDOO PRODUTO ESTIVER NO FIM. CONTENDO EXTERNAMENTE IDENTIFICAÇÃO DO PRODUTO, MARCA DO FABRICANTE, DATA DA FABRICAÇÃO, PRAZO DE VALIDADE E NUMERO DO REGISTRO JUNTO A VIGILANCIA SANITARIA. EMBALAGEM COM CAPACIDADE ENTRE 400GR E 500GR. UNIDADE. </t>
  </si>
  <si>
    <t xml:space="preserve">PRESERVATIVO MASCULINO 52MM COM LUBRIFICAÇÃO, CONFECCIONADO EM LÁTEX NATURAL, LISO OU TEXTURIZADO, RESISTENTE, ATÓXICO, HIPOALÉRGICO, FORMATO ANATÔMICO COM BORDA ACABADA EM FORMA DE BAINHA E RESERVATÓRIO NA EXTREMIDADE DISTAL, ISENTO DE BOLHAS, RUGAS, FUROS, FISSURAS OU DEFEITO QUE PREJUDIQUE SEU USO. O LUBRIFICANTE UTILIZADO NÃO DEVE SER TÓXICO OU IRRITANTE. EMBALAGEM INDIVIDUAL, CONFORME PRAXE DO FABRICANTE E TRAZENDO EXTERNAMENTE OS DADOS DE IDENTIFICAÇÃO, PROCEDÊNCIA, NÚMERO DE LOTE, DATA DE FABRICAÇÃO, PRAZO DE VALIDADE E NÚMERO DE REGISTRO NO MINISTÉRIO DA SAÚDE E CERTIFICADO PELA ANVISA. O PRAZO DE VALIDADE MÍNIMO DEVE SER DE 12 MESES A PARTIR DA DATA DE ENTREGA. UNIDADE. </t>
  </si>
  <si>
    <t xml:space="preserve">TIRA REAGENTE DESCARTÁVEL DESTINADA A EXAME DE GLICEMIA PARA LEITURA EM APARELHO GLICOSÍMETRO BIOSENSOR DIGITAL, QUE ACEITA AMOSTRA DE SANGUE CAPILAR, VENOSO, ARTERIAL E NEO-NATAL, COM FAIXA DE MEDIÇÃO DE 10 MG/DL A 600 MG/DL, E QUE NÃO APRESENTE INTERFERÊNCIA COM PACIENTES EM USO DE DROGAS VASOATIVAS E OXIGÊNIO TERAPIA EM AMBIENTE HOSPITALAR. O VENCEDOR DESTE ITEM DEVERÁ FAZER A DOAÇÃO, SEM ÔNUS PARA A SES/MT, DE 1 APARELHO GLICOSÍMETRO BIOSENSOR DIGITAL A CADA 500 UNIDADES DE TIRAS DA MESMA MARCA DE ACORDO COM A TIRA QUE FOR ADIQUIRIDA. EMBALAGEM CONTENDO DADOS DE IDENTIFICAÇÃO DO PRODUTO EM PORTUGUÊS, PROCEDÊNCIA, MARCA DO FABRICANTE, DATA DE FABRICAÇÃO, PRAZO DE VALIDADE E REGISTRO NO MINISTÉRIO DA SAÚDE. UNIDADE. </t>
  </si>
  <si>
    <t xml:space="preserve">CIANOCOBALAMINA (B12) - 1000. SOLUÇÃO INJETÁVEL. </t>
  </si>
  <si>
    <t xml:space="preserve">FINASTERIDA 5MG COMPRIMIDO. </t>
  </si>
  <si>
    <t xml:space="preserve">PIRIDOXINA, CLORIDRATO 40MG COMPRIMIDO. </t>
  </si>
  <si>
    <t xml:space="preserve">TIAMINA 300MG, COMPRIMIDO, ACONDICIONADO EM EMBALAGEM ORIGIONAL DO FABRICANTE, NOME DO RESPONSÁVEL TÉCNICO, O LOTE, DATA DE VALIDADE, NO MÍNIMO 18 MESES E A INSCRIÇÃO PROIBIDO A VENDA NO COMÉRCIO ESTAMPADOS NA PARTE EXTERNA. </t>
  </si>
  <si>
    <t xml:space="preserve">VARFARINA SÓDICA CRISTALINA 5 MG ACONDICIONADO EM EMBALAGEM, ORIGINAL DO FABRICANTE, COM O NOME DO RESPONSÁVEL TÉCNICO, O LOTE, DATA DE FABRICAÇAO E VALIDADE ESTAMPADA NA EMBALAGEM. UNIDADE DE FORNECIMENTO: COMPRIMIDO. </t>
  </si>
  <si>
    <t xml:space="preserve">EPINEFRINA 1 MG/ML. SOLUÇÃO INJETÁVEL. AMPOLA 1 ML. </t>
  </si>
  <si>
    <t>BETAMETASONA, ACETATO 3MG/ML + BETAMETASONA, FOSFATO DISSÓDICO 3MG/ML. SUSPENSÃO INJETÁVEL. AMPOLA 1ML.</t>
  </si>
  <si>
    <t xml:space="preserve">MEDROXIPROGESTERONA 150MG/ML. SUSPENSÃO INJETÁVEL. FRASCO-AMPOLA OU SERINGA PREENCHIDA DE 1ML. </t>
  </si>
  <si>
    <t xml:space="preserve">ACICLOVIR 200 MG, COMPRIMIDO, ACONDICIONADOS EM EMBALAGEM ORIGINAL DO FABRICANTE, COM O NOME DO RESPONSÁVEL TÉCNICO, O LOTE, PRAZO DE VALIDADE: 75% DO PRAZO TOTAL DE VALIDADE DO PRODUTO E A INSCRIÇÃO </t>
  </si>
  <si>
    <t xml:space="preserve">ACICLOVIR 50 MG/G (5%). CREME DERMATOLÓGICO. BISNAGA 10G. </t>
  </si>
  <si>
    <t xml:space="preserve">ÁCIDO FÓLICO 5 MG, ACONDICIONADO EM EMBALAGEM, ORIGINAL DO FABRICANTE, COM O NOME DO RESPONSÁVEL TÉCNICO, O LOTE, DATA DE FABRICAÇAO E VALIDADE ESTAMPADA NA EMBALAGEM. UNIDADE DE FORNECIMENTO: COMPRIMIDO DE 5MG. </t>
  </si>
  <si>
    <t>ÁCIDO VALPRÓICO 500 MG</t>
  </si>
  <si>
    <t>ACIDO ACETILSALICÍLICO 100 MG, ACONDICIONADO EM EMBALAGEM ORIGINAL DO FABRICANTE, COM O NOME DO RESPONSÁVEL TÉCNICO, O LOTE, DATA DE FABRICAÇÃO E VALIDADE ESTAMPADA NA EMBALAGEM.</t>
  </si>
  <si>
    <t>ALBENDAZOL 400MG. COMPRIMIDO MASTIGÁVEL.</t>
  </si>
  <si>
    <t>AMOXICILINA 500MG, CÁPSULA. PRAZO DE VALIDADE: 75% DO PRAZO TOTAL DE VALIDADE DO PRODUTO. UNIDADE DE FORNECIMENTO: CÁPSULA DE 500 MG.</t>
  </si>
  <si>
    <t>AMOXICILINA + ÁCIDO CLAVULÂNICO (500MG+125MG), ACONDICIONADO EM EMBALAGEM, ORIGINAL DO FABRICANTE, COM O NOME DO RESPONSÁVEL TÉCNICO, O LOTE, DATA DE FABRICAÇAO E VALIDADE ESTAMPADA NA EMBALAGEM. UNIDADE DE FORNECIMENTO: COMPRIMIDO.</t>
  </si>
  <si>
    <t xml:space="preserve">ANLODIPINO (BESILATO), COMPRIMIDO 5MG, ACONDICIONADO EM EMBALAGEM ORIGINAL DO FABRICANTE, COM O NOME DO RESPONSÁVEL TÉCNICO, O LOTE, DATA DE FABRICAÇÃO E VALIDADE ESTAMPADA NA EMBALAGEM. UNIDADE DE FORNECIMENTO: COMPRIMIDO. </t>
  </si>
  <si>
    <t xml:space="preserve">ATENOLOL 50 MG COMPRIMIDO </t>
  </si>
  <si>
    <t>AZITROMICINA 500 MG, COMPRIMIDO</t>
  </si>
  <si>
    <t>BENZILPENICILINA BENZATINA 1.200.000 UI. INJETÁVEL. FRASCO-AMPOLA.</t>
  </si>
  <si>
    <t xml:space="preserve">IPRATRÓPIO 0,25MG/ML SOLUÇÃO PARA INALAÇÃO. FRASCO 20 ML. </t>
  </si>
  <si>
    <t xml:space="preserve">CARBONATO DE LÍTIO 300MG, COMPRIMIDO, ACONDICIONADO EM EMBALAGEM ORIGINAL DO FABRICANTE, COM NOME DO RESPONSÁVEL TÉCNICO, O LOTE, DATA DE FABRICAÇÃO E VALIDADE ESTAMPADA NA EMBALAGEM. PRAZO DE VALIDADE: 75% DO PRAZO TOTAL DE VALIDADE DO PRODUTO. ESTAMPADO NA PARTE EXTERNA DO PRODUTO/CAIXA: VENDA PROIBIDA AO COMÉRCIO. </t>
  </si>
  <si>
    <t xml:space="preserve">BUDESONIDA 50MCG SUSPENSÃO AQUOSA DE USO NASAL. FRASCO COM 6 ML (EQUIVALENTE 120 DOSES). </t>
  </si>
  <si>
    <t xml:space="preserve"> CAPTOPRIL 25 MG, COMPRIMIDO, USO ORAL, ACONDICIONADO EM EMBALAGEM ORIGINAL DO FABRICANTE, COM O NOME DO RESPONSÁVEL TÉCNICO, O LOTE, DATA DE FABRICAÇÃO E VALIDADE ESTAMPADA NA EMBALAGEM. PRAZO DE VALIDADE: 75% DO PRAZO TOTAL DE VALIDADE DO PRODUTO. ESTAMPADO NA PARTE EXTERNA DO PRODUTO/CAIXA VENDA PROIBIDA AO COMÉRCIO.</t>
  </si>
  <si>
    <t xml:space="preserve">CARBAMAZEPINA 200 MG, COMPRIMIDO. </t>
  </si>
  <si>
    <t>CEFALEXINA 500 MG. CÁPSULA OU COMPRIMIDO. UNIDADE.</t>
  </si>
  <si>
    <t>CEFTRIAXONA 1G. PÓ LIÓFILO PARA SOLUÇÃO INJETÁVEL. FRASCO-AMPOLA.</t>
  </si>
  <si>
    <t>CETOCONAZOL 20MG/ML, XAMPU FRASCO COM 100ML. FRASCO.</t>
  </si>
  <si>
    <t>AMITRIPTILINA 25MG, COMPRIMIDO ACONDICIONADOS EM EMBALAGEM ORIGINAL DO FABRICANTE, COM O NOME DO RESPONSÁVEL TÉCNICO, O LOTE, DATA DE FABRICAÇÃO E VALIDADE ESTAMPADA NA EMBALAGEM, DATA DE VALIDADE.</t>
  </si>
  <si>
    <t xml:space="preserve">BIPERIDENO, CLORIDRATO 2MG COMPRIMIDO. </t>
  </si>
  <si>
    <t xml:space="preserve">CLONAZEPAM 2,5 MG/ML, SOLUÇÃO ORAL, GOTAS, FRASCO COM 20 ML. </t>
  </si>
  <si>
    <t>CLORETO DE SÓDIO 9MG/ML SOLUÇÃO NASAL FRASCO COM NO MÍNIMO 50 ML.</t>
  </si>
  <si>
    <t xml:space="preserve">CLORETO DE SÓDIO 9MG/ML. SOLUÇÃO INJETÁVEL. BOLSA, FRASCO OU FRASCOAMPOLA DE SISTEMA FECHADO COM 250ML. UNIDADE. </t>
  </si>
  <si>
    <t xml:space="preserve">CLORETO DE SÓDIO 0,9% 500ML FRASCO SOLUÇÃO PARA INFUSÃO INTRAVENOSA, TRANSPARENTE, ACONDICIONADOS EM EMBALAGEM ORIGINAL DO FABRICANTE, COM O NOME DO RESPONSÁVEL TÉCNICO, O LOTE, PRAZO DE VALIDADE: 75% DO PRAZO TOTAL DE VALIDADE DO PRODUTO E A INSCRIÇÃO PROIBIDO A VENDA NO COMÉRCIO ESTAMPADOS NA PARTE EXTERNA. </t>
  </si>
  <si>
    <t xml:space="preserve">CLINDAMICINA 300MG CÁPSULA </t>
  </si>
  <si>
    <t xml:space="preserve">CLORPROMAZINA 25 MG, COMPRIMIDO, PRAZO DE VALIDADE: 75% DO PRAZO TOTAL DE VALIDADE DO PRODUTO, UNIDADE DE ESTOQUE: COMPRIMIDO, UNIDADE DE FORNECIMENTO: COMPRIMIDO COM 25 MG. </t>
  </si>
  <si>
    <t xml:space="preserve">CLORPROMAZINA 100 MG, COMPRIMIDO, PRAZO DE VALIDADE: 75% DO PRAZO TOTAL DE VALIDADE DO PRODUTO, UNIDADE DE ESTOQUE: COMPRIMIDO, UNIDADE DE FORNECIMENTO: COMPRIMIDO COM 100 MG. </t>
  </si>
  <si>
    <t xml:space="preserve">FLUOXETINA, CLORIDRATO DE 20 MG, CÁPSULA, ACONDICIONADOS EM EMBALAGEM ORIGINAL DO FABRICANTE, COM O NOME DO RESPONSÁVEL TÉCNICO, O LOTE, DATA DE FABRICAÇÃO, DE VALIDADE DE NO MÍNIMO, 18 MESES E A INSCRIÇÃO PROIBIDO A VENDA NO COMÉRCIO ESTAMPADOS NA PARTE EXTERNA. </t>
  </si>
  <si>
    <t xml:space="preserve">CIPROFLOXACINO, CLORIDRATO DE 500 MG, COMPRIMIDO. </t>
  </si>
  <si>
    <t xml:space="preserve">LIDOCAINA GEL 2% TUBO. </t>
  </si>
  <si>
    <t xml:space="preserve">LIDOCAÍNA 2% SEM VASO CONSTRITOR. SOLUÇÃO INJETÁVEL. FRASCO-AMPOLA 20 ML </t>
  </si>
  <si>
    <t xml:space="preserve">MALEATO DE TIMOLOL 5% TRAVOPROSTA 0,004% SOLUÇÃO OFTALMICA 2,5ML. ACONDICIONADOS EM EMBALAGEM ORIGINAL DO FABRICANTE, COM O NOME DO RESPONSÁVEL TÉCNICO, O LOTE, DATA DE FABRICAÇÃO, DE VALIDADE DE NO MÍNIMO, 18 MESES (OU NO MÍNIMO PRAZO DE VALIDADE IGUAL A 75% DA VALIDADE FINAL DO PRODUTO) E A INSCRIÇÃO PROIBIDO A VENDA NO COMÉRCIO ESTAMPADOS NA PARTE EXTERNA. FRASCO. </t>
  </si>
  <si>
    <t>METFORMINA 850 MG ACONDICIONADO EM EMBALAGEM, ORIGINAL DO FABRICANTE, COM O NOME DO RESPONSÁVEL TÉCNICO, O LOTE, DATA DE FABRICAÇAO E VALIDADE ESTAMPADA NA EMBALAGEM. UNIDADE DE FORNECIMENTO: COMPRIMIDO.</t>
  </si>
  <si>
    <t xml:space="preserve">METOCLOPRAMIDA 10MG COMPRIMIDO. </t>
  </si>
  <si>
    <t>METOCLOPRAMIDA 5MG/ML. SOLUÇÃO INJETÁVEL. AMPOLA 2 ML.</t>
  </si>
  <si>
    <t xml:space="preserve">ONDANSETRONA, CLORIDRATO 8MG COMPRIMIDO DE DESINTEGRAÇÃO ORAL. </t>
  </si>
  <si>
    <t>PRILOCAÍNA, CLORIDRATO + FELIPRESSINA 30 MG/ML + 0,03 UI/ML SOLUÇÃO INJETÁVEL. TUBETE 1,8 ML. UNIDADE.</t>
  </si>
  <si>
    <t>PROMETAZINA 25 MG, COMPRIMIDO, PRAZO DE VALIDADE: 75% DO PRAZO TOTAL DE VALIDADE DO PRODUTO, UNIDADE DE ESTOQUE: COMPRIMIDO, UNIDADE DE FORNECIMENTO: COMPRIMIDO COM 25 MG</t>
  </si>
  <si>
    <t xml:space="preserve">PROMETAZINA 25 MG/ML. SOLUÇÃO INJETÁVEL. AMPOLA 2ML. </t>
  </si>
  <si>
    <t>PROPRANOLOL 40MG COMPRIMIDO.</t>
  </si>
  <si>
    <t xml:space="preserve">RANITIDINA 150MG, COMPRIMIDO. </t>
  </si>
  <si>
    <t>HALOPERIDOL 50MG/ML. SOLUÇÃO INJETÁVEL. AMPOLA 1ML.</t>
  </si>
  <si>
    <t xml:space="preserve">DEXAMETASONA 0,1%. BISNAGA COM NO MÍNIMO 10 GRAMAS. </t>
  </si>
  <si>
    <t>DEXAMETASONA 1MG/ML. SUSPENSÃO OFTÁLMICA. FRASCO COM 5ML.</t>
  </si>
  <si>
    <t xml:space="preserve">DIAZEPAM 1O MG COMPRIMIDO. </t>
  </si>
  <si>
    <t xml:space="preserve"> DIAZEPAM 5MG/ML. AMPOLA COM 2ML. </t>
  </si>
  <si>
    <t xml:space="preserve"> CLOREXIDINA 0,12%, SOLUÇÃO PARA BOCHECHO, 250 ML.</t>
  </si>
  <si>
    <t xml:space="preserve"> DIGOXINA 0,25 MG ACONDICIONADO EM EMBALAGEM, ORIGINAL DO FABRICANTE, COM O NOME DO RESPONSÁVEL TÉCNICO, O LOTE, DATA DE FABRICAÇAO E VALIDADE ESTAMPADA NA EMBALAGEM. UNIDADE DE FORNECIMENTO: COMPRIMIDO.</t>
  </si>
  <si>
    <t>DIPIRONA SÓDICA, CONCENTRAÇÃO: 500 MG, APRESENTAÇÃO: COMPRIMIDO.</t>
  </si>
  <si>
    <t xml:space="preserve">DIPIRONA SÓDICA 500MG/ML. SOLUÇÃO INJETÁVEL. AMPOLA DE 2ML. </t>
  </si>
  <si>
    <t>BECLOMETASONA, DIPROPIONATO 250MCG/DOSE. SOLUÇÃO PRESSURIZADA PARA INALAÇÃO ORAL. FRASCO COM APROXIMADAMENTE 200 DOSES.</t>
  </si>
  <si>
    <t xml:space="preserve">NORETISTERONA, ENANTATO + ESTRADIOL, VALERATO 50MG/ML + 5MG/ML. SOLUÇÃO INJETÁVEL. SERINGA OU AMPOLA DE 1ML. UNIDADE. </t>
  </si>
  <si>
    <t xml:space="preserve">ETINILESTRADIOL 0,15 MG + LEVONORGESTREL 0,03 MG DRÁGEA. </t>
  </si>
  <si>
    <t>FENOBARBITAL 100 MG COMPRIMIDO.</t>
  </si>
  <si>
    <t xml:space="preserve"> FENITOÍNA 100MG COMPRIMIDO.</t>
  </si>
  <si>
    <t>FLUCONAZOL-CONCENTRAÇÃO/DOSAGEM DE 150MG, FORMA FARMACÊUTICA CÁPSULA</t>
  </si>
  <si>
    <t>AQUISIÇÃO DE MEDICAMENTOS DO COMPONENTE ESPECIALIZADO</t>
  </si>
  <si>
    <t>COMPRIMIDO</t>
  </si>
  <si>
    <t>ACETAZOLAMIDA 250MG</t>
  </si>
  <si>
    <t>Aquisição do elenco de medicamentos que compõe o componente especializado da assistência farmacêutica no sus para atender demanda da farmácia estadual (alto custo). consistem em todos os medicamentos necessários para atender a demanda estimada de 12 meses. destacados em negrito, medicamentos que não possuem demanda, entretanto, o registro de preço é necessário para que atenda demanda consideradas espontâneas sem prejuízos de tempo ao usuário do sus de mato grosso.O.</t>
  </si>
  <si>
    <t>ÁCIDO URSODESOXICÓLICO 150MG</t>
  </si>
  <si>
    <t>ÁCIDO URSODESOXICÓLICO 300MG</t>
  </si>
  <si>
    <t>ÁCIDO URSODESOXICÓLICO 50MG</t>
  </si>
  <si>
    <t>ÁCIDO ZOLEDRÔNICO 5MG/100ML</t>
  </si>
  <si>
    <t>MARÇO DE 2021</t>
  </si>
  <si>
    <t>ACITRETINA 10MG</t>
  </si>
  <si>
    <t>MARÇO DE 2022</t>
  </si>
  <si>
    <t>ACITRETINA 25MG</t>
  </si>
  <si>
    <t>MARÇO DE 2023</t>
  </si>
  <si>
    <t>ALFACALCIDOL 0,25MCG</t>
  </si>
  <si>
    <t>MARÇO DE 2024</t>
  </si>
  <si>
    <t>ALFACALCIDOL 1MCG</t>
  </si>
  <si>
    <t>MARÇO DE 2025</t>
  </si>
  <si>
    <t>ALFAINTERFERONA 2B 10.000.000UI</t>
  </si>
  <si>
    <t>ALFAINTERFERONA 2B 3.000.000UI</t>
  </si>
  <si>
    <t>ALFAINTERFERONA 2B 5.000.000UI</t>
  </si>
  <si>
    <t>AMANTADINA 100MG</t>
  </si>
  <si>
    <t>AMBRISENTANA 10MG</t>
  </si>
  <si>
    <t>AMBRISENTANA 5MG</t>
  </si>
  <si>
    <t>ATORVASTATINA 10MG</t>
  </si>
  <si>
    <t>ATORVASTATINA 20MG</t>
  </si>
  <si>
    <t>ATORVASTATINA 40MG</t>
  </si>
  <si>
    <t>ATORVASTATINA 80MG</t>
  </si>
  <si>
    <t>AZATIOPRINA 50MG</t>
  </si>
  <si>
    <t>BEZAFIBRATO 200MG</t>
  </si>
  <si>
    <t>BEZAFIBRATO 400MG</t>
  </si>
  <si>
    <t>BOSENTANA 125MG</t>
  </si>
  <si>
    <t>BOSENTANA 62,5MG</t>
  </si>
  <si>
    <t>BRIMONIDINA 2MG/ML</t>
  </si>
  <si>
    <t>BRINZOLAMIDA 10MG/ML</t>
  </si>
  <si>
    <t>BROMETO DE TIOTRÓPIO MONOIDRATADO 2,5MCG + CLORIDRATO DE OLODATEROL 2,5MCG</t>
  </si>
  <si>
    <t>BROMETO DE UMECLIDÍNEO 62,5MCG</t>
  </si>
  <si>
    <t>BROMETO DE UMECLIDINEO 62,5MCG + TRIFENATATO DE VILANTEROL 25MCG</t>
  </si>
  <si>
    <t>BROMOCRIPTINA 2,5MG</t>
  </si>
  <si>
    <t>BUDESONIDA 200MCG</t>
  </si>
  <si>
    <t>BUDESONIDA 400MCG</t>
  </si>
  <si>
    <t>TUBO</t>
  </si>
  <si>
    <t>CALCIPOTRIOL 50MCG/G</t>
  </si>
  <si>
    <t>CALCITONINA 200UI/DOSE</t>
  </si>
  <si>
    <t>CALCITRIOL 0,25MCG</t>
  </si>
  <si>
    <t>CICLOFOSFAMIDA 50MG</t>
  </si>
  <si>
    <t>CICLOSPORINA 100MG</t>
  </si>
  <si>
    <t>CICLOSPORINA 100MG/ML</t>
  </si>
  <si>
    <t>CICLOSPORINA 25MG</t>
  </si>
  <si>
    <t>CICLOSPORINA 50MG</t>
  </si>
  <si>
    <t>CIPROFIBRATO 100MG</t>
  </si>
  <si>
    <t>CIPROTERONA 50MG</t>
  </si>
  <si>
    <t>CLOBAZAM 10MG</t>
  </si>
  <si>
    <t>CLOBAZAM 20MG</t>
  </si>
  <si>
    <t>CLOBETASOL 0,5MG/G CREME</t>
  </si>
  <si>
    <t>CLOBETASOL 0,5MG/G SOLUÇÃO CAPILAR</t>
  </si>
  <si>
    <t>CLOPIDOGREL 75MG</t>
  </si>
  <si>
    <t>CODEÍNA 30MG</t>
  </si>
  <si>
    <t>CODEÍNA 30MG/ML</t>
  </si>
  <si>
    <t>CODEÍNA 3MG/ML</t>
  </si>
  <si>
    <t>CODEÍNA 60MG</t>
  </si>
  <si>
    <t>COLISTIMETATO DE SÓDIO 1.000.000UI</t>
  </si>
  <si>
    <t>COMPLEMENTO ALIMENTAR PARA PACIENTE FENILCETONÚRICO MAIOR DE 1 ANO</t>
  </si>
  <si>
    <t>COMPLEMENTO ALIMENTAR PARA PACIENTE FENILCETONÚRICO MENOR DE 1 ANO</t>
  </si>
  <si>
    <t>DANAZOL 100MG</t>
  </si>
  <si>
    <t>DANAZOL 200MG</t>
  </si>
  <si>
    <t>DAPAGLIFLOZINA 10MG</t>
  </si>
  <si>
    <t>DEFERIPRONA 500MG</t>
  </si>
  <si>
    <t>DESFERROXAMINA 500MG</t>
  </si>
  <si>
    <t>DORZOLAMIDA 20MG/ML</t>
  </si>
  <si>
    <t>ELTROMBOPAGUE OLAMINA 25MG</t>
  </si>
  <si>
    <t>ELTROMBOPAGUE OLAMINA 50MG</t>
  </si>
  <si>
    <t>ETOSSUXIMIDA 50MG/ML</t>
  </si>
  <si>
    <t>FENOFIBRATO 200MG</t>
  </si>
  <si>
    <t>FENOFIBRATO 250MG</t>
  </si>
  <si>
    <t>FENOTEROL 100MCG/DOSE</t>
  </si>
  <si>
    <t>FILTRO SOLAR - LÚPUS</t>
  </si>
  <si>
    <t>FLUDROCORTISONA 0,1MG</t>
  </si>
  <si>
    <t>FUMARATO DE FORMOTEROL 12MCG</t>
  </si>
  <si>
    <t>FUMARATO DE FORMOTEROL 12MCG + BUDESONIDA 400MCG</t>
  </si>
  <si>
    <t>FUMARATO DE FORMOTEROL 6MCG + BUDESONIDA 200MCG</t>
  </si>
  <si>
    <t>GABAPENTINA 300MG</t>
  </si>
  <si>
    <t>GABAPENTINA 400MG</t>
  </si>
  <si>
    <t>GENFIBROZILA 600MG</t>
  </si>
  <si>
    <t>GENFIBROZILA 900MG</t>
  </si>
  <si>
    <t>GOSSERRELINA 10,8MG</t>
  </si>
  <si>
    <t>GOSSERRELINA 3,6MG</t>
  </si>
  <si>
    <t>HIDROXICLOROQUINA 400MG</t>
  </si>
  <si>
    <t>HIDROXIURÉIA 500MG</t>
  </si>
  <si>
    <t>ILOPROSTA 10MCG/ML</t>
  </si>
  <si>
    <t>IMUNOGLOBULINA HUMANA 1G</t>
  </si>
  <si>
    <t>IMUNOGLOBULINA HUMANA 2,5G</t>
  </si>
  <si>
    <t>SERINGA PREENCHIDA</t>
  </si>
  <si>
    <t>INSULINA ANÁLOGA DE AÇÃO RÁPIDA 100UI/ML</t>
  </si>
  <si>
    <t>INSULINA GLARGINA 100UI/ML</t>
  </si>
  <si>
    <t>ISOTRETÍNOINA 10MG</t>
  </si>
  <si>
    <t>ISOTRETÍNOINA 20MG</t>
  </si>
  <si>
    <t>LAMOTRIGINA 100MG</t>
  </si>
  <si>
    <t>LAMOTRIGINA 25MG</t>
  </si>
  <si>
    <t>LAMOTRIGINA 50MG</t>
  </si>
  <si>
    <t>LEUPRORRELINA 11,25MG</t>
  </si>
  <si>
    <t>LEUPRORRELINA 3,75MG</t>
  </si>
  <si>
    <t>LEUPRORRELINA 45MG</t>
  </si>
  <si>
    <t>LINAGLIPTINA 5MG</t>
  </si>
  <si>
    <t>MEPOLIZUMABE 100MG/ML</t>
  </si>
  <si>
    <t>MESALAZINA 1000MG SUPOSITÓRIO</t>
  </si>
  <si>
    <t>MESALAZINA 10MG/ML</t>
  </si>
  <si>
    <t>MESALAZINA 250MG SUPOSITÓRIO</t>
  </si>
  <si>
    <t>SACHÊ</t>
  </si>
  <si>
    <t>MESALAZINA 2G</t>
  </si>
  <si>
    <t>MESALAZINA 400MG</t>
  </si>
  <si>
    <t>MESALAZINA 500MG COMPRIMIDO</t>
  </si>
  <si>
    <t>MESALAZINA 500MG SUPOSITÓRIO</t>
  </si>
  <si>
    <t>MESALAZINA 800MG</t>
  </si>
  <si>
    <t>METADONA 10MG</t>
  </si>
  <si>
    <t>METADONA 10MG/ML</t>
  </si>
  <si>
    <t>METADONA 5MG</t>
  </si>
  <si>
    <t>METILPREDNISOLINA 500MG</t>
  </si>
  <si>
    <t xml:space="preserve">MORFINA 30MG </t>
  </si>
  <si>
    <t>MORFINA 60MG</t>
  </si>
  <si>
    <t>MORFINA 100MG</t>
  </si>
  <si>
    <t>MORFINA 10MG</t>
  </si>
  <si>
    <t>MORFINA 30MG</t>
  </si>
  <si>
    <t>MORFINA 10MG/ML</t>
  </si>
  <si>
    <t>NAPROXENO 250MG</t>
  </si>
  <si>
    <t>NAPROXENO 500MG</t>
  </si>
  <si>
    <t>OCTREOTIDA 0,1MG/ML</t>
  </si>
  <si>
    <t>OCTREOTIDA 10MG</t>
  </si>
  <si>
    <t>OMALIZUMABE 150MG</t>
  </si>
  <si>
    <t>ORLISTATE 120MG</t>
  </si>
  <si>
    <t>PAMIDRONATO DISSÓDICO 60MG</t>
  </si>
  <si>
    <t>PANCREATINA 10.000UI</t>
  </si>
  <si>
    <t>PANCREATINA 25.000UI</t>
  </si>
  <si>
    <t>PENICILAMINA 250MG</t>
  </si>
  <si>
    <t>PILOCARPINA 20MG/ML (2%)</t>
  </si>
  <si>
    <t>PIOGLITAZONA 30MG</t>
  </si>
  <si>
    <t>PIRIDOSTIGMINA 60MG</t>
  </si>
  <si>
    <t>PRAVASTATINA 10MG</t>
  </si>
  <si>
    <t>PRAVASTATINA 20MG</t>
  </si>
  <si>
    <t>PRAVASTATINA 40MG</t>
  </si>
  <si>
    <t>PRIMIDONA 100MG</t>
  </si>
  <si>
    <t>PRIMIDONA 250MG</t>
  </si>
  <si>
    <t>RALOXIFENO 60MG</t>
  </si>
  <si>
    <t>RISEDRONATO DE SÓDIO 35MG</t>
  </si>
  <si>
    <t>RISPERIDONA 1MG</t>
  </si>
  <si>
    <t>RISPERIDONA 1MG/ML</t>
  </si>
  <si>
    <t>RISPERIDONA 2MG</t>
  </si>
  <si>
    <t>RISPERIDONA 3MG</t>
  </si>
  <si>
    <t>RIVASTIGMINA 2MG/ML</t>
  </si>
  <si>
    <t>SACARATO DE HIDRÓXIDO DE FÉRRICO 20MG/ML</t>
  </si>
  <si>
    <t>SACUBITRIL VALSARTANA SÓDICA HIDRATADA 100MG</t>
  </si>
  <si>
    <t>SACUBITRIL VALSARTANA SÓDICA HIDRATADA 200MG</t>
  </si>
  <si>
    <t>SACUBITRIL VALSARTANA SÓDICA HIDRATADA 50MG</t>
  </si>
  <si>
    <t>SAPROPTERINA 100MG</t>
  </si>
  <si>
    <t>SELEGILINA 5MG</t>
  </si>
  <si>
    <t>SELEXIPAGUE 0,2MG</t>
  </si>
  <si>
    <t>SELEXIPAGUE 0,4MG</t>
  </si>
  <si>
    <t>SELEXIPAGUE 0,6MG</t>
  </si>
  <si>
    <t>SELEXIPAGUE 0,8MG</t>
  </si>
  <si>
    <t>SELEXIPAGUE 1,2MG</t>
  </si>
  <si>
    <t>SELEXIPAGUE 1,4MG</t>
  </si>
  <si>
    <t>SELEXIPAGUE 1,6MG</t>
  </si>
  <si>
    <t>SELEXIPAGUE 1MG</t>
  </si>
  <si>
    <t>SERTRALINA 25MG</t>
  </si>
  <si>
    <t>SERTRALINA 50MG</t>
  </si>
  <si>
    <t>SIBUTRAMINA 10MG</t>
  </si>
  <si>
    <t>SIBUTRAMINA 15MG</t>
  </si>
  <si>
    <t>SULFASSALAZINA 500MG</t>
  </si>
  <si>
    <t>TERIPARATIDA 250MCG/ML</t>
  </si>
  <si>
    <t>TIMOLOL 5MG/ML (0,5%)</t>
  </si>
  <si>
    <t>TOPIRAMATO 100MG</t>
  </si>
  <si>
    <t>TOPIRAMATO 25MG</t>
  </si>
  <si>
    <t>TOPIRAMATO 50MG</t>
  </si>
  <si>
    <t>TRIEXIFENIDIL 5MG</t>
  </si>
  <si>
    <t>TRIPTORRELINA 11,25MG</t>
  </si>
  <si>
    <t>TRIPTORRELINA 22,5MG</t>
  </si>
  <si>
    <t>TRIPTORRELINA 3,75MG</t>
  </si>
  <si>
    <t>VIGABATRINA 500MG</t>
  </si>
  <si>
    <t>AQUISIÇÃO DE MEDICAMENTO DE DEMANDA EXTRAORDINÁRIA</t>
  </si>
  <si>
    <t>ABEMACICLIBE 150 MG COMPRIMIDO DE LIBERAÇÃO IMEDIATA.</t>
  </si>
  <si>
    <t>CUMPRIMENTO DE DECISÃO JUDICIAL</t>
  </si>
  <si>
    <t>ABIRATERONA 250MG. COMPRIMIDO</t>
  </si>
  <si>
    <t>ACALABRUTINIBE 100 MG. CÁPSULA</t>
  </si>
  <si>
    <t>FRASCO</t>
  </si>
  <si>
    <t>DESMOPRESSINA, ACETATO 0,1 MG/ML . SOLUÇÃO NASAL EM FRASCO DE 2,5 ML.</t>
  </si>
  <si>
    <t>ÁCIDO URSODESOXICOLICO 150MG, COMPRIMIDO, ACONDICIONADOS EM EMBALAGEM ORIGINAL DO FABRICANTE, COM O NOME DO RESPONSÁVEL TÉCNICO, O LOTE, DATA DE FABRICAÇÃO E VALIDADE ESTAMPADA NA EMBALAGEM,DATA DE VALIDADE NO MÍNIMO, 18 MESES (OU PRAZO DE VALIDADE IGUAL OU SUPERIOR A 75%DA VALIDADE FINAL DO PRODUTO) E A INSCRIÇÃO PROIBIDO A VENDA NO COMÉRCIO ESTAMPADOS NA PARTE EXTERNA.</t>
  </si>
  <si>
    <t>ÁCIDO URSODESOXICÓLICO 300 MG. COMPRIMIDO.</t>
  </si>
  <si>
    <t>ACIDO ZOLEDRONICO 5MG. SOLUÇÃO PARA INFUSÃO INTRAVENOSA, EMBALAGEM COM DADOS DE IDENTIFICAÇÃO DO PRODUTO, MARCA DO FABRICANTE E VALIDADE. FRASCO COM 100 ML. FRASCO.</t>
  </si>
  <si>
    <t xml:space="preserve">ADALIMUMABE 40 MG, INJETAVEL, SERINGA PREENCHIDA 0,8 ML. </t>
  </si>
  <si>
    <t>EVEROLIMO 5 MG. COMPRIMIDO.</t>
  </si>
  <si>
    <t>ALCAFTADINA 2,5MG/ML, SOLUÇÃO OFTÁLMICA. FRASCO 3 ML.</t>
  </si>
  <si>
    <t>ALECTINIBE, CLORIDRATO 150MG CÁPSULA.</t>
  </si>
  <si>
    <t>ALENTUZUMABE 10 MG/ML, SOLUÇÃO PARA DILUIÇÃO PARA INFUSÃO DE USO INTRAVENOSO. FRASCO-AMPOLA COM 1,2 ML.</t>
  </si>
  <si>
    <t>ALOGLIPTINA, BENZOATO 25 MG, COMPRIMIDO.</t>
  </si>
  <si>
    <t>ALOGLIPTINA, BENZOATO 12,5MG + METFORMINA, CLORIDRATO 1.000MG COMPRIMIDO.</t>
  </si>
  <si>
    <t>ALOGLIPTINA, BENZOATO 25 MG + PIOGLITAZONA 30 MG, COMPRIMIDO.</t>
  </si>
  <si>
    <t>6531272100001</t>
  </si>
  <si>
    <t>ALPRAZOLAM 0,5MG - ACONDICIONADO EM EMBALAGEM ORIGINAL DO FABRICANTE, COM O NOME DO RESPONSÁVEL TÉCNICO, O LOTE, DATA DE FABRICAÇAO E VALIDADE ESTAMPADA NA EMBALAGEM. UNIDADE DE FORNECIMENTO: COMPRIMIDO.</t>
  </si>
  <si>
    <t>0001557</t>
  </si>
  <si>
    <t>ALPRAZOLAM - CONCENTRAÇÃO: 0,25MG; FORMA FARMACÊUTICA: COMPRIMIDO.</t>
  </si>
  <si>
    <t>ALPRAZOLAM 1,0MG, COMPRIMIDO.</t>
  </si>
  <si>
    <t>ALPRAZOLAM 2MG, COMPRIMIDO</t>
  </si>
  <si>
    <t>CLORTALIDONA 25 MG + CLORIDRATO DE AMILORIDA 5 MG. COMPRIMIDO.</t>
  </si>
  <si>
    <t>AMILORIDA, CLORIDRATO 5MG + HIDROCLOROTIAZIDA 25MG, COMPRIMIDO</t>
  </si>
  <si>
    <t>6531128700003</t>
  </si>
  <si>
    <t>AMINOFILINA 100 MG, COMPRIMIDOS.</t>
  </si>
  <si>
    <t>AMISSULPRIDA 200MG. COMPRIMIDO.</t>
  </si>
  <si>
    <t>ANASTROZOL 1MG COMPRIMIDO.</t>
  </si>
  <si>
    <t>ANLODIPINO 5 MG + RAMIPRIL 5 MG. CÁPSULA.</t>
  </si>
  <si>
    <t>APALUTAMIDA 60 MG, COMPRIMIDO REVESTIDO.</t>
  </si>
  <si>
    <t>APIXABANA 2,5MG</t>
  </si>
  <si>
    <t>APIXABANA 5,0 MG. COMPRIMIDOS REVESTIDOS.</t>
  </si>
  <si>
    <t>ARIPIPRAZOL 10MG COMPRIMIDO,ACONDICIONADOS EM EMBALAGEM ORIGINAL DO FABRICANTE, COM O NOME DO RESPONSÁVEL TÉCNICO, O LOTE, DATA DE FABRICAÇÃO, DE VALIDADE DE NO MÍNIMO, 18 MESES E A INSCRIÇÃO PROIBIDO A VENDA NO COMÉRCIO ESTAMPADOS NA PARTE EXTERNA.</t>
  </si>
  <si>
    <t>ARIPIPRAZOL 15MG COMPRIMIDO.</t>
  </si>
  <si>
    <t>ARIPIPRAZOL 20 MG/ML SUSPENSÃO GOTAS. FRASCO CONTENDO NO MÍNIMO 30 ML.</t>
  </si>
  <si>
    <t>0001321</t>
  </si>
  <si>
    <t>ARIPIPRAZOL - CONCENTRAÇÃO: 20MG; FORMA FARMACÊUTICA: COMPRIMIDO.</t>
  </si>
  <si>
    <t>ATALURENO, 1.000 MG, GRANULADO EM SACHÊ PARA SUSPENSÃO ORAL. UNIDADE</t>
  </si>
  <si>
    <t>ATALURENO, 250 MG, GRANULADO EM SACHÊ PARA SUSPENSÃO ORAL. UNIDADE</t>
  </si>
  <si>
    <t>ATEZOLIZUMABE, 60 MG/ML, SOLUÇÃO PARA DILUIÇÃO PARA INFUSÃO, FRASCO-AMPOLA COM 20 ML.</t>
  </si>
  <si>
    <t>6531128900002</t>
  </si>
  <si>
    <t>ATROPINA 1%, SOLUÇÃO OFTÁLMICA, ACONDICIONADO EM EMBALAGEM ORIGINAL DO FABRICANTE, COM O NOME DO RESPONSÁVEL TÉCNICO, O LOTE, DATA DE FABRICAÇÃO E VALIDADE ESTAMPADA NA EMBALAGEM. UNIDADE DE FORNECIMENTO: FRASCO COM 5 ML.</t>
  </si>
  <si>
    <t>AVELUMABE 20 MG/ML SOLUÇÃO PARA DILUIÇÃO PARA INFUSÃO INTRAVENOSA EM FRASCO-AMPOLA COM 10 ML.</t>
  </si>
  <si>
    <t>AXITINIBE 5MG COMPRIMIDO.</t>
  </si>
  <si>
    <t>AZACITIDINA 100MG. PÓ LIÓFILO PARA USO INJETÁVEL. FRASCO-AMPOLA.</t>
  </si>
  <si>
    <t>AZATIOPRINA 50 MG COMPRIMIDOS.</t>
  </si>
  <si>
    <t>BACLOFENO 10MG COMPRIMIDO.</t>
  </si>
  <si>
    <t>6531107200002</t>
  </si>
  <si>
    <t>DRÁGEAS</t>
  </si>
  <si>
    <t>BAMIFILINA CLORIDRATO 300MG DRÁGEA.</t>
  </si>
  <si>
    <t>6531107200003</t>
  </si>
  <si>
    <t>BAMIFILINA CLORIDRATO 600MG DRÁGEA.</t>
  </si>
  <si>
    <t>BARICITINIBE 4 MG, COMPRIMIDO.</t>
  </si>
  <si>
    <t>BECLOMETASONA (DIPROPRIONATO) 100MCG + FORMOTEROL (FUMARATO) 6MCG + GLICOPIRRÔNIO (BROMETO) 12,5 MCG/DOSE EM SOLUÇÃO AEROSSOL ACOMPANHADO DE INALADOR COM 120 DOSES.</t>
  </si>
  <si>
    <t>BENRALIZUMABE 30 MG/ML SOLUÇÃO INJETÁVEL EM SERINGA PREENCHIDA DE 1ML.</t>
  </si>
  <si>
    <t>BESILATO DE ANLODIPINO + CLORIDRATO DE BENAZEPRIL ( 5MG+10MG). CÁPSULA.</t>
  </si>
  <si>
    <t>BETA-AGALSIDASE 35 MG.PÓ LIÓFILO PARA SOLUÇÃO INJETÁVEL. FRASCO-AMPOLA</t>
  </si>
  <si>
    <t>BETAISTINA, CLORIDRATO 24 MG, COMPRIMIDO.</t>
  </si>
  <si>
    <t>BEVACIZUMABE, 25MG/ML. SOLUÇÃO PARA INFUSÃO. FRASCO-AMPOLA COM 16 ML.</t>
  </si>
  <si>
    <t>BEVACIZUMABE, 25MG/ML. SOLUÇÃO PARA INFUSÃO. FRASCO-AMPOLA COM 4 ML.</t>
  </si>
  <si>
    <t>BISOPROLOL 2,5MG COMPRIMIDO.</t>
  </si>
  <si>
    <t>BISOPROLOL 5MG COMPRIMIDO</t>
  </si>
  <si>
    <t>BLINATUMOMABE 38,5 MCG PÓ LIOFILIZADO PARA SOLUÇÃO INJETÁVEL. FRASCO-AMPOLA.</t>
  </si>
  <si>
    <t>BOSENTANA 125MG COMPRIMIDO.</t>
  </si>
  <si>
    <t>BRENTUXIMABE VEDOTINA 50 MG PÓ LIOFILIZADO PARA SOLUÇÃO INJETÁVEL EM FRASCO-AMPOLA.</t>
  </si>
  <si>
    <t>BUPRENORFINA 10 MG (LIBERA 10 MICROGRAMAS/H) ADESIVO TRANSDÉRMICO.</t>
  </si>
  <si>
    <t>BUPRENORFINA 5 MG (LIBERA 5 MICROGRAMAS/H) ADESIVO TRANSDÉRMICO.</t>
  </si>
  <si>
    <t>6531107600001</t>
  </si>
  <si>
    <t>BUPROPIONA CLORIDRATO 150 MG, COMPRIMIDO, ACONDICIONADO EM EMBALAGEM,ORIGINAL DO FABRICANTE, COM O NOME DO RESPONSÁVEL TÉCNICO, O LOTE, DATA DE FABRICAÇAO E VALIDADE ESTAMPADA NA EMBALAGEM.</t>
  </si>
  <si>
    <t>DEFLAZACORTE 6 MG, COMPRIMIDO.</t>
  </si>
  <si>
    <t>CANABIDIOL 17,18MG/ML, SOLUÇÃO ORAL, FRASCO COM 30 ML.</t>
  </si>
  <si>
    <t>CANABIDIOL 20MG/ML SOLUÇÃO ORAL EM FRASCO COM 30ML.</t>
  </si>
  <si>
    <t>CANABIDIOL, 200 MG/ML. SOLUÇÃO ORAL. FRASCO COM 30 ML.</t>
  </si>
  <si>
    <t>CANABIDIOL 34,36MG/ML, SOLUÇÃO ORAL, FRASCO COM 30 ML.</t>
  </si>
  <si>
    <t>CANABIDIOL 50 MG/ML SOLUÇÃO ORAL, FRASCO 30 ML.</t>
  </si>
  <si>
    <t>CANAQUINUMABE 150 MG. SOLUÇÃO INJETÁVEL</t>
  </si>
  <si>
    <t>CANDESARTANA 16MG + FELODIPINO 2,5MG COMPRIMIDO</t>
  </si>
  <si>
    <t>CANDESARTANA 16MG + FELODIPINO 5MG COMPRIMIDO</t>
  </si>
  <si>
    <t>CANDESARTANA CILEXETINA 8 MG COMPRIMIDO</t>
  </si>
  <si>
    <t>CANDESARTANA, CILEXITIL 16MG COMPRIMIDO.</t>
  </si>
  <si>
    <t>CANDESARTANA, CILEXETILA 32MG COMPRIMIDO.</t>
  </si>
  <si>
    <t>CAPECITABINA 500 MG, COMPRIMIDO.</t>
  </si>
  <si>
    <t>MICOFENOLATO DE MOFETILA 500 MG COMPRIMIDO.</t>
  </si>
  <si>
    <t>CEMIPLIMABE 50 MG/ML, SOLUÇÃO PARA DILUIÇÃO PARA INFUSÃO. FRASCO-AMPOLA COM 7 ML.</t>
  </si>
  <si>
    <t>CETUXIMAB 5MG/ML SOLUÇÃO INJETÁVEL, FRASCO-AMPOLA DE 20 ML.</t>
  </si>
  <si>
    <t>CETUXIMABE 5MG/ML SOLUÇÃO INJETÁVEL. FRASCO-AMPOLA 100ML.</t>
  </si>
  <si>
    <t>CICLOBENZAPRINA 10MG, COMPRIMIDO.</t>
  </si>
  <si>
    <t>6531108300001</t>
  </si>
  <si>
    <t>CILOSTAZOL 100 MG COMPRIMIDO ACONDICIONADO EM EMBALAGEM, ORIGINAL DO FABRICANTE, COM O NOME DO RESPONSÁVEL TÉCNICO, O LOTE, DATA DE FABRICAÇÃO E VALIDADE ESTAMPADA NA EMBALAGEM, DATA DE VALIDADE, NO MINIMO,18 MESES ( OU PRAZO DE VALIDADE IGUAL OU SUPERIOR A 75% DA VALIDADE FINAL DO PRODUTO) E A INSCRIÇÃO PROIBIDA A VENDA NO COMÉRCIO ESTAMPADOS NA PARTE EXTERNA</t>
  </si>
  <si>
    <t>CILOSTAZOL 50MG</t>
  </si>
  <si>
    <t>CITALOPRAM, CONCENTRAÇÃO: 20 MG, APRESENTAÇÃO: COMPRIMIDO.</t>
  </si>
  <si>
    <t>CLONAZEPAN 2,5 MG/ML, FRASCO DE 20 ML. ACONDICIONADO EM EMBALAGEM,ORIGINAL DO FABRICANTE, O LOTE, DATA DE FABRICAÇAO E VALIDADE ESTAMPADA NA EMBALAGEM. FRASCO.</t>
  </si>
  <si>
    <t>CLONAZEPAM 2 MG COMPRIMIDO ACONDICIONADO EM EMBALAGEM, ORIGINAL DO FABRICANTE, COM O NOME DO RESPONSÁVEL TÉCNICO, O LOTE, DATA DE FABRICAÇÃO E VALIDADE ESTAMPADA NA EMBALAGEM, DATA DE VALIDADE, NO MINIMO,18 MESES ( OU PRAZO DE VALIDADE IGUAL OU SUPERIOR A 75% DA VALIDADE FINAL DO PRODUTO) E A INSCRIÇÃO PROIBIDA A VENDA NO COMÉRCIO ESTAMPADOS NA PARTE EXTERNA.</t>
  </si>
  <si>
    <t>CLONIDINA 0,15 MG COMPRIMIDO.</t>
  </si>
  <si>
    <t>CLOPIDOGREL 75 MG, COMPRIMIDO.</t>
  </si>
  <si>
    <t>CLORETO DE POTÁSSIO 600MG. ACONDICIONADO EM EMBALAGEM ORIGINAL DO FABRICANTE, COM O NOME DO RESPONSÁVEL TÉCNICO, O LOTE, DATA DE FABRICAÇÃO, DE VALIDADE DE NO MÍNIMO, 18 MESES (OU NO MÍNIMO PRAZO DE VALIDADE IGUAL A 75% DA VALIDADE FINAL DO PRODUTO) E A INSCRIÇÃO PROIBIDO A VENDA NO COMÉRCIO ESTAMPADOS NA PARTE EXTERNA. DRÁGEA.</t>
  </si>
  <si>
    <t>SOTALOL 120MG COMPRIMIDO.</t>
  </si>
  <si>
    <t>CLORIDRATO DE TRAMADOL 37,5 MG + PARACETAMOL 325 MG. ACONDICIONADO EM EMBALAGEM, ORIGINAL DO FABRICANTE, LOTE, DATA DE FABRICAÇÃO E VALIDADE ESTAMPADA NA EMBALAGEM, DATA DE VALIDADE, NO MINIMO,18 MESES (OU PRAZO DE VALIDADE IGUAL OU SUPERIOR A 75% DA VALIDADE FINAL DO PRODUTO). COMPRIMIDO.</t>
  </si>
  <si>
    <t>CLORTALIDONA 12,5MG COMPRIMIDO.</t>
  </si>
  <si>
    <t>CLORTALIDONA 25 MG COMPRIMIDO.</t>
  </si>
  <si>
    <t>COBIMETINIBE, HEMIFUMARATO 20 MG, COMPRIMIDO REVESTIDO.</t>
  </si>
  <si>
    <t>COLECALCIFEROL (VITAMINA D3) 7000UI COMPRIMIDO OU CÁPSULA.</t>
  </si>
  <si>
    <t>COLECALCIFEROL 50 MCG (2.000 UI) + VITAMINA K (100MCG) + CALCIFEROL (200 MG) + MAGNÉSIO (64MG), COMPRIMIDO.</t>
  </si>
  <si>
    <t>CRIZOTINIBE 250MG CÁPSULA.</t>
  </si>
  <si>
    <t>DABIGATRANA, ETEXILATO 110 MG
CÁPSULA</t>
  </si>
  <si>
    <t>DABIGATRANA 150MG. CÁPSULA.</t>
  </si>
  <si>
    <t>DAPAGLIFLOZINA 10MG. COMPRIMIDOS REVESTIDOS</t>
  </si>
  <si>
    <t>DAPAGLIFLOZINA 10 MG + METFORMINA, CLORIDRATO 1.000 MG, COMPRIMIDO.</t>
  </si>
  <si>
    <t>DENOSUMAB 60MG/ML. SOLUÇÃO INJETÁVEL. SERINGA PREENCHIDA 1ML.</t>
  </si>
  <si>
    <t>DENOSUMABE 120MG SOLUÇÃO INJETÁVEL EM FRASCO-AMPOLA COM 1,7 ML.</t>
  </si>
  <si>
    <t>DESVENLAFAXINA 100MG COMPRIMIDO DE LIBERAÇÃO CONTROLADA</t>
  </si>
  <si>
    <t>1088906</t>
  </si>
  <si>
    <t>DESVENLAFAXINA, SUCCINATO 50 MG, COMPRIMIDO DE LIBERAÇÃO CONTROLADA.</t>
  </si>
  <si>
    <t>DIACEREÍNA 50 MG, CÁPSULA.</t>
  </si>
  <si>
    <t>DILTIAZEM, CLORIDRATO 60 MG COMPRIMIDO.</t>
  </si>
  <si>
    <t>DILTIAZEM, CLORIDRATO 90 MG CÁPSULA OU COMPRIMIDO DE LIBERAÇÃO PROLONGADA. UNIDADE.</t>
  </si>
  <si>
    <t>1058345</t>
  </si>
  <si>
    <t>DILTIAZEM 120MG CÁPSULA DE LIBERAÇÃO PROLONGADA.</t>
  </si>
  <si>
    <t>1078075</t>
  </si>
  <si>
    <t>DIOSMINA 900MG + HESPERIDINA 100MG. COMPRIMIDO REVESTIDO</t>
  </si>
  <si>
    <t>DIOSMINA 450MG + HESPERIDINA 50MG COMPRIMIDO.</t>
  </si>
  <si>
    <t>DIVALPROATO DE SÓDIO 125MG</t>
  </si>
  <si>
    <t>DIVALPROATO DE SÓDIO 500 MG, COMPRIMIDOS REVESTIDOS COM LIBERAÇÃO ENTÉRICA, ACONDICIONADOS EM EMBALAGEM ORIGINAL DO FABRICANTE, COM O NOME DO RESPONSÁVEL TÉCNICO, O LOTE, DATA DE FABRICAÇÃO E VALIDADE ESTAMPADA NA EMBALAGEM, DATA DE VALIDADE , NO MINIMO, 18 MESES (OU PRAZO DE VALIDADE IGUAL OU SUPERIOR A 75% DA VALIDADE FINAL DO PRODUTO) A INSCRIÇÃO PROIBIDA A VENDA NO COMÉRCIO ESTAMPADOS NA PARTE EXTERNA. COMPRIMIDO.</t>
  </si>
  <si>
    <t>DIVALPROATO DE SÓDIO 500 MG COMPRIMIDO 
REVESTIDO</t>
  </si>
  <si>
    <t>DOBESILATO DE CÁLCIO 500 MG, CÁPSULA.</t>
  </si>
  <si>
    <t>DOMPERIDONA 10MG COMPRIMIDO.</t>
  </si>
  <si>
    <t>DOMPERIDONA 1MG/ML SUSPENSÃO ORAL FRASCO 100ML.</t>
  </si>
  <si>
    <t>DOXAZOSINA, MESILATO 2 MG + FINASTERIDA 5MG CÁPSULA</t>
  </si>
  <si>
    <t>DULOXETINA, CLORIDRATO 30MG, CÁPSULA.</t>
  </si>
  <si>
    <t>DULOXETINA, CLORIDRATO 60MG, CÁPSULA.</t>
  </si>
  <si>
    <t>DUPILUMABE 150MG/ML SOLUÇÃO INJETÁVEL EM SERINGA PREENCHIDA COM 2ML.</t>
  </si>
  <si>
    <t>DUPILUMABE 175MG/ML. SOLUÇÃO INJETÁVEL EM SERINGA PREENCHIDA COM 1,14ML.</t>
  </si>
  <si>
    <t>DUTASTERIDA 0,5 MG +TANSULOSINA 0,4 MG CÁPSULA .</t>
  </si>
  <si>
    <t>ELTROMBOPAG 50MG COMPRIMIDO.</t>
  </si>
  <si>
    <t>ELTROMBOPAG OLAMINA 25 MG, COMPRIMIDO.</t>
  </si>
  <si>
    <t>EMPAGLIFLOZINA 10 MG, COMPRIMIDO.</t>
  </si>
  <si>
    <t>EMPAGLIFLOZINA 25MG COMPRIMIDO</t>
  </si>
  <si>
    <t>EMPAGLIFLOZINA 25 MG+ LINAGLIPTINA 5 MG, COMPRIMIDO REVESTIDO</t>
  </si>
  <si>
    <t>ENZALUTAMIDA 40 MG CÁPSULA.</t>
  </si>
  <si>
    <t>ERLOTINIBE 150MG COMPRIMIDO ACONDICIONADOS EM EMBALAGEM ORIGINAL DO FABRICANTE, COM O NOME DO RESPONSÁVEL TÉCNICO, O LOTE, DATA DE FABRICAÇÃO E VALIDADE ESTAMPADA NA EMBALAGEM, DATA DE VALIDADE , NO MINIMO, 18 MESES (OU PRAZO DE VALIDADE IGUAL OU SUPERIOR A 75% DA VALIDADE FINAL DO PRODUTO) A INSCRIÇÃO PROIBIDA A VENDA NO COMÉRCIO ESTAMPADOS NA PARTE EXTERNA</t>
  </si>
  <si>
    <t>ESCITALOPRAM, OXALATO 10 MG, COMPRIMIDO.</t>
  </si>
  <si>
    <t>EVEROLIMO 10 MG COMPRIMIDO.</t>
  </si>
  <si>
    <t>EVOLOCUMABE 140 MG/ML, SOLUÇÃO INJETÁVEL. SERINGA PREENCHIDA COM 1 ML. UNIDADE</t>
  </si>
  <si>
    <t>EXEMESTANO 25MG DRÁGEA.</t>
  </si>
  <si>
    <t>ROSUVASTATINA 20 MG + EZETIMIBA 10MG, CÁPSULA.</t>
  </si>
  <si>
    <t>EZETIMIBA 10 MG COMPRIMIDO.</t>
  </si>
  <si>
    <t>EZETIMIBA 10MG + SINVASTATINA 40MG. COMPRIMIDO.</t>
  </si>
  <si>
    <t>FAMPRIDINA 10 MG COMPRIMIDO REVESTIDO LIBERAÇÃO PROLONGADA.</t>
  </si>
  <si>
    <t>FILGRASTIM 300MCG SOLUÇÃO INJETÁVEL. FRASCO-AMPOLA OU SERINGA PREENCHIDA. UNIDADE.</t>
  </si>
  <si>
    <t>FLUTICASONA, FUROATO 100MCG + UMECLIDÍNIO, BROMETO 62,5MCG + VILANTEROL, TRIFENATATO 25MCG/DOSE. PÓ INALATÓRIO ACOMPANHADO DE DISPOSITIVO PARA INALAÇÃO POR VIA ORAL. EMBALAGEM COM NO MÍNIMO 30 DOSES.</t>
  </si>
  <si>
    <t>FLUTICASONA, FUROATO 200MCG + VILANTEROL, TRIFENATATO 25MCG/DOSE. PÓ INALATÓRIO ACOMPANHADO DE DISPOSITIVO PARA INALAÇÃO POR VIA ORAL. EMBALAGEM COM NO MÍNIMO 30 DOSES.</t>
  </si>
  <si>
    <t>FLUTICASONA, PROPIONATO DE 50MCG/DOSE, SPRAY NASAL, FRASCO, ACONDICIONADOS EM EMBALAGEM ORIGINAL DO FABRICANTE, COM O NOME DO RESPONSÁVEL TÉCNICO, O LOTE, DATA DE FABRICAÇÃO, DE VALIDADE DE NO MÍNIMO, 18 MESES E A INSCRIÇÃO PROIBIDO A VENDA NO COMÉRCIO ESTAMPADOS NA PARTE EXTERNA.</t>
  </si>
  <si>
    <t>FULVESTRANTO 50MG/ML SOLUÇÃO INJETÁVEL. SERINGA PREENCHIDA 5ML.</t>
  </si>
  <si>
    <t>GABAPENTINA 300 MG. CÁPSULA.</t>
  </si>
  <si>
    <t>GALCANEZUMABE, 120 MG/ML, SOLUÇÃO INJETÁVEL, SERINGA PREENCHIDA COM 1 ML.</t>
  </si>
  <si>
    <t>GEFITINIBE 250 MG COMPRIMIDO.</t>
  </si>
  <si>
    <t>GENCITABINA 1 G, PÓ LIÓFILO PARA SOLUÇÃO INJETÁVEL. FRASCO-AMPOLA</t>
  </si>
  <si>
    <t>GLICAZIDA 60MG. COMPRIMIDO LIBERAÇÃO PROLONGADA.</t>
  </si>
  <si>
    <t>ENVELOPE</t>
  </si>
  <si>
    <t>GLICOSAMINA 1,5G + CONDROITINA 1,2G. ENVELOPE.</t>
  </si>
  <si>
    <t>GLICOSAMINA, SULFATO DE 500MG + CONDROITINA, SULFATO DE 400MG CÁPSULA, ACONDICIONADOS EM EMBALAGEM ORIGINAL DO FABRICANTE, COM O NOME DO RESPONSÁVEL TÉCNICO, O LOTE, DATA DE FABRICAÇÃO, DE VALIDADE DE NO MÍNIMO, 18 MESES E A INSCRIÇÃO PROIBIDO A VENDA NO COMÉRCIO ESTAMPADOS NA PARTE EXTERNA.</t>
  </si>
  <si>
    <t>GLIMEPIRIDA 4G COMPRIMIDO, ACONDICIONADOS EM EMBALAGEM ORIGINAL DO FABRICANTE, COM O NOME DO RESPONSÁVEL TÉCNICO, O LOTE, DATA DE FABRICAÇÃO, DE VALIDADE DE NO MÍNIMO, 18 MESES E A INSCRIÇÃO PROIBIDO A VENDA NO COMÉRCIO ESTAMPADOS NA PARTE EXTERNA.</t>
  </si>
  <si>
    <t>GOSSERRELINA, ACETATO 10,8MG IMPLANTE/DEPOT DE LIBERAÇÃO PROLONGADA. SERINGA PREENCHIDA.</t>
  </si>
  <si>
    <t>GUSELCUMABE 100 MG/ML SOLUÇÃO INJETÁVEL EM CANETA PREENCHIDA COM 1,0ML.</t>
  </si>
  <si>
    <t>HIALURONATO DE SÓDIO 1,5MG/ML SOLUÇÃO OFTÁLMICA. FRASCO COM NO MÍNIMO 10ML.</t>
  </si>
  <si>
    <t>HILANO G-F 20 8MG/ML. SERINGA PREENCHIDA 6ML.</t>
  </si>
  <si>
    <t>HILANO G-F 20. 8MG/ML. SOLUÇÃO INJETÁVEL. SERINGA PREENCHIDA 2ML.</t>
  </si>
  <si>
    <t>IBRUTINIBE 140MG CÁPSULA.</t>
  </si>
  <si>
    <t>IMIPRAMINA 25 MG, COMPRIMIDO OU DRÁGEA.</t>
  </si>
  <si>
    <t>IMUNOGLOBULINA HUMANA 5G SOLUÇÃO INJETÁVEL. FRASCO-AMPOLA 50ML.</t>
  </si>
  <si>
    <t>INDACATEROL 300MCG CÁPSULA PARA INALAÇÃO.</t>
  </si>
  <si>
    <t>INDACATEROL, MALEATO 110MCG + GLICOPIRRÔNIO, BROMETO 50MCG CÁPSULA COM PÓ PARA INALAÇÃO ACOMPANHADA DE DISPOSITIVO PARA INALAÇÃO POR VIA ORAL. EMBALAGEM COM 30 DOSES.</t>
  </si>
  <si>
    <t>INFLIXIMABE 10MG/ML. PÓ LIOFILIZADO PARA SOLUÇÃO CONCENTRADA PARA INFUSÃO. FRASCO-AMPOLA.</t>
  </si>
  <si>
    <t>TUBETES</t>
  </si>
  <si>
    <t>INSULINA ASPART 100U/ML SOLUÇÃO</t>
  </si>
  <si>
    <t>INSULINA DEGLUDECA 100 U/ML + LIRAGLUTIDA 3,6 MG/ML SOLUÇÃO INJETÁVEL EM SISTEMA DE APLICAÇÃO PREENCHIDO COM 3 ML.</t>
  </si>
  <si>
    <t>IPILIMUMABE 5MG/ML SOLUÇÃO INJETÁVEL FRASCO/AMPOLA 10ML</t>
  </si>
  <si>
    <t>IPILIMUMABE 5MG/ML SOLUÇÃO INJETÁVEL FRASCO/AMPOLA 40ML</t>
  </si>
  <si>
    <t>IVABRADINA, CLORIDRATO 5MG COMPRIMIDO.</t>
  </si>
  <si>
    <t>IVABRADINA, CLORIDRATO 7,5MG. COMPRIMIDO.</t>
  </si>
  <si>
    <t>LACOSAMIDA 100 MG COMPRIMIDO.</t>
  </si>
  <si>
    <t>LACOSAMIDA 150 MG COMPRIMIDO.</t>
  </si>
  <si>
    <t>LACOSAMIDA 200 MG COMPRIMIDO.</t>
  </si>
  <si>
    <t>LACOSAMIDA 50 MG COMPRIMIDO.</t>
  </si>
  <si>
    <t>LANREOTIDA 120MG SOLUÇÃO INJETÁVEL DE LIBERAÇÃO PROLONGADA. SERINGA PREENCHIDA 0,5ML.</t>
  </si>
  <si>
    <t>LENALIDOMIDA 10 MG CÁPSULA.</t>
  </si>
  <si>
    <t>LENVATINIBE, MESILATO 4 MG. CÁPSULA.</t>
  </si>
  <si>
    <t>LETROZOL 2,5MG COMPRIMIDO,ACONDICIONADOS EM EMBALAGEM ORIGINAL DO FABRICANTE, COM O NOME DO RESPONSÁVEL TÉCNICO, O LOTE, DATA DE FABRICAÇÃO E VALIDADE ESTAMPADA NA EMBALAGEM, DATA DE VALIDADE , NO MINIMO, 18 MESES (OU PRAZO DE VALIDADE IGUAL OU SUPERIOR A 75% DA VALIDADE FINAL DO PRODUTO) A INSCRIÇÃO PROIBIDA A VENDA NO COMÉRCIO ESTAMPADOS NA PARTE EXTERNA</t>
  </si>
  <si>
    <t>LEVANLODIPINO, BESILATO 2,5MG COMPRIMIDO.</t>
  </si>
  <si>
    <t>LEVETIRACETAM 100MG/ML EM SOLUÇÃO ORAL. FRASCO COM NO MÍNIMO 100ML.</t>
  </si>
  <si>
    <t>LEVOMEPROMAZINA 100 MG COMPRIMIDO.</t>
  </si>
  <si>
    <t>LIRAGLUTIDA 6MG/ML. SOLUÇÃO INJETÁVEL. SISTEMA DE APLICAÇÃO PREENCHIDO 3ML. UNIDADE.</t>
  </si>
  <si>
    <t>LISDEXANFETAMINA 30 MG. CÁPSULA GELATINOSA.</t>
  </si>
  <si>
    <t>LISDEXANFETAMINA 50MG. CÁPSULA GEL.</t>
  </si>
  <si>
    <t>LISDEXANFETAMINA 70MG CÁPSULA GEL.</t>
  </si>
  <si>
    <t>LUBIPROSTONA 8 MCG, CÁPSULA.</t>
  </si>
  <si>
    <t>RITUXIMABE 10MG/ML SOLUÇÃO PARA DILUIÇÃO PARA INFUSÃO INTRAVENOSA. FRASCO COM 50ML.</t>
  </si>
  <si>
    <t>MALATO DE SUNITINIBE 50MG CÁPSULA.</t>
  </si>
  <si>
    <t>MEPOLIZUMABE 100 MG/ML (APÓS RECONSTITUIÇÃO) PÓ LIOFILIZADO PARA SOLUÇÃO INJETÁVEL. FRASCO-AMPOLA.</t>
  </si>
  <si>
    <t>MESALAZINA 400MG. COMPRIMIDO.</t>
  </si>
  <si>
    <t>MESALAZINA 800MG COMPRIMIDO REVESTIDO.</t>
  </si>
  <si>
    <t>METILFENIDATO 54MG COMPRIMIDO DE LIBERAÇÃO PROLONGADA.</t>
  </si>
  <si>
    <t>METILFENIDATO CLORIDRATO, 10MG. COMPRIMIDO.</t>
  </si>
  <si>
    <t>METILFENIDATO, CLORIDRATO 20 MG CÁPSULA DE LIBERAÇÃO MODIFICADA.</t>
  </si>
  <si>
    <t>METILFENIDATO, CLORIDRATO 30MG. CÁPSULA DE LIBERAÇÃO MODIFICADA.</t>
  </si>
  <si>
    <t>MICOFENOLATO DE SÓDIO 360 MG COMPRIMIDO.</t>
  </si>
  <si>
    <t>MIRABEGRONA 50 MG. COMPRIMIDO DE LIBERAÇÃO PROLONGADA.</t>
  </si>
  <si>
    <t>0001543</t>
  </si>
  <si>
    <t>MIRTAZAPINA - CONCENTRAÇÃO: 30MG; COMPRIMIDO: ORODISPERSÍVEL.</t>
  </si>
  <si>
    <t>MIRTAZAPINA 45MG COMPRIMIDOS ORODISPERSÍVEIS.</t>
  </si>
  <si>
    <t>MONTELUCASTE DE SÓDIO 10MG COMPRIMIDO REVESTIDO.</t>
  </si>
  <si>
    <t>NEBIVOLOL, CLORIDRATO 5MG. COMPRIMIDO.</t>
  </si>
  <si>
    <t>NINTEDANIBE, ESILATO DE 100MG CÁPSULAS MOLES.</t>
  </si>
  <si>
    <t>NINTEDANIBE, ESILATO 150 MG CÁPSULA GELATINOSA.</t>
  </si>
  <si>
    <t>1103457</t>
  </si>
  <si>
    <t>NIRAPARIBE MONOIDRATADO, TOSILATO 100 MG, CÁPSULA.</t>
  </si>
  <si>
    <t>NIVOLUMABE 10MG/ML. SOLUÇÃO INJETÁVEL PARA INFUSÃO INTRAVENOSA. FRASCO-AMPOLA 4ML.</t>
  </si>
  <si>
    <t>NIVOLUMABE 10MG/ML. SOLUÇÃO INJETÁVEL PARA INFUSÃO INTRAVENOSA. FRASCO-AMPOLA 10ML.</t>
  </si>
  <si>
    <t>NUSINERSENA 2,4 MG/ML SOLUÇÃO INJETÁVEL. FRASCO - AMPOLA 5ML</t>
  </si>
  <si>
    <t>OCRELIZUMABE 30 MG/ML SOLUÇÃO PARA DILUIÇÃO PARA INFUSÃO. FRASCO-AMPOLA COM 10 ML.</t>
  </si>
  <si>
    <t>AMPOLA</t>
  </si>
  <si>
    <t>OCTREOTIDA 0,1MG/ML. SOLUÇÃO PARA INFUSÃO. AMPOLA 1ML.</t>
  </si>
  <si>
    <t>OCTREOTIDA, ACETATO 20MG PÓ PARA SUSPENSÃO INJETÁVEL.</t>
  </si>
  <si>
    <t>OCTREOTIDA, ACETATO 30MG PÓ PARA SUSPENSÃO INJETÁVEL. FRASCO-AMPOLA</t>
  </si>
  <si>
    <t>OLAPARIBE 150 MG COMPRIMIDO REVESTIDO.</t>
  </si>
  <si>
    <t>OLOPATADINA, CLORIDRATO 2MG/ML SOLUÇÃO OFTÁLMICA. FRASCO 2,5ML.</t>
  </si>
  <si>
    <t>1082998</t>
  </si>
  <si>
    <t>OMALIZUMABE 150 MG. PÓ LIÓFILO PARA SOLUÇÃO INJETÁVEL. FRASCO- AMPOLA.</t>
  </si>
  <si>
    <t>ORNITINA 0,6 G/G GRANULADO SACHÊ OU ENVELOPE DE 5G.</t>
  </si>
  <si>
    <t>OXCARBAZEPINA 300 MG COMPRIMIDO</t>
  </si>
  <si>
    <t>OXCARBAZEPINA 60 MG/ML SUSPENSÃO ORAL. FRASCO COM NO MÍNIMO 100 ML.</t>
  </si>
  <si>
    <t>6531113900003</t>
  </si>
  <si>
    <t>OXCARBAZEPINA 600MG COMPRIMIDO</t>
  </si>
  <si>
    <t>6531295300001</t>
  </si>
  <si>
    <t>OXIBUTININA, CLORIDRATO DE 5MG COMPRIMIDO.</t>
  </si>
  <si>
    <t>0002134</t>
  </si>
  <si>
    <t>OXIBUTININA - CONCENTRAÇÃO: 1MG/ML; FORMA FARMACÊUTICA: XAROPE; FRASCO: 120ML.</t>
  </si>
  <si>
    <t>PACLITAXEL 6MG/ML, SOLUÇÃO INJETÁVEL. FRASCO-AMPOLA COM NO MÍNIMO 25 ML.</t>
  </si>
  <si>
    <t>PALBOCICLIBE 125MG CÁPSULA DURA.</t>
  </si>
  <si>
    <t>1063345</t>
  </si>
  <si>
    <t>PALIPERIDONA, PALMITATO 100MG/ML SUSPENSÃO INJETÁVEL DE LIBERAÇÃO PROLONGADA. SERINGA PREENCHIDA 0,5ML.</t>
  </si>
  <si>
    <t>0002120</t>
  </si>
  <si>
    <t>PALIPERIDONA (PALMITATO) - CONCENTRAÇÃO: 100MG/ML; SUSPENSÃO: INJETÁVEL DE LIBERAÇÃO PROLONGADA; SERINGA PREENCHIDA: 0,75ML.</t>
  </si>
  <si>
    <t>0002131</t>
  </si>
  <si>
    <t>PALIPERIDONA (PALMITATO) - CONCENTRAÇÃO: 100MG/ML; SUSPENSÃO: INJETÁVEL DE LIBERAÇÃO PROLONGADA; SERINGA PREENCHIDA: 1,5 ML.</t>
  </si>
  <si>
    <t>0002132</t>
  </si>
  <si>
    <t>PALIPERIDONA (PALMITATO) - CONCENTRAÇÃO: 100MG/ML; SUSPENSÃO: INJETÁVEL DE LIBERAÇÃO PROLONGADA; SERINGA PREENCHIDA: 1ML.</t>
  </si>
  <si>
    <t>PANITUMUMAB 20MG/ML, FRASCO-AMPOLA DE 5 ML.</t>
  </si>
  <si>
    <t>PAZOPANIBE, CLORIDRATO 200 MG - COMPRIMIDO REVESTIDO.</t>
  </si>
  <si>
    <t>PAZOPANIBE 400MG COMPRIMIDO.</t>
  </si>
  <si>
    <t>PEMBROLIZUMABE 100MG (25 MG/ML), SOLUÇÃO INJETÁVEL. FRASCO-AMPOLA COM 4 ML.</t>
  </si>
  <si>
    <t>PEMETREXEDE 100 MG. PÓ LIÓFILO PARA SOLUÇÃO INJETÁVEL. FRASCO-AMPOLA.</t>
  </si>
  <si>
    <t>PEMETREXEDE 500 MG. LIÓFILO PARA SOLUÇÃO INJETÁVEL. FRASCO-AMPOLA.</t>
  </si>
  <si>
    <t>PERTUZUMABE 420MG SOLUÇÃO PARA DILUIÇÃO PARA INFUSÃO. FRASCO-AMPOLA 14ML.</t>
  </si>
  <si>
    <t>1102865</t>
  </si>
  <si>
    <t>PINUS PINASTER (EXTRATO SECO) 50MG COMPRIMIDO</t>
  </si>
  <si>
    <t>0001981</t>
  </si>
  <si>
    <t>PIRFENIDONA - CONCENTRAÇÃO: 267MG; CÁPSULA: GELATINOSA DURA.</t>
  </si>
  <si>
    <t>PITAVASTATINA CÁLCICA 4 MG .COMPRIMIDO</t>
  </si>
  <si>
    <t>POLIETILENOGLICOL 4000 (PEG 4000) ISENTO DE ELETRÓLITOS, PÓ EM SACHÊ COM 10G.</t>
  </si>
  <si>
    <t>PONATINIBE, CLORIDRATO 15 MG. COMPRIMIDO.</t>
  </si>
  <si>
    <t>PRASUGREL - CONCENTRAÇÃO: 10MG; COMPRIMIDO: REVESTIDO.</t>
  </si>
  <si>
    <t>PREGABALINA 150 MG. CAPSULA OU COMPRIMIDO</t>
  </si>
  <si>
    <t>PREGABALINA 75MG COMPRIMIDO/CÁPSULA</t>
  </si>
  <si>
    <t>TACROLIMO 1 MG, CÁPSULA DE LIBERAÇÃO PROLONGADA.</t>
  </si>
  <si>
    <t>1096883</t>
  </si>
  <si>
    <t>PROPAFENONA, CLORIDRATO 300MG COMPRIMIDOS REVESTIDOS.</t>
  </si>
  <si>
    <t>PROPATILNITRATO 10 MG COMPRIMIDO</t>
  </si>
  <si>
    <t>QUETIAPINA 200MG LIBERAÇAO PROLOGADA</t>
  </si>
  <si>
    <t>QUETIAPINA, HEMIFUMARATO 50MG LIBERAÇAO PROLONGADA</t>
  </si>
  <si>
    <t>RAMUCIRUMABE 10MG/ML SOLUÇÃO INJETÁVEL, FRASCO-AMPOLA COM 10ML</t>
  </si>
  <si>
    <t>RAMUCIRUMABE 10MG/ML SOLUÇÃO INJETÁVEL, FRASCO-AMPOLA COM 50ML.</t>
  </si>
  <si>
    <t>REGORAFENIBE  40 MG COMPRIMIDO.</t>
  </si>
  <si>
    <t>RIBOCICLIBE, SUCCINATO 200 MG COMPRIMIDO.</t>
  </si>
  <si>
    <t>RIOCIGUATE 1,0 MG. COMPRIMIDO</t>
  </si>
  <si>
    <t>RIOCIGUATE 1,5 MG. COMPRIMIDO</t>
  </si>
  <si>
    <t>RIOCIGUATE 2,0 MG. COMPRIMIDO</t>
  </si>
  <si>
    <t>RISDIPLAM 0,75 MG/ML PO PARA SOLUÇÃO ORAL. FRASCO 80 ML.</t>
  </si>
  <si>
    <t>RISPERIDONA 1MG, COMPRIMIDO</t>
  </si>
  <si>
    <t>RISPERIDONA 1MG/ML SOLUÇÃO ORAL. FRASCO COM NO MÍNIMO 30ML.</t>
  </si>
  <si>
    <t>RISPERIDONA 2 MG, COMPRIMIDO</t>
  </si>
  <si>
    <t>RISPERIDONA 3MG COMPRIMIDO</t>
  </si>
  <si>
    <t>1063410</t>
  </si>
  <si>
    <t>RIVAROXABANA 10 MG COMPRIMIDO.</t>
  </si>
  <si>
    <t>RIVAROXABANA 15 MG COMPRIMIDO</t>
  </si>
  <si>
    <t>RIVAROXABANA 20MG COMPRIMIDO</t>
  </si>
  <si>
    <t>6531115200001</t>
  </si>
  <si>
    <t>ROSUVASTATINA CÁLCICA 10MG. COMPRIMIDO.</t>
  </si>
  <si>
    <t>6531115200002</t>
  </si>
  <si>
    <t>ROSUVASTATINA CÁLCICA 20MG. COMPRIMIDO.</t>
  </si>
  <si>
    <t>EZETIMIBA 10 MG + ROSUVASTATINA CÁLCICA 10MG, CÁPSULA.</t>
  </si>
  <si>
    <t>ROTIGOTINA 6MG/24. ADESIVO</t>
  </si>
  <si>
    <t>RUXOLITINIBE, FOSFATO DE 20MG COMPRIMIDO.</t>
  </si>
  <si>
    <t>SACUBITRIL 24MG + VALSARTANA 26MG COMPRIMIDO</t>
  </si>
  <si>
    <t>SACUBITRIL 49MG + VALSARTANA 51MG COMPRIMIDO</t>
  </si>
  <si>
    <t>SACUBITRIL 97MG + VALSARTANA 103MG COMPRIMIDO.</t>
  </si>
  <si>
    <t>0002127</t>
  </si>
  <si>
    <t>SECUQUINUMABE - CONCENTRAÇÃO: 150MG/ML; SOLUÇÃO: INJETÁVEL; CANETA PREENCHIDA: 1ML.</t>
  </si>
  <si>
    <t>SELUMETINIBE, SULFATO 25 MG. CÁPSULA.</t>
  </si>
  <si>
    <t>1103568</t>
  </si>
  <si>
    <t>SELUMETINIBE, SULFATO 10 MG, CÁPSULA</t>
  </si>
  <si>
    <t>SEMAGLUTIDA 1,34 MG/ML, SOLUÇÃO INJETÁVEL EM SISTEMA DE APLICAÇÃO PREENCHIDO MULTIDOSE (LIBERAÇÃO DE 0,25 E 0,5 MG) 1,5ML</t>
  </si>
  <si>
    <t>SERTRALINA 100 MG. COMPRIMIDO.</t>
  </si>
  <si>
    <t>SIROLIMO 1MG DRÁGEAS</t>
  </si>
  <si>
    <t>1063442</t>
  </si>
  <si>
    <t>SIROLIMO 2MG DRÁGEAS</t>
  </si>
  <si>
    <t>SITAGLIPTINA 50MG COMPRIMIDO.</t>
  </si>
  <si>
    <t>SITAGLIPTINA 50MG + METFORMINA 1000MG COMPRIMIDO DE LIBERAÇÃO PROLONGADA</t>
  </si>
  <si>
    <t>SITAGLIPTINA, FOSFATO + METFORMINA, CLORIDRATO 50 + 850 MG. COMPRIMIDO.</t>
  </si>
  <si>
    <t xml:space="preserve">SITAGLIPTINA, FOSFATO 100 MG + METFORMINA, CLORIDRATO 1000 MG, COMPRIMIDO DE LIBERAÇÃO PROLONGADA.  </t>
  </si>
  <si>
    <t>SITAGLIPTINA (FOSFATO) - CONCENTRAÇÃO: 100MG; COMPRIMIDO: REVESTIDO.</t>
  </si>
  <si>
    <t>SOLIFENACINA, SUCCINATO 10 MG COMPRIMIDO</t>
  </si>
  <si>
    <t>SOLIFENACINA, SUCCINATO 5 MG COMPRIMIDO.</t>
  </si>
  <si>
    <t>SOMATROPINA 12UI PÓ LIÓFILO INJETÁVEL. FRASCO-AMPOLA.</t>
  </si>
  <si>
    <t>SORAFENIBE 200MG COMPRIMIDO.</t>
  </si>
  <si>
    <t>SORBITOL 714,0 MG/G + LAURILSULFATO DE SÓDIO 7,70 MG/G SOLUÇÃO RETAL. BISNAGA COM APROXIMADAMENTE 6,5 G.</t>
  </si>
  <si>
    <t>1063450</t>
  </si>
  <si>
    <t>SOTALOL 160MG COMPRIMIDO</t>
  </si>
  <si>
    <t>TAMOXIFENO DE 20MG COMPRIMIDO.</t>
  </si>
  <si>
    <t>TEMOZOLOMIDA 100 MG. CÁPSULA.</t>
  </si>
  <si>
    <t>TESTOSTERONA, UNDECANOATO 250MG/ML SOLUÇÃO INJETÁVEL EM AMPOLA COM 4ML</t>
  </si>
  <si>
    <t>1032932</t>
  </si>
  <si>
    <t>TETRABENAZINA 25MG COMPRIMIDO ACONDICIONADO EM EMBALAGEM, ORIGINAL DO FABRICANTE, COM O NOME DO RESPONSÁVEL TÉCNICO, O LOTE, DATA DE FABRICAÇÃO E VALIDADE ESTAMPADA NA EMBALAGEM, DATA DE VALIDADE, NO MINIMO,18 MESES ( OU PRAZO DE VALIDADE IGUAL OU SUPERIOR A 75% DA VALIDADE FINAL DO PRODUTO) E A INSCRIÇÃO PROIBIDA A VENDA NO COMÉRCIO ESTAMPADOS NA PARTE EXTERNA. COMPRIMIDO.</t>
  </si>
  <si>
    <t>0001554</t>
  </si>
  <si>
    <t>TICAGRELOR - CONCENTRAÇÃO: 90MG; COMPRIMIDO: REVESTIDO.</t>
  </si>
  <si>
    <t>TIOTRÓPIO, BROMETO 2,5MCG + OLODATEROL, CLORIDRATO 2,5MCG POR ACIONAMENTO. SOLUÇÃO PARA INALAÇÃO EM FRASCO COM 60 DOSES ACOMPANHADO DE INALADOR.</t>
  </si>
  <si>
    <t>0002079</t>
  </si>
  <si>
    <t>TIOTRÓPIO - CONCENTRAÇÃO: 2,5 MCG POR DOSE; SOLUÇÃO: PARA INALAÇÃO; FRASCO: 60 DOSES 4ML.</t>
  </si>
  <si>
    <t>TOPIRAMATO 100 MG, COMPRIMIDO.</t>
  </si>
  <si>
    <t>TOPIRAMATO 50 MG, COMPRIMIDO.</t>
  </si>
  <si>
    <t xml:space="preserve">TRAMADOL 100MG COMPRIMIDO DE LIBERAÇÃO PROLONGADA.  </t>
  </si>
  <si>
    <t>1106372</t>
  </si>
  <si>
    <t>TRAMADOL, CLORIDRATO 100 MG/ML, SOLUÇÃO ORAL, FRASCO COM 15 ML.</t>
  </si>
  <si>
    <t>TRAMADOL 50MG. CÁPSULA.</t>
  </si>
  <si>
    <t>1063158</t>
  </si>
  <si>
    <t>TRASTUZUMAB 100 MG PÓ LIÓFILO PARA SOLUÇÃO INJETÁVEL. FRASCO-AMPOLA.</t>
  </si>
  <si>
    <t>TRASTUZUMAB 440MG. PÓ LIÓFILO PARA SOLUÇÃO INJETÁVEL. FRASCO-AMPOLA.</t>
  </si>
  <si>
    <t>0001334</t>
  </si>
  <si>
    <t>TRAZODONA - CONCENTRAÇÃO: 100MG; COMPRIMIDO: REVESTIDO.</t>
  </si>
  <si>
    <t>1063508</t>
  </si>
  <si>
    <t>TRAZODONA CLORIDRATO 150 MG</t>
  </si>
  <si>
    <t>0001753</t>
  </si>
  <si>
    <t>TRAZODONA - CONCENTRAÇÃO: 50MG; COMPRIMIDO: REVESTIDO.</t>
  </si>
  <si>
    <t>TRIFLURIDINA 20MG + CLORIDRATO DE TIPIRACILA 9,420MG, COMPRIMIDOS.</t>
  </si>
  <si>
    <t>TRIMETAZIDINA, DICLORIDRATO 35 MG COMPRIMIDO DE LIBERAÇÃO PROLONGADA.</t>
  </si>
  <si>
    <t>TRIÓXIDO DE ARSÊNIO 2MG/ML, SOLUÇÃO PARA INFUSÃO, FRASCO-AMPOLA DE 6ML.</t>
  </si>
  <si>
    <t>UMECLIDÍNIO, BROMETO 62,5 MCG + VILANTEROL, TRIFENATATO 25 MCG. PÓ INALATÓRIO, ACOMPANHADO DE DISPOSITIVO PARA INALAÇÃO POR VIA ORAL. EMBALAGEM COM 30 DOSES.</t>
  </si>
  <si>
    <t>0002070</t>
  </si>
  <si>
    <t>VALGANCICLOVIR - CONCENTRAÇÃO: 450MG; COMPRIMIDO: REVESTIDO.</t>
  </si>
  <si>
    <t>VANDETANIBE 100MG COMPRIMIDO REVESTIDO.</t>
  </si>
  <si>
    <t>VANDETANIBE 300MG COMPRIMIDO.</t>
  </si>
  <si>
    <t>VEDOLIZUMABE 300 MG, PÓ LIOFILIZADO PARA SOLUÇÃO INJETÁVEL. FRASCO-AMPOLA.</t>
  </si>
  <si>
    <t>VEMURAFENIBE 240MG. COMPRIMIDO.</t>
  </si>
  <si>
    <t>VENETOCLAX 100 MG, COMPRIMIDO.</t>
  </si>
  <si>
    <t xml:space="preserve">VENLAFAXINA, CLORIDRATO 150 MG CÁPSULA 
DE LIBERAÇÃO PROLONGADA
</t>
  </si>
  <si>
    <t>VILDAGLIPTINA + CLORIDRATO DE METFORMINA 50MG + 1000MG COMPRIMIDO</t>
  </si>
  <si>
    <t xml:space="preserve">VILDAGLIPTINA + METFORMINA 50+850 MG COMPRIMIDO
</t>
  </si>
  <si>
    <t xml:space="preserve">VILDAGLIPTINA 50MG, COMPRIMIDO.  </t>
  </si>
  <si>
    <t>1084995</t>
  </si>
  <si>
    <t>VISMODEGIBE 150MG CÁPSULA.</t>
  </si>
  <si>
    <t>0002066</t>
  </si>
  <si>
    <t>VORICONAZOL - CONCENTRAÇÃO: 200MG; COMPRIMIDO: REVESTIDO.</t>
  </si>
  <si>
    <t>ZOLPIDEM, HEMITARTARATO 10MG COMPRIMIDO.</t>
  </si>
  <si>
    <t>ZUCLOPENTIXOL, DECANOATO 200MG/ML, SOLUÇÃO INJETÁVEL (IM), AMPOLA DE 1 ML.</t>
  </si>
  <si>
    <t>FÓRMULA INFANTIL PARA LACTENTES E DE SEGUIMENTO PARA LACTENTES DESTINADA A NECESSIDADES DIETOTERÁPICAS ESPECÍFICAS À BASE DE LEITE DE VACA COM RESTRIÇÃO DE LACTOSE. ISENTA DE GLÚTEN E PROTEÍNA DA SOJA. COM 100% DE PROTEÍNA HIDROLISADA. PARA USO ENTERAL OU ORAL. ASPECTO FÍSICO, PÓ. EMBALAGEM, LATA COM NO MÁXIMO 800G. QUILOGRAMA</t>
  </si>
  <si>
    <t>DEMANDA JUDICIAL</t>
  </si>
  <si>
    <t>DIETA ENTERAL NORMOCALORICA POLIMERICA - SISTEMA FECHADO.FRASCOS COM NO MÍNIMO 500 ML. ACONDICIONADOS EM EMBALAGEM ORIGINAL DO FABRICANTE, COM O NOME DO RESPONSÁVEL TÉCNICO, O LOTE, DATA DE FABRICAÇÃO, PRAZO DE VALIDADE. FRASCO.</t>
  </si>
  <si>
    <t>SUPLEMENTO ALIMENTAR, PARA USO ORAL OU ENTERAL, PRONTO PARA BEBER. NORMOCALÓRICO (ATÉ 1,2 KCAL/ML). COM FIBRAS. ISENTO DE SACAROSE, LACTOSE E GLÚTEN. APLICAÇÃO EM PACIENTES COM DIABETES E/OU ESTRESSE HIPERGLICÊMICO. SABORES DIVERSOS. EMBALAGEM ORIGINAL DO FABRICANTE, COM IDENTIFICAÇÃO DO PRODUTO, MARCA DO FABRICANTE, (PRAZO DE VALIDADE SUPERIOR A 06 SEIS) MESES, PESO LÍQUIDO E NÚMERO DO LOTE. O PRODUTO DEVERÁ TER REGISTRO NO MINISTÉRIO DA AGRICULTURA OU MINISTÉRIO DA SAÚDE. LITRO.</t>
  </si>
  <si>
    <t>MISTURA PARA PREPARO DE PAPINHA NÃO ALERGÊNICA À BASE DE AMINOÁCIDOS LIVRES PARA COMPLEMENTAÇÃO DA DIETA PARA LACTENTES E CRIANÇAS COM DIETAS DE RESTRIÇÃO DE PROTEÍNA DO LEITE DE VACA.</t>
  </si>
  <si>
    <t>MÓDULO DE PROTEÍNA PARA NUTRIÇÃO ENTERAL E ORAL, EM PÓ, À BASE DE PROTEÍNA DO SORO DO LEITE. MÓDULO DE PROTEÍNA COM CERCA DE 92 A 97G DE PROTEÍNA/100G DO PRODUTO. NÃO CONTÉM QUANTIDADES SIGNIFICATIVAS DE CARBOIDRATOS, GORDURAS TOTAIS, GORDURAS SATURADAS, GORDURAS TRANS, FIBRA ALIMENTAR E SÓDIO. ISENTO DE SABOR E GLÚTEN, SEM ADIÇÃO DE SACAROSE. FONTE DE PROTEÍNA: 100% PROTEÍNA DO SORO DO LEITE. DESCRITIVO SEGUNDO DISPOSTO NA RDC Nº 21, DE 13 DE MAIO DE 2015. EMBALAGEM ORIGINAL DO FABRICANTE, COM IDENTIFICAÇÃO DO PRODUTO, MARCA DO FABRICANTE, PRAZO DE VALIDADE SUPERIOR A 06 (SEIS) MESES, PESO LÍQUIDO E NÚMERO DO LOTE. O PRODUTO DEVERÁ TER REGISTRO NO MINISTÉRIO DA AGRICULTURA OU MINISTÉRIO DA SAÚDE.</t>
  </si>
  <si>
    <t>FÓRMULA INFANTIL PARA LACTENTES À BASE DE LEITE DE VACA, EM PÓ, COM PROTEÍNA DO SORO DO LEITE PARCIALMENTE HIDROLISADA, ADICIONADA DE PREBIÓTICOS (FOS E GOS), DHA E ARA E NUCLEOTÍDEOS. FÓRMULA NORMOPROTEICA (QUANTIDADE DE PROTEÍNAS MAIOR OU IGUAL A 10% E MENOR OU IGUAL A 20% DO VALOR ENERGÉTICO TOTAL - VET) E NORMOLIPÍDICA (QUANTIDADE DE LIPÍDEOS MAIOR OU IGUAL A 15% E MENOR OU IGUAL A 35% DO VET), OLIGOMÉRICA, ADICIONADA DE FIBRAS ALIMENTARES, ISENTA DE GLÚTEN E SABOR. FONTE DE PROTEÍNA: 100% PROTEÍNA PARCIALMENTE HIDROLISADA DO SORO DO LEITE. DESCRITIVO SEGUNDO DISPOSTO NAS RDC Nº 44, Nº 45 E Nº 46 DE 19 DE SETEMBRO DE 2011 E NA RDC Nº 21, DE 13 DE MAIO DE 2015. EMBALAGEM ORIGINAL DO FABRICANTE, COM IDENTIFICAÇÃO DO PRODUTO, MARCA DO FABRICANTE, PRAZO DE VALIDADE SUPERIOR A 06 (SEIS) MESES, PESO LÍQUIDO, NÚMERO DO LOTE E REGISTRO NO MINISTÉRIO DA AGRICULTURA OU MINISTÉRIO DA SAÚDE.</t>
  </si>
  <si>
    <t>FÓRMULA INFANTIL, COM FERRO PARA LACTANTES NOS 06 PRIMEIROS MESES DE VIDA, A BASE DE SORO DE LEITE DESMINERALIZADO, ACRESCIDA DE ARA E DHA EM RELAÇÃO À CASEÍNA, LATA COM NO MÍNIMO 400G, COM IDENTIFICAÇÃO DO PRODUTO, MARCA DO FABRICANTE, PRAZO DE VALIDADE E PESO LÍQUIDO. O PRODUTO DEVERÁ TER REGISTRO NO MINISTÉRIO DA AGRICULTURA E/OU MINISTÉRIO DA SAÚDE. LATA.</t>
  </si>
  <si>
    <t>PÓ PARA PREPARO DE BEBIDA A BASE DE PEPTÍDEOS DE COLÁGENO E AMINOÁCIDOS DE CADEIA RAMIFICADA + VITAMINAS + MINERAIS.</t>
  </si>
  <si>
    <t>FÓRMULA PARA NUTRIÇÃO ENTERAL E ORAL, HIPERCALÓRICA E NORMOPROTEICA, E ENRIQUECIDA COM FIBRAS. FORMULADA PARA AUXILIAR PACIENTES COM RISCO NUTRICIONAL OU DESNUTRIDOS COM NECESSIDADES ENERGÉTICAS AUMENTADAS E/OU RESTRIÇÃO DE VOLUME. ISENTA DE LACTOSE, SACAROSE E GLÚTEN. ENRIQUECIDO COM MIX DE FIBRAS MF6.</t>
  </si>
  <si>
    <t>ML</t>
  </si>
  <si>
    <t>DIETA ENTERAL LÍQUIDA, POLIMÉRICA, HIPERCALÓRICA COM PROTEÍNA (CASEINATO E PROTEÍNA DO SORO DO LEITE), CARBOIDRATO E LIPÍDEOS, ISENTA DE FIBRAS, SACAROSE, LACTOSE E GLÚTEN, SISTEMA FECHADO, 500ML.</t>
  </si>
  <si>
    <t>DIETA NUTRICIONALMENTE COMPLETA, COM FIBRAS, À BASE DE PROTEÍNA DE ORIGEM ANIMAL, COM VITAMINAS E MINERAIS. PARA USO ENTERAL OU ORAL. DENSIDADE CALÓRICA: 1,5 KCAL/ML. ISENTA DE SACAROSE, GLÚTEN E LACTOSE. SABOR BAUNILHA. ASPECTO FÍSICO, LÍQUIDO. EMBALAGEM, TETRA PAK. LITRO.</t>
  </si>
  <si>
    <t>ALIMENTO NUTRICIONALMENTE COMPLETO, COM EXCLUSIVO SISTEMA DE CARBOIDRATOS, UTILIZADO PARA CONTROLE GLICÊMICO E METABÓLICO. INDICADO PARA PACIENTES PORTADORES DE DIABETES TIPO 1 E 2 E INTOLERÂNCIA A GLICOSE. DISTRIBUIÇÃO CALÓRICA: CARBOIDRATOS 47%, PROTEÍNA 20% E LIPÍDIOS 33%. SABOR: BAUNILHA. EMBALAGEM ORIGINAL DO FABRICANTE, COM IDENTIFICAÇÃO DO PRODUTO, MARCA DO FABRICANTE, PRAZO DE VALIDADE SUPERIOR A 06(SEIS) MESES, PESO LÍQUIDO E NÚMERO DO LOTE. O PRODUTO DEVERÁ TER REGISTRO NO MINISTÉRIO DA AGRICULTURA OU MINISTÉRIO DA SAÚDE. EMBALAGEM COM NO MÍNIMO 400G. LATA.</t>
  </si>
  <si>
    <t>DIETA LÍQUIDA, NUTRICIONALMENTE COMPLETA PARA CONTROLE DA GLICEMIA, HIPERCALÓRICA E HIPERPROTEICA, FONTE DE FIBRAS, CONCENTRAÇÃO EXCLUSIVA DE CARBOIDRATOS ESPECIAIS E CARBOIDRATO COM ABSORÇÃO MAIS LENTA. LITRO.</t>
  </si>
  <si>
    <t>SUPLEMENTO NUTRICIONAL COLÁGENO TIPO II EM CÁPSULAS.</t>
  </si>
  <si>
    <t>DIETA ESPECIALIZADA, POLIMÉRICA, NUTRICIONALMENTE COMPLETA, PARA PACIENTES COM DOENÇA DE CROHN. PARA USO ORAL OU ENTERAL, NORMOCALÓRICA (1.0 KCAL/ML), DE 13 A 14% DE PROTEÍNA (100% CASEINATO), DE 42 A 44% CARBOIDRATO E 40 A 42% DE LIPÍDIOS. ISENTO DE LACTOSE E GLÚTEN. ASPECTO FÍSICO PÓ. APLICAÇÃO EM PACIENTE COM DOENÇA DE CROHN. EMBALAGEM ORIGINAL DO FABRICANTE, COM IDENTIFICAÇÃO DO PRODUTO, MARCA DO FABRICANTE, PRAZO DE VALIDADE SUPERIOR A 06 (SEIS) MESES, PESO LÍQUIDO, NÚMERO DO LOTE E REGISTRO NO MINISTÉRIO DA AGRICULTURA OU MINISTÉRIO DA SAÚDE. QUILOGRAMA.</t>
  </si>
  <si>
    <t>COMPOSTO LÁCTEO COM ÓLEOS VEGETAIS, EM PÓ, ADICIONADO DE PREBIÓTICOS, DHA E ENRIQUECIDO COM VITAMINAS E MINERAIS. COMPOSTO LÁCTEO NORMOPROTEICO (QUANTIDADE DE PROTEÍNAS MAIOR OU IGUAL A 10% E MENOR OU IGUAL A 20% DO VALOR ENERGÉTICO TOTAL - VET) E NORMOLIPÍDICO (QUANTIDADE DE LIPÍDEOS MAIOR OU IGUAL A 15% E MENOR OU IGUAL A 35% DO VET), POLIMÉRICO, FONTE DE FIBRAS, ISENTO DE GLÚTEN, SACAROSE E SABOR. DESCRITIVO SEGUNDO DISPOSTO NA INSTRUÇÃO NORMATIVA Nº 28, DE 12 DE JUNHO DE 2007 E NA RDC Nº 21, DE 13 DE MAIO DE 2015. EMBALAGEM ORIGINAL DO FABRICANTE, COM IDENTIFICAÇÃO DO PRODUTO, MARCA DO FABRICANTE, PRAZO DE VALIDADE SUPERIOR A 06 (SEIS) MESES, PESO LÍQUIDO, NÚMERO DO LOTE E REGISTRO NO MINISTÉRIO DA AGRICULTURA OU MINISTÉRIO DA SAÚDE.</t>
  </si>
  <si>
    <t>FÓRMULA INFANTIL PARA LACTENTES E DE SEGUIMENTO PARA LACTENTES À BASE DE LEITE DE VACA, EM PÓ, ADICIONADA DE PREBIÓTICOS (FOS E GOS), DHA E ARA E NUCLEOTÍDEOS. FÓRMULA NORMOPROTEICA (QUANTIDADE DE PROTEÍNAS MAIOR OU IGUAL A 10% E MENOR OU IGUAL A 20% DO VALOR ENERGÉTICO TOTAL - VET) E NORMOLIPÍDICA (QUANTIDADE DE LIPÍDEOS MAIOR OU IGUAL A 15% E MENOR OU IGUAL A 35% DO VET), POLIMÉRICA, ADICIONADA DE FIBRAS ALIMENTARES, ISENTA DE GLÚTEN E SABOR. DESCRITIVO SEGUNDO DISPOSTO NAS RDC Nº 44, Nº 45 E Nº 46 DE 19 DE SETEMBRO DE 2011 E NA RDC Nº 21, DE 13 DE MAIO DE 2015. EMBALAGEM ORIGINAL DO FABRICANTE, COM IDENTIFICAÇÃO DO PRODUTO, MARCA DO FABRICANTE, PRAZO DE VALIDADE SUPERIOR A 06 (SEIS) MESES, PESO LÍQUIDO, NÚMERO DO LOTE E REGISTRO NO MINISTÉRIO DA AGRICULTURA OU MINISTÉRIO DA SAÚDE</t>
  </si>
  <si>
    <t>FÓRMULA INFANTIL PARA LACTENTES E DE SEGUIMENTO PARA LACTENTES E/OU CRIANÇAS DE PRIMEIRA INFÂNCIA DESTINADA A NECESSIDADES DIETOTERÁPICAS ESPECÍFICAS COM RESTRIÇÃO DE LACTOSE, À BASE DE 100% DE AMINOÁCIDOS LIVRES. ISENTA DE GLÚTEN. PARA USO ENTERAL OU ORAL. ASPECTO FÍSICO: PÓ. EMBALAGEM: LATA. QUILOGRAMA.</t>
  </si>
  <si>
    <t>FORMÚLA INFANTIL PARA CRIANÇAS DE PRIMEIRA INFÂNCIA E CRIANÇAS ATÉ 10 (DEZ) ANOS DE VIDA DESTINADA A NECESSIDADE DIETOTERÁPICAS ESPECÍFICAS COM RESTRIÇÃO DE LACTOSE, À BASE DE 100% DE AMINOÁCIDOS LIVRES. ISENTA DE GLÚTEN PARA USO ENTERAL OU ORAL ASPECTO FÍSICO: PÓ. QUILOGRAMA.</t>
  </si>
  <si>
    <t>LEITE DE SOJA, ACONDICIONADO EM EMBALAGEM ORIGINAL DO FABRICANTE, COM O NOME DO RESPONSÁVEL TÉCNICO, O LOTE, DATA DE FABRICAÇÃO E VALIDADE ESTAMPADA NA EMBALAGEM, DATA DE VALIDADE, NO MINIMO, 18 MESES (OU PRAZO DE VALIDADE IGUAL OU SUPERIOR A 75% DA VALIDADE FINAL DO PRODUTO). LITRO.</t>
  </si>
  <si>
    <t>DIETA NUTRICIONALMENTE COMPLETA, NORMOCALÓRICA, HIPOSSÓDICA, À BASE DE PROTEÍNA ISOLADA DE SOJA E CASEINATO DE CÁLCIO, RICA EM ISOFLAVONAS. COM EXCLUSIVO MIX DE FIBRAS (SOLÚVEIS E INSOLÚVEIS). FONTE DE VITAMINAS E MINERAIS. SABOR BAUNILHA. ISENTO DE LACTOSE, GLÚTEN E SACAROSE. ASPECTO FÍSICO, PÓ. EMBALAGEM, LATA OU POTE. QUILOGRAMA.</t>
  </si>
  <si>
    <t>SUPLEMENTO NUTRICIONAL, PARA USO ORAL E ENTERAL, ASPECTO FÍSICO PÓ, ENRIQUECIDO COM VITAMINAS E MINERAIS. SABORES DIVERSOS. INDICADO COMO SUPLEMENTO/COMPLEMENTO ALIMENTAR. EMBALAGEM ORIGINAL DO FABRICANTE, COM IDENTIFICAÇÃO DO PRODUTO, MARCA DO FABRICANTE, PRAZO DE VALIDADE SUPERIOR A 06 (SEIS) MESES, PESO LÍQUIDO E NÚMERO DO LOTE. O PRODUTO DEVERÁ TER REGISTRO NO MINISTÉRIO DA AGRICULTURA OU MINISTÉRIO DA SAÚDE. QUILOGRAMA.</t>
  </si>
  <si>
    <t>DIETA NUTRICIONALMENTE COMPLETA, COM 100% DE PROTEÍNA ISOLADA DE SOJA. DENSIDADE CALÓRICA DE 1,2 A 1,25 KCAL/ML. INDICADO PARA MANUTENÇÃO OU RECUPERAÇÃO DO ESTADO NUTRICIONAL. ISENTA DE FIBRAS, LACTOSE, SACAROSE E GLÚTEN. PARA USO ORAL OU ENTERAL. ASPECTO FÍSICO, LÍQUIDO. EMBALAGEM, TETRA PAK. LITRO.</t>
  </si>
  <si>
    <t>DIETA NUTRICIONALMENTE COMPLETA, NORMOCALÓRICA, HIPOSSÓDICA, À BASE DE PROTEÍNA ISOLADA DE SOJA E CASEINATO DE CÁLCIO, RICA EM ISOFLAVONAS. FONTE DE VITAMINAS E MINERAIS. SABOR BAUNILHA. ISENTO DE FIBRAS, LACTOSE, GLÚTEN E SACAROSE. ASPECTO FÍSICO, PÓ. EMBALAGEM, LATA OU POTE. QUILOGRAMA.</t>
  </si>
  <si>
    <t>ALIMENTO PARA LACTENTES E CRIANÇAS, COMPOSTO DE MALTODEXTRINA E AMIDO DE BATATA, HIDROLISADA DE SORO DE LEITE, TRIGLICERÍDEO DE CADEIA MÉDIA, ÓLEOS VEGETAIS, GORDURA LÁCTEA, ÓLEO DE PEIXE, VITAMINAS E SAIS MINERAIS, LECITINA DE SOJA, TAURINA E L CARNITINA, BAIXA OSMOLARIDADE (217MOL/110ML) COM LC-PUFAS (GLA E DHA). LATA DE 400 GRAMAS. LATA</t>
  </si>
  <si>
    <t>SUPLEMENTO ALIMENTAR, NUTRICIONALMENTE COMPLETO, HIPERCALÓRICO, INDICADO PARA CRIANÇAS DE 01 A 10 ANOS, PARA USO ORAL, PRONTO PARA BEBER, DENSIDADE CALÓRICA 1,5 KCAL/ML, ISENTA DE LACTOSE E GLÚTEN. SABORES DIVERSOS. EMBALAGEM ORIGINAL DO FABRICANTE, COM IDENTIFICAÇÃO DO PRODUTO, MARCA DO FABRICANTE, PRAZO DE VALIDADE SUPERIOR A 06 (SEIS) MESES, PESO LÍQUIDO E NÚMERO DO LOTE. O PRODUTO DEVERÁ TER REGISTRO NO MINISTÉRIO DA AGRICULTURA OU MINISTÉRIO DA SAÚDE. LITRO.</t>
  </si>
  <si>
    <t>DIETA NUTRICIONALMENTE COMPLETA, COM PROTEÍNAS DE SORO DO LEITE E/OU CASEÍNA E/OU PROTEÍNA ISOLADA DE SOJA. DENSIDADE CALÓRICA A PARTIR DE 1,0 KCAL/ML. FONTE DE VITAMINAS E MINERAIS. ISENTO DE LACTOSE E GLÚTEN. INDICADA PARA ATENDER CRIANÇAS A PARTIR DE 1 ANO DE VIDA. PARA USO ENTERAL OU ORAL. ASPECTO FÍSICO, PÓ. EMBALAGEM, LATA. QUILOGRAMA.</t>
  </si>
  <si>
    <t>ALIMENTO PARA LACTENTES E CRIANÇAS, COMPOSTO DE MALTODEXTRINA E AMIDO DE BATATA, HIDROLISADA DE SORO DE LEITE, TRIGLICERÍDEO DE CADEIA MÉDIA, ÓLEOS VEGETAIS, GORDURA LÁCTEA, ÓLEO DE PEIXE, VITAMINAS E SAIS MINERAIS, LECITINA DE SOJA, TAURINA E L CARNITINA, BAIXA OSMOLARIDADE (217MOL/110ML) COM LC-PUFAS (GLA E DHA). LATA DE 400 GRAMAS. LATA.</t>
  </si>
  <si>
    <t>FÓRMULA INFANTIL PARA LACTENTES À BASE DE LEITE DE VACA, EM PÓ, ADICIONADA DE PREBIÓTICOS (FOS E GOS), DHA E ARA E NUCLEOTÍDEOS. FÓRMULA NORMOPROTEICA (QUANTIDADE DE PROTEÍNAS MAIOR OU IGUAL A 10% E MENOR OU IGUAL A 20% DO VALOR ENERGÉTICO TOTAL - VET) E NORMOLIPÍDICA (QUANTIDADE DE LIPÍDEOS MAIOR OU IGUAL A 15% E MENOR OU IGUAL A 35% DO VET), POLIMÉRICA, ADICIONADA DE FIBRAS ALIMENTARES, ISENTA DE GLÚTEN E SABOR. DESCRITIVO SEGUNDO DISPOSTO NAS RDC Nº 44, Nº 45 E Nº 46 DE 19 DE SETEMBRO DE 2011 E NA RDC Nº 21, DE 13 DE MAIO DE 2015. EMBALAGEM ORIGINAL DO FABRICANTE, COM IDENTIFICAÇÃO DO PRODUTO, MARCA DO FABRICANTE, PRAZO DE VALIDADE SUPERIOR A 06 (SEIS) MESES, PESO LÍQUIDO, NÚMERO DO LOTE E REGISTRO NO MINISTÉRIO DA AGRICULTURA OU MINISTÉRIO DA SAÚDE.</t>
  </si>
  <si>
    <t>DIETA NUTRICIONALMENTE COMPLETA, COM PROTEÍNAS DE SORO DO LEITE E/OU CASEÍNA E/OU PROTEÍNA ISOLADA DE SOJA. DENSIDADE CALÓRICA A PARTIR DE 1,0 KCAL/ML. FONTE DE VITAMINAS E MINERAIS. ISENTO DE LACTOSE E GLÚTEN. INDICADA PARA ATENDER CRIANÇAS A PARTIR DE 1 ANO DE VIDA. PARA USO ENTERAL OU ORAL. ASPECTO FÍSICO, PÓ. EMBALAGEM, LATA. QUILOGRAMA</t>
  </si>
  <si>
    <t>COMPOSTO NUTRICIONAL COM ÁCIDOS GRAXOS EPA E DHA (ÔMEGA 3), URIDINA MONOFOSFATO (UMP), COLINA, FOSFOLIPÍDIOS, VITAMINAS DO COMPLEXO B E MICRONUTRIENTES ANTIOXIDANTES, COM NO MÍNIMO 125ML</t>
  </si>
  <si>
    <t>SUPLEMENTO NUTRICIONAL INSTANTÂNEO, TIPO USO ORAL E ENTERAL, ASPECTO FÍSICO PÓ, ENRIQUECIDO COM 25 VITAMINAS E MINERAIS, ACRESCIDO DE PRÉBIO 1, À BASE DE LEITE EM PÓ DESNATADO, FRUTOOLIGOSSACARÍDEOS, GORDURA LÁCTEA E INULINA.SABOR BAUNILHA. EMBALAGEM ORIGINAL DO FABRICANTE, EM LATA DE 400G, COM IDENTIFICAÇÃO DO PRODUTO, MARCA DO FABRICANTE, PRAZO DE VALIDADE E PESO LÍQUIDO. O PRODUTO DEVERÁ TER REGISTRO NO MINISTÉRIO DA AGRICULTURA E/OU MINISTÉRIO DA SAÚDE. LATA.</t>
  </si>
  <si>
    <t>FÓRMULA LÍQUIDA NUTRICIONALMENTE COMPLETA, NORMOCALÓRICA, NORMOPROTÉICA, NORMOLIPÍDICA, 100% PROTEÍNA DE SOJA. ACRESCIDA DE FIBRAS. DISTRIBUIÇÃO CALÓRICA: PROTEÍNA 13 A 15% (100% PROTEÍNA ISOLADA DE SOJA), CARBOIDRATO 55 A 56% (100% MALTODEXTRINA) E LIPÍDIOS (28 A 30%( SENDO ÓLEO DE CANOLA E TCM). ISENTO DE LACTOSE, SACAROSE E GLÚTEN. SABOR BAUNILHA. EMBALAGEM ORIGINAL DO FABRICANTE, PRAZO DE VALIDADE SUPERIOR A 06 (SEIS) MESES. PESO LÍQUIDO E NÚMERO DO LOTE. O PRODUTO DEVERÁ TER REGISTRO NO MINISTÉRIO DA AGRICULTURA OU MINISTÉRIO DA SAÚDE. EMBALAGEM COM NO MÍNIMO 1 LITRO. UNIDADE.</t>
  </si>
  <si>
    <t>DIETA INFANTIL, ACIMA DE 1 ANO, PÓ, ENTERAL OU ORAL, HIPERCALÓRICO, CASEINATO, MALTODEXTRINA E/OU SACAROSE, ÓLEOS VEGETAIS, VITAMINAS E MINERAIS, ISENTO GLÚTEN, LACTOSE, C/SABOR 400G</t>
  </si>
  <si>
    <t>FÓRMULA INFANTIL DE SEGUIMENTO, DE ORIGEM VEGETAL, PARA USO ORAL, ASPECTO FÍSICO PÓ, À BASE PROTEÍNA ISOLADA DE SOJA, COM FERRO, APLICAÇÃO PARA LACTENTES, ISENTA DE LACTOSE E SACAROSE, ENRIQUECIDA COM L-METIONINA E L-CARNITINA E VITAMINA C, APLICAÇÃO QUANDO NECESSÁRIO EVITAR O LEITE DE VACA. QUILOGRAMA</t>
  </si>
  <si>
    <t>SUPLEMENTO ALIMENTAR COM CEPAS DE PROBIÓTICOS. PARA USO ENTERAL OU ORAL, ASPECTO FÍSICO, PÓ. ISENTO DE GLÚTEN. EMBALAGEM, SACHÊ.</t>
  </si>
  <si>
    <t>LEITE INTEGRAL, SEM LACTOSE, LONGA VIDA, UHT (ULTRA HIGH TEMPERATURE). EMBALAGEM TETRA PAK INDIVIDUAL CONTENDO 01 LITRO, COM DADOS DE IDENTIFICAÇÃO DO PRODUTO MARCA DO FABRICANTE, PRAZO DE VALIDADE E CAPACIDADE. CAIXA CONTENDO 12 UNIDADES DE 1 LITRO. CAIXA.</t>
  </si>
  <si>
    <t>PÓ PARA PREPARO DE BEBIDA COM SOJA. CONTÉM VITAMINAS C, D, A, B2, B12, B5, E, K, CÁLCIO, FERRO E ZINCO</t>
  </si>
  <si>
    <t>FÓRMULA PADRÃO DESTINADA PARA NUTRIÇÃO DE PESSOAS COM NECESSIDADES ESPECIAIS, COM CONDIÇÕES ESPECÍFICAS DE DIETAS E/OU RESTRIÇÕES ALIMENTARES.? NORMOCALÓRICO, CADA 1ML FORNECE 1,2KCAL E UM MIX DE FIBRAS.</t>
  </si>
  <si>
    <t>FÓRMULA INFANTIL PARA LACTANTES E DE SEGUIMENTO PARA LACTANTES DESTINADA A NECESSIDADES DIETOTERÁPICAS ESPECÍFICAS COM PROTEÍNA HIDROLISADA OU PARCIALMENTE HIDROLISADA. ISENTA DE GLÚTEN E PROTEÍNA DA SOJA. PARA USO ENTERAL OU ORAL. ASPECTO FÍSICO, PÓ. EMBALAGEM, LATA COM NO MÁXIMO 800G. QUILOGRAMA.</t>
  </si>
  <si>
    <t>PROBIÓTICOS E AGENTES DE MASSA AMIDO DE MILHO E MALTODEXTRINA. NÃO CONTÉM GLÚTEN.</t>
  </si>
  <si>
    <t>LEITE DE VACA INTEGRAL, PASTEURIZADO, LONGA VIDA E PROCESSADO PELO SISTEMA UHT (ULTRA HIGH TEMPERATURE). EMBALAGEM TETRA PAK INDIVIDUAL CONTENDO 01 LITRO, COM DADOS DE IDENTIFICAÇÃO DO PRODUTO, MARCA DO FABRICANTE, PRAZO DE VALIDADE E CAPACIDADE. O PRODUTO DEVERÁ TER REGISTRO NO MINISTÉRIO DA AGRICULTURA E/OU MINISTÉRIO DA SAÚDE. UNIDADE</t>
  </si>
  <si>
    <t>COMPOSTO DE AMINOÁCIDOS (GLICINA, METIONINA E ARGININA), MONO-HIDRATADA E MICRONIZADA, NÃO CONTÉM GLÚTEN, NÃO CONTÉM LACTOSE</t>
  </si>
  <si>
    <t>SUPLEMENTO ALIMENTAR EM PÓ PARA NUTRIÇÃO ORAL, COM DENSIDADE ENERGÉTICA ALTA, FONTE DE PROTEÍNAS. ALTO TEOR DE VITAMINA D, CÁLCIO E VITAMINA B12. ISENTO DE FIBRAS. ZERO LACTOSE, SEM ADIÇÃO DE SACAROSE. BAIXO EM GORDURA SATURADA. NÃO CONTÉM GLÚTEN. GRAMA.</t>
  </si>
  <si>
    <t>FÓRMULA INFANTIL PARA LACTENTES E DE SEGUIMENTO PARA LACTENTES DESTINADA A NECESSIDADES DIETOTERÁPICAS ESPECÍFICAS À BASE DE LEITE DE VACA. PARA LACTENTES EM CONDIÇÕES DE REFLUXO GASTROESOFÁGICO. ISENTA DE GLÚTEN. PARA USO ORAL. ASPECTO FÍSICO, PÓ. EMBALAGEM, LATA COM NO MÁXIMO 800G. QUILOGRAMA</t>
  </si>
  <si>
    <t>FÓRMULA INFANTIL DE SEGUIMENTO, DE ORIGEM VEGETAL, PARA USO ORAL, ASPECTO FÍSICO PÓ, À BASE PROTEÍNA ISOLADA DE SOJA, COM FERRO, APLICAÇÃO PARA LACTENTES, ISENTA DE LACTOSE E SACAROSE, ENRIQUECIDA COM L-METIONINA E L-CARNITINA E VITAMINA C, APLICAÇÃO QUANDO NECESSÁRIO EVITAR O LEITE DE VACA. QUILOGRAMA.</t>
  </si>
  <si>
    <t>FÓRMULA DIETOTERÁPICA COM RESTRIÇÃO DOS AMINOÁCIDOS TIROSINA E FENILALANINA. PARA INDIVÍDUOS MAIORES DE 3 ANOS DE IDADE.</t>
  </si>
  <si>
    <t>FÓRMULA DIETOTERÁPICA COM RESTRIÇÃO DOS AMINOÁCIDOS TIROSINA E FENILALANINA. PARA LACTENTES E CRIANÇAS DE PROMEIRA INFÂNCIA DE 0 A 3 ANOS DE IDADE.</t>
  </si>
  <si>
    <t>DIETA HIPERPROTEICA, COM 20G DE PROTEÍNAS EM 200ML; COM ADIÇÃO DE ARGININA E PROLINA E ALTO TEOR DE ZINCO, SELÊNIO E VITAMINAS A, E E C; SEM ADIÇÃO DE SACAROSE; NÃO CONTÊM GLÚTEN.</t>
  </si>
  <si>
    <t>DIETA INFANTIL, INDICAÇÃO: 0 A 36 MESES, ASPECTO FÍSICO: PÓ, USO: ENTERAL OU ORAL, FONTE DE PROTEÍNA: PTN HIDROLISADA DE ARROZ, FONTE DE CARBOIDRATO: MALTODEXTRINA E AMIDO DE MILHO, FONTE DE LIPÍDIOS: ÓLEOS VEGETAIS, AMINOÁCIDOS, VITAMINAS, MINERAIS. ISENTO DE GLÚTEN, LACTOSE E SACAROSE. LATA COM NO MÍNIMO 400G.</t>
  </si>
  <si>
    <t>SUPLEMENTO ALIMENTAR HIPERPROTEICO E NORMOCALORICO, PARA USO ORAL OU ENTERAL. FONTE DE PROTEÍNAS PODENDO SER CASEÍNA, SORO DE LEITE E/OU PROTEÍNA ISOLADA DE SOJA. COM FIBRAS, VITAMINAS E MINERAIS. ISENTO DE SACAROSE E GLÚTEN. APLICAÇÃO PARA PACIENTES IDOSOS. ASPECTO FÍSICO, PÓ. EMBALAGEM: LATA OU PACOTE. QUILOGRAMA.</t>
  </si>
  <si>
    <t>MÓDULO COM NO MÍNIMO 80% DE PROTEÍNA, À BASE DE 100% DE CLARA DE OVO DESIDRATADA (ALBUMINA). ISENTO DE SACAROSE, MALTODEXTRINA, LACTOSE E GORDURA. PARA USO ORAL OU ENTERAL. ASPECTO FÍSICO, PÓ. EMBALAGEM, LATA OU PACOTE. QUILOGRAMA.</t>
  </si>
  <si>
    <t>FÓRMULA INFANTIL PARA LACTENTES, DE SEGUIMENTO E CRIANÇAS DE PRIMEIRA INFÂNCIA DESTINADAS A NECESSIDADES DIETOTERÁPICAS ESPECÍFICAS COM RESTRIÇÃO DE LACTOSE E À BASE DE AMINOÁCIDOS LIVRES, EM PÓ, ADICIONADA DE DHA E ARA E TCM. FÓRMULA NORMOPROTEICA (QUANTIDADE DE PROTEÍNAS MAIOR OU IGUAL A 10% E MENOR OU IGUAL A 20% DO VALOR ENERGÉTICO TOTAL - VET) E NORMOLIPÍDICA (QUANTIDADE DE LIPÍDEOS MAIOR OU IGUAL A 15% E MENOR OU IGUAL A 35% DO VET), MONOMÉRICA, ISENTA DE LACTOSE, GLÚTEN E SABOR. DESCRITIVO SEGUNDO DISPOSTO NAS RDC Nº 44, Nº 45 E Nº 46 DE 19 DE SETEMBRO DE 2011 E NA RDC Nº 21, DE 13 DE MAIO DE 2015. EMBALAGEM ORIGINAL DO FABRICANTE, COM IDENTIFICAÇÃO DO PRODUTO, MARCA DO FABRICANTE, PRAZO DE VALIDADE SUPERIOR A 06 (SEIS) MESES, PESO LÍQUIDO, NÚMERO DO LOTE E REGISTRO NO MINISTÉRIO DA AGRICULTURA OU MINISTÉRIO DA SAÚDE.</t>
  </si>
  <si>
    <t>MÓDULO DE FIBRA, TIPO USO ORAL OU ENTERAL , ASPECTO FÍSICO PÓ, USO CONSTITUÍDO COM MIX DE FIBRAS SOLÚVEIS E INSOLÚVEIS, CARACTERÍSTICA ADICIONAL PODE SER AQUECIDA OU CONGELADA, E PODERÁ SER ACRESCENTADA A OUTRA FORMULA QUE NÃO ALTERA A VISCOSIDADE , REGULADOR DA FUNÇÃO INTESTINAL EMBALAGEM ORIGINAL DO FABRICANTE, COM IDENTIFICAÇÃO DO PRODUTO, MARCA DO FABRICANTE, PRAZO DE VALIDADE E PESO LÍQUIDO. O PRODUTO DEVE TER REGISTRO NO MINISTÉRIO DA AGRICULTURA E/OU MINISTÉRIO DA SAÚDE. GRAMA.</t>
  </si>
  <si>
    <t>FÓRMULA INFANTIL PARA LACTENTES DE 6 A 12 MESES, À BASE DE SORO DE LEITE E CASEÍNA, ACRESCIDA DE ARA E DHA, PROBIÓTICOS E NUCLEOTÍDEOS. LATA COM NO MÍNIMO 400G, COM IDENTIFICAÇÃO DO PRODUTO, MARCA DO FABRICANTE, PRAZO DE VALIDADE E PESO LÍQUIDO. O PRODUTO DEVERÁ TER REGISTRO NO MINISTÉRIO DA AGRICULTURA E/OU MINISTÉRIO DA SAÚDE. LATA.</t>
  </si>
  <si>
    <t>SUPLEMENTO DE VITAMINAS E MINERAIS AMINOÁCIDOS QUELATOS. CONTENDO VITAMINA D3, VITAMINA E, VITAMINA B1, VITAMINA B5, VITAMINA B6, VITAMINA B9, VITAMINA B12, COLINA, ZINCO, MAGNÉSIO E SELÊNIO.</t>
  </si>
  <si>
    <t>SUPLEMENTO À BASE DE ÓLEO DE PEIXE, EM CÁPSULAS MASTIGÁVEIS. CONTÉM ÁCIDO EICOSAPENTAENOICO (EPA) E ÁCIDO DOCOSAHEXAENOICO (DHA) NA QUANTIDADE MÁXIMA DE 300 MG. DESTINADO PARA O PÚBLICO INFANTIL.</t>
  </si>
  <si>
    <t>COMPOSTO LÁCTEO COM ÓLEOS VEGETAIS E FIBRAS, INDICADO PARA CRIANÇAS DE 1 A 5 ANOS. CONTENDO DHA E EPA, FIBRAS PREBIÓTICAS (0,8G/100ML), VITAMINAS E MINERAIS. SEM ADIÇÃO DE SACAROSE E FRUTOSE. EM PÓ. EMBALAGEM DE 800G</t>
  </si>
  <si>
    <t>FÓRMULA PEDIÁTRICA PARA NUTRIÇÃO ENTERAL. NUTRICIONALMENTE COMPLETA, NORMOCALÓRICA E NORMOPROTÉICA, COM FIBRAS SOLÚVEIS E INSOLÚVEIS. ISENTO DE LACTOSE, SACAROSE E GLÚTEN. LÍQUIDA.</t>
  </si>
  <si>
    <t>ATENDER PROGRAMA IST/AIDS</t>
  </si>
  <si>
    <t>SUPLEMENTO COM ASSOCIAÇÃO DE MAIS MICROORGANISMOS PROBIÓTICOS EM PÓ, COM CEPAS CERTIFICADAS, SEM ADÇÃO DE CENTEIO,MILHO, ARROZ, SOJA, LACTOSE, AÇUCARES PROCESSADOS,MALTODREXTRINA, GOMA, LEVEDURA, ESTREATOS, MONOSSÓDIOGLUTAMATO. ACONDICIONADO EM EMBALAGEM COM VEDAÇÃO PERMANENTE, SACHÊ DE APROXIMADAMENTE 2 G</t>
  </si>
  <si>
    <t xml:space="preserve">PROTOCOLO ELENCO ESTADUAL </t>
  </si>
  <si>
    <t>KIT SONDA PARA GASTROSTOMIA 24 FR X 4,0 CM BUTTON: SILICONE GRAU MÉDICO COM FITA RADIOPACA AO LONGO DO SEU COMPRIMENTO. BALÃO DE SILICONE PARA FIXAÇÃO INTERNA, VÁLVULA PARA ENCHIMENTO DE BALÃO E DISPOSITIVO ANTI-REFLUXO. SISTEMA DE TRAVA PARA CONEXÃO DE SONDAS EXTENSORAS PARA ALIMENTAÇÃO. POSSUI LINHA RADIOPACA PARA VERIFICAR SUA POSIÇÃO, EXTREMIDADE NÃO TRAUMATIZANTE. BALÃO INSUFLA SIMETRICAMENTE - 3 A 5 ML DE ÁGUA.</t>
  </si>
  <si>
    <t>SONDA PARA GASTROSTOMIA, TIPO BOTTON, 14 FR - 2CM, COM BALÃO.</t>
  </si>
  <si>
    <t>SONDA DE GASTROSTOMIA BOTTON 14 FR 1.2 CM</t>
  </si>
  <si>
    <t>FRASCO PARA DIETA ENTERAL 300 ML, CONFECCIONADO EM PLÁSTICO TRANSPARENTE, RESISTENTE, ATÓXICO, GRADUADO DE 50 EM 50 ML, PRÓPRIO PARA ENVAZAMENTO DE DIETAS, COM TAMPA ROSCA E ADAPTADOR PARA EQUIPOS. EMBALAGEM INDIVIDUAL CONSTANDO DADOS DE PROCEDÊNCIA, VALIDADE E FABRICAÇÃO. UNIDADE.</t>
  </si>
  <si>
    <t>EQUIPO GRAVITACIONAL PARA ALIMENTAÇÃO ENTERAL, (UNIVERSAL). UNIDADE.</t>
  </si>
  <si>
    <t>BOLSA DE COLOSTOMIA COM ADESIVO MICROPORO DRENAVEL</t>
  </si>
  <si>
    <t>COLETOR DE URINA, PLÁSTICO, SISTEMA ABERTO, NÃO ESTÉRIL, DESCARTÁVEL</t>
  </si>
  <si>
    <t>SONDA TRATO URINÁRIO, PVC, C/ ORIFÍCIOS LATERAIS, URETRAL, CONECTOR PADRÃO C/ TAMPA, EMBALAGEM INDIVIDUAL, CERCA 20 CM, PONTA DISTAL CILÍNDRICA FECHADA, 8 FRENCH, ESTÉRIL, DESCARTÁVEL</t>
  </si>
  <si>
    <t>SISTEMA MINIMED 780G (MMT 1896BP)</t>
  </si>
  <si>
    <t>APLICADOR QUICK SERTER - MMT 305QS</t>
  </si>
  <si>
    <t>TRANSMISSOR GUARDIAN LINK 3 - MMT 7910W1</t>
  </si>
  <si>
    <t>CATETER "QUICK-SET 6 MM" MMT-399. OS CATETERES DEVERÃO SER TROCADOS A CADA TRÊS (3) DIAS SENDO NECESSÁRIO DE (10) CATETERES POR MÊS. UNIDADE.</t>
  </si>
  <si>
    <t>BLUE ADAPTER CARELINK USB ACC-1003911F</t>
  </si>
  <si>
    <t>MINIMED RESERVOIR 3.0ML – MMT-332A</t>
  </si>
  <si>
    <t>GUARDIAN SENSOR 3 MMT 7020C1</t>
  </si>
  <si>
    <t>CATETER URETRAL DE POLIURETANO</t>
  </si>
  <si>
    <t>SENSOR GLICÊMICO.</t>
  </si>
  <si>
    <t>LEITOR DE GLICOSE</t>
  </si>
  <si>
    <t>Natureza</t>
  </si>
  <si>
    <t>3.3.90.32.099</t>
  </si>
  <si>
    <t>3.3.90.39.085</t>
  </si>
  <si>
    <t>3.3.90.39.052</t>
  </si>
  <si>
    <t>4.4.90.52.018</t>
  </si>
  <si>
    <t>4.4.90.52.071</t>
  </si>
  <si>
    <t>4.4.90.52.007</t>
  </si>
  <si>
    <t>4.4.90.51.028</t>
  </si>
  <si>
    <t>4.4.90.51.012</t>
  </si>
  <si>
    <t>4.4.90.51.003</t>
  </si>
  <si>
    <t>3.3.90.37.016</t>
  </si>
  <si>
    <t xml:space="preserve">UNIDADE RESPONSÁVEL </t>
  </si>
  <si>
    <t>GBAVS</t>
  </si>
  <si>
    <t>GBEX</t>
  </si>
  <si>
    <t>GBSAAS</t>
  </si>
  <si>
    <t>GBSAGH</t>
  </si>
  <si>
    <t>GBSAITI</t>
  </si>
  <si>
    <t>GBSAOF</t>
  </si>
  <si>
    <t>GBSAREG</t>
  </si>
  <si>
    <t>GBSES</t>
  </si>
  <si>
    <t>GBSAUE</t>
  </si>
  <si>
    <t>BANDEIRA DO ESTADO DE MATO GROSSO. CONFECCIONADA EM TECIDO 100% POLIÉSTER, 1ª LINHA, ALTA RESISTÊNCIA E MALHA BLOQUEADA INDESMALHÁVEL. DUPLA FACE, COSTURA COM LINHAS DE ALTA RESISTÊNCIA. COSTURADA COM BARRAS DUPLAS DE 1º QUALIDADE. TARJA NA COR BRANCA COM 2 ILHÓS DE LATÃO DE ALTA RESISTÊNCIA. GLOBO DUPLA FACE COM ESTRELAS E LETRAS COM APLICAÇÕES DE TECIDOS SOBRE TECIDOS. MEDIDAS: 2,5 PANOS, MEDINDO 1,12M X 1,60M. NORMA ABNT NBR 16286:2014 E ABNT NBR 16287:2014.</t>
  </si>
  <si>
    <t>CLIPS PARA PAPEL, EM AÇO NIQUELADO, Nº 4/0. FABRICADO COM ARAME DE AÇO, ANTIFERRUGEM, EMBALAGEM COM IDENTIFICAÇÃO DO PRODUTO, MARCA DO FABRICANTE, DATA DE FABRICAÇÃO E PRAZO DE VALIDADE. CAIXA COM 100 UNIDADES.</t>
  </si>
  <si>
    <t>FITA IMPRESSORA - MATERIAL: RIBBON CERA/RESINA - COR: PRETA LARGURA: 110 MM - COMPRIMENTO: 74 M - TIPO IMPRESSORA 1: IMPRESSORA TÉRMICA ZEBRA GC420T</t>
  </si>
  <si>
    <t>PASTA ARQUIVO REGISTRADOR DE A À Z, TAMANHO OFÍCIO, LOMBADA MÉDIA, CONFECCIONADA EM PAPELÃO, COM REVESTIMENTO EXTERNO PLASTIFICADO, NA COR PRETA EMBALAGEM COM IDENTIFICAÇÃO DO PRODUTO E MARCA DO FABRICANTE UNIDADE.</t>
  </si>
  <si>
    <t>ALMOFADA PARA CARIMBO, DE FELTRO, COM ENTINTAMENTO DE COR A DEFINIR, EM ESTOJO PLÁSTICO, 95X125MM. EMBALAGEM COM IDENTIFICAÇÃO DO PRODUTO E MARCA DO FABRICANTE. UNIDADE.</t>
  </si>
  <si>
    <t>COLCHETE FIXAÇÃO - MATERIAL: AÇO - TRATAMENTO SUPERFICIAL: CROMADO TAMANHO: Nº 05</t>
  </si>
  <si>
    <t>COLCHETE FIXAÇÃO - MATERIAL: AÇO - TRATAMENTO SUPERFICIAL: LATONADO - TAMANHO: Nº 06</t>
  </si>
  <si>
    <t>COLCHETE FIXAÇÃO - MATERIAL: AÇO - TRATAMENTO SUPERFICIAL: LATONADO - TAMANHO: Nº 08</t>
  </si>
  <si>
    <t>COLCHETE FIXAÇÃO - MATERIAL: AÇO - TRATAMENTO SUPERFICIAL: LATONADO - TAMANHO: Nº 9</t>
  </si>
  <si>
    <t>COLCHETE FIXAÇÃO - MATERIAL: AÇO - TRATAMENTO SUPERFICIAL: LATONADO - TAMANHO: Nº 11</t>
  </si>
  <si>
    <t>COLCHETE FIXAÇÃO - MATERIAL: AÇO - TRATAMENTO SUPERFICIAL: LATONADO - TAMANHO: Nº 13</t>
  </si>
  <si>
    <t>ELÁSTICO DE BORRACHA: TAMANHO: FINO - COR: AMARELO - MEDIDAS APROXIMADAS: (LARGURA/ESPESSURA/DIÂMETRO): 1,5 MM X 2 MM X 8 CM CONTÉM: 1200 UNIDADES - PESO: 1000 GRAMAS</t>
  </si>
  <si>
    <t>ENVELOPE SACO KRAFT 24 X 34CM - ENVELOPE SACO DRAFT NATURAL 80 G/M², FORMATO 24X34CM, UNIDADE.</t>
  </si>
  <si>
    <t>ETIQUETA ADESIVA - MATERIAL: PAPEL ALCALINO - COR: BRANCA LARGURA: 210 MM - COMPRIMENTO: 297 MM APLICAÇÃO: IMPRESSORA JATO TINTA CARACTERÍSTICAS ADICIONAIS: AUTOADESIVA-EMBALAGEM COM 100 FOLHAS</t>
  </si>
  <si>
    <t>PASTA ARQUIVO REGISTRADOR DE A À Z, TAMANHO OFÍCIO, LOMBADA LARGA, CONFECCIONADA EM PAPELÃO, COM REVESTIMENTO EXTERNO PLASTIFICADO, NA COR PRETA EMBALAGEM COM IDENTIFICAÇÃO DO PRODUTO E MARCA DO FABRICANTE UNIDADE.</t>
  </si>
  <si>
    <t>ETIQUETA ADESIVA - MATERIAL: BOPP - COR: BRANCA - LARGURA: 100 MM - TIPO: ADESIVO HOT MELT - ALTURA: 50 MM-APROXIDAMENTE 600 ETIQUETAS POR ROLO.</t>
  </si>
  <si>
    <t>ETIQUETA ADESIVA MATERIAL: PAPEL RECICLADO LARGURA: 25,40 MM COMPRIMENTO: 101,60 MM FORMATO: RETANGULAR-2 COLUNAS-100 FOLHAS.</t>
  </si>
  <si>
    <t>ETIQUETA AUTOADESIVA EM PAPEL COUCHÊ PARA IMPRESSORA TÉRMICA NO TAMANHO APROXIMADO DE 105 X 66 MM. EMBALAGEM COM DADOS DE IDENTIFICAÇÃO DO PRODUTO E MARCA DO FABRICANTE. ROLO COM NO MÍNIMO 500 ETIQUETAS. ROLO.</t>
  </si>
  <si>
    <t>ETIQUETAS ADESIVAS PARA IMPRESSORA TÉRMICA, 7,5 X 2,5 MM, NA COR BRANCA, EM ROLO, APROXIMADAMENTE 1250 ETIQUETAS POR ROLO</t>
  </si>
  <si>
    <t>ALMOFADA PARA CARIMBO, DE FELTRO, COM ENTINTAMENTO, EM ESTOJO PLÁSTICO, TAMANHO APROXIMADO DE 120X80MM, EMBALAGEM COM IDENTIFICAÇÃO DO PRODUTO E MARCA DO FABRICANTE. COR A DEFINIR. UNIDADE.</t>
  </si>
  <si>
    <t>BARBANTE EM FIBRA DE 100% ALGODÃO, COM 8 (OITO) FIOS TRANÇADOS. EMBALAGEM: ROLO COM 200 GRAMAS, APROXIMADAMENTE 180 METROS. ROLO.</t>
  </si>
  <si>
    <t>BOBINA TÉRMICA PARA SENHA DE 56,5MM DE LARGURA, 45 MM DE DIÂMETRO, 22M DE COMPRIMENTO EM TUBETE DE 12 MM, 1 VIA, EM EMBALAGEM COM IDENTIFICAÇÃO DO PRODUTO, MARCA DO FABRICANTE E PRAZO DE VALIDADE. ROLO.</t>
  </si>
  <si>
    <t>CLIPS PARA PAPEL EM ACO NIQUELADO N° 8/0 FABRICADO COM ARAME DE AÇO ANTIFERRUGEM, CAIXA COM NO MÍNIMO 25 UNIDADES, EMBALAGEM COM IDENTIFICAÇÃO DO PRODUTO MARCA DO FABRICANTE.</t>
  </si>
  <si>
    <t>CLIPS PARA PAPEL EM AÇO NIQUELADO, Nº 0, FABRICADO COM ARAME DE AÇO, ANTIFERRUGEM, EMBALAGEM COM IDENTIFICAÇÃO DO PRODUTO, MARCA DO FABRICANTE, DATA DE FABRICAÇÃO E PRAZO DE VALIDADE. CAIXA COM 100 UNIDADES.</t>
  </si>
  <si>
    <t>CLIPS PARA PAPEL, EM AÇO NIQUELADO, N° 1/0. FABRICADO COM ARAME DE AÇO, ANTIFERRUGEM COM IDENTIFICAÇÃO DO PRODUTO, MARCA DO FABRICANTE, DATA DE FABRICAÇÃO E PRAZO DE VALIDADE. CAIXA COM 100 UNIDADES.</t>
  </si>
  <si>
    <t>CLIPS PARA PAPEL, EM AÇO NIQUELADO, N° 3/0. FABRICADO COM ARAME DE AÇO, ANTIFERRUGEM COM IDENTIFICAÇÃO DO PRODUTO, MARCA DO FABRICANTE, DATA DE FABRICAÇÃO E PRAZO DE VALIDADE. CAIXA COM 50 UNIDADES.</t>
  </si>
  <si>
    <t>COLCHETE FIXAÇÃO - MATERIAL: AÇO - TRATAMENTO SUPERFICIAL: CROMADO TAMANHO: Nº 03</t>
  </si>
  <si>
    <t>FILME PLASTICO AUTO ADESIVO CONTACT TRANSPARENTE 45CM X 25M CORES DIVERSAS ROLO-60 MICRAS</t>
  </si>
  <si>
    <t>FITA AUTOADESIVA PARA EMBALAGEM, EM PVC DE ALTA RESISTÊNCIA, MEDINDO APROXIMADAMENTE 50 MM X 50 M, COR MARROM -3M</t>
  </si>
  <si>
    <t>GRAMPEADOR DE MESA, TAMANHO PEQUENO, TIPO COMUM, MEDINDO 12 CM COMPRIMENTO X 05 CM ALTURA X 3,5CM LARGURA, PARA GRAMPO 26/6, COM CAPACIDADE MÍNIMA PARA GRAMPEAR 20 FOLHAS DE PAPEL 75 G/M2; CABO E BASE FABRICADOS EM CHAPA DE AÇO PINTADO, COM NO MÍNIMO 1,0 MM DE ESPESSURA; BASE PARA FECHAMENTO DO GRAMPO COM DUAS POSIÇÕES (GRAMPO ABERTO OU FECHADO), COM ACABAMENTO NIQUELADO ESTOJO DE ALOJAMENTO DOS GRAMPOS EM CHAPA DE AÇO, FACA EM AÇO TEMPERADO E RESISTENTE; MOLA EM AÇO RESISTENTE. CAPACIDADE DE CARGA MÍNIMA 01(UM) PENTE DE 100 GRAMPOS. APOIO DA BASE EM BORRACHA PARA NÃO DESLIZAR. ADMITE-SE A VARIAÇÃO SUPERIOR OU INFERIOR A 5 POR CENTO NAS DIMENSÕES CORRESPONDENTES AO TAMANHO DO GRAMPEADOR. UNIDADE.</t>
  </si>
  <si>
    <t>MARCADOR DE PÁGINAS. 45X12MM. 5 CORES VARIADAS. PACOTE CONTEÚDO: 5 BLOCOS DE 20 FOLHAS. PACOTE.</t>
  </si>
  <si>
    <t>PERFURADOR METÁLICO, EM FERRO FUNDIDO, PRENSA DE DOIS FUROS, COM CAPACIDADE PARA PERFURAR NO MÍNIMO 100 FOLHAS. UNIDADE.</t>
  </si>
  <si>
    <t>PRENDEDOR PAPEL MATERIAL: METAL TIPO: GRAMPO MOL CAPACIDADE: 230 FL. COMPRIMENTO: 5 CM LARGURA: 3 CM CARACTERÍSTICAS ADICIONAIS: TAMANHO GRANDE, PONTA AÇO INOX COR: PRETA</t>
  </si>
  <si>
    <t>BLOCO AUTOADESIVO PARA RECADOS (POS-IT), NAS DIMENSÕES 50MMX50MM. BLOCO COM 250 FOLHAS CADA, CORES VARIADAS EM NEON. EMBALAGEM COM IDENTIFICAÇÃO DO PRODUTO E MARCA DO FABRICANTE. UNIDADE.</t>
  </si>
  <si>
    <t>BOBINA DE PAPEL KRAFT COM 60 CM LARGURA 8 KILOS</t>
  </si>
  <si>
    <t>CANETA HIDROGRÁFICA MATERIAL: PLÁSTICO - * FORMATO CORPO: CILÍNDRICO MATERIAL PONTA: NÁILON ESPESSURA ESCRITA: MÉDIA COR CARGA: PRETA APLICAÇÃO: QUADRO BRANCO</t>
  </si>
  <si>
    <t>CANETA HIDROGRÁFICA MATERIAL: PLÁSTICO - MATERIAL PONTA: FELTRO - ESPESSURA ESCRITA: MÉDIA - COR CARGA: AZUL - APLICAÇÃO: QUADRO BRANCO - CARACTERÍSTICAS ADICIONAIS: DIÂMETRO PONTA: 4 MM</t>
  </si>
  <si>
    <t>CANETA HIDROGRÁFICA MATERIAL: PLÁSTICO - MATERIAL PONTA: FELTRO - ESPESSURA ESCRITA: MÉDIA - COR CARGA: VERDE - APLICAÇÃO: QUADRO BRANCO - CARACTERÍSTICAS ADICIONAIS: DIÂMETRO PONTA: 4 MM</t>
  </si>
  <si>
    <t>CANETA HIDROGRÁFICA MATERIAL: PLÁSTICO - MATERIAL PONTA: FELTRO - ESPESSURA ESCRITA: MÉDIA - COR CARGA: VERMELHA - APLICAÇÃO: QUADRO BRANCO - CARACTERÍSTICAS ADICIONAIS: DIÂMETRO PONTA: 4 MM</t>
  </si>
  <si>
    <t>CLIPS PARA PAPEL EM ACO NIQUELADO N° 10/0 FABRICADO COM ARAME DE AÇO ANTIFERRUGEM, CAIXA COM NO MÍNIMO 100 UNIDADES, EMBALAGEM COM IDENTIFICAÇÃO DO PRODUTO MARCA DO FABRICANTE.</t>
  </si>
  <si>
    <t>CLIPS PARA PAPEL EM AÇO NIQUELADO N° 5/0 FABRICADO COM ARAME DE AÇO ANTIFERRUGEM, CAIXA COM NO MÍNIMO 100 UNIDADES, EMBALAGEM COM IDENTIFICAÇÃO DO PRODUTO MARCA DO FABRICANTE.</t>
  </si>
  <si>
    <t>ENVELOPE - MATERIAL: KRAFT - MODELO: SACO PADRÃO - TAMANHO (C X L): 125 X 176 MM - COR: PARDA - GRAMATURA: 80 G/M2</t>
  </si>
  <si>
    <t>ETIQUETA ADESIVA - MATERIAL: PAPEL COUCHÊ - LARGURA: 33 MM ALTURA: 22 MM - CARACTERÍSTICAS ADICIONAIS 1: TÉRMICA, 3 CARREIRAS, INTERVALO DE 2 MM APROXIMADAMENTE 3.600 ETIQUETAS ADESIVAS POR ROLO</t>
  </si>
  <si>
    <t>ETIQUETA ADESIVA MATERIAL: PAPEL - COR: BRANCA LARGURA: 21,20 MM COMPRIMENTO: 38,20 MM APLICAÇÃO: IMPRESSORA LASER E JATO TINTA FORMATO: RETANGULAR CARACTERÍSTICAS ADICIONAIS: PAPEL A4, COM 65 ETIQUETAS POR FOLHA, 5 COLUNAS-100 FOLHAS</t>
  </si>
  <si>
    <t>GRAMPOS GALVANIZADOS PARA GRAMPEADORES 26/6, CAIXA COM NO MÍNIMO 5000 PEÇAS.</t>
  </si>
  <si>
    <t>LIVRO ATA COM MARGENS, FORMATO 21,6 X 32 CM, COM 100 (CEM) FOLHAS NUMERADAS TIPOGRAFICAMENTE. EMBALAGEM COM IDENTIFICAÇÃO DO PRODUTO E MARCA DO FABRICANTE. UNIDADE.</t>
  </si>
  <si>
    <t>PERFURADOR METÁLICO, PEQUENO, 02 FUROS, COM CAPACIDADE PARA PERFURAR NO MÍNIMO 12 FOLHAS DE PAPEL 75 G/M², DIMENSÕES MÍNIMAS 100 X 120 X 70 MM, EM CHAPA AÇO NORMAS SAE 1010/20 (BASE, ALAVANCA, SUPORTE), FOSFATIZADA. EMBALAGEM COM IDENTIFICAÇÃO DO PRODUTO E MARCA DO FABRICANTE. UNIDADE.</t>
  </si>
  <si>
    <t>PINCEL ATÔMICO RECARREGÁVEL, TINTA À BASE DE ÁLCOOL, PONTA DE FELTRO. GRAVADO NO CORPO A MARCA DO FABRICANTE, COMPRIMENTO MÍNIMO DE 10CM, COR A DEFINIR. UNIDADE.</t>
  </si>
  <si>
    <t>UMEDECEDOR DE DEDOS EM PASTA CREME ESPECIAL PARA MANUSEIO DE DINHEIRO E PAPEIS ESTOJO COM 12G VERMELHO. UNIDADE</t>
  </si>
  <si>
    <t xml:space="preserve">PORTA CRACHÁ EM PLÁSTICO TRANSPARENTE, RETANGULAR, DIMENSÃO APROXIMADAS: LARGURA 11CM, ALTURA 12CM, COM CLIPS EM METAL (TIPO JACAREZINHO), PARA UTILIZAÇÃO EM CURSOS, SEMINÁRIOS, ETC. </t>
  </si>
  <si>
    <t>Contratação de empresa - Passagens Terrestre</t>
  </si>
  <si>
    <t>Contratação de Empresa -
 Passagens áereas</t>
  </si>
  <si>
    <t>Contratação de Empresa -
 Passagens</t>
  </si>
  <si>
    <t>OBJETO RESUMIDO</t>
  </si>
  <si>
    <t xml:space="preserve">AQUISIÇÃO DE EQUIPAMENTOS  DE INFORMÁTICA (COMPUTADOR COMPLETO, NOBREAK, HAD FONE, CAMERA, CADEIRA EXECUTIVA) PARA ATENDER A SUPERINTENDÊNCIA DE ATENÇÃO À SAÚDE E SUAS COORDENADORIAS </t>
  </si>
  <si>
    <t>AQUISIÇÃO DE MATERIAL DE CONSUMO (KIT INSERÇÃO DE DIU, DIU DE COBRE E SIMULADOR MODELO TGD-0353D)</t>
  </si>
  <si>
    <t>CONFECÇÃO DE MATERIAL PERSONALIZADO (CAMISETA, PASTA, CANECA, CANETA)</t>
  </si>
  <si>
    <t>CONFECÇÃO DE MATERIAL GRÁFICO (BANER, FOLDER, CARTILHA, MANUAIS, FICHAS TÉCNICAS)</t>
  </si>
  <si>
    <t>CONTRATAÇÃO DE STPJ PARA APRESENTAÇÕES CULTURAIS PARA OS EVENTOS</t>
  </si>
  <si>
    <t>CONTRATAÇÃO DE STPJ PARA DECORAÇÃO DE EVENTOS</t>
  </si>
  <si>
    <t>CONTRATAÇÃO DE STPJ PARA EVENTOS (ALIMENTAÇÃO, HOSPEDAGEM, LOCAÇÃO DE ESPAÇO, SONORIZAÇÃO)  PARA ATENDER A SUPERINTENDÊNCIA DE ATENÇÃO À SAÚDE</t>
  </si>
  <si>
    <t>PASSAGEM TERRESTRE E PASSAGEM AÉREA</t>
  </si>
  <si>
    <t xml:space="preserve">KIT DE EQUIPAMENTOS PARA NECROPSIA MINIMAMENTE INVASIVA (KIT COMPOSTO COM DISPOSITIVO PORTÁTIL – BASE PARA O APARELHO DE ULTRASSOM - 2 TRANSDUTORES) </t>
  </si>
  <si>
    <t>CONTRATAÇÃO DE LICENÇA DE USO DE SOFTWARE (PACOTE ADOBE - CREATIVE CLOUD, - CANVA - VERSÃO PRO OU ENTERPRISE)</t>
  </si>
  <si>
    <t>AQUISIÇÃO DE SERVIÇO DE RASTREAMENTO DE VEICULOS</t>
  </si>
  <si>
    <t>MATERIAL PERMANENTE T.I. (NOTEBOOK GAMER)</t>
  </si>
  <si>
    <t>CONTRATAÇÃO DE EMPRESA ESPECIALIZADA EM SERVIÇO DE LIMPEZA E JARDINAGEM (ÁREA EXTERNA E ÁREA INTERNA ADMINISTRATIVA)</t>
  </si>
  <si>
    <t>CONTRATAÇÃO DE EMPRESA ESPECIALIZADA EM SERVIÇO DE LIMPEZA DE DEPÓSITO DE INSUMOS E DA OFICINA DE LAVAGEM DE CARRO UBV</t>
  </si>
  <si>
    <t>CONTRATAÇÃO DE EMPRESA PARA SERVIÇO DE VIGILÂNCIA ARMADA PATRIMONDIAL</t>
  </si>
  <si>
    <t>CONTRATAÇÃO DE EMPRESA PARA SERVIÇO DE DEDETIZAÇÃO</t>
  </si>
  <si>
    <t>CONTRATAÇÃO DE EMPRESA PARA SERVIÇO DE MANUTENÃO DE EXTINTORES</t>
  </si>
  <si>
    <t>CONTRATAÇÃO DE EMPRESA PARA SERVIÇO DE MANUTENÃO PREVENTIVA DE EMPILHADEIRA ELÉTRICA E PALEITEIRAS</t>
  </si>
  <si>
    <t>CONTRATAÇÃO DE EMPRESA ESPECIALIZADA EM LIMPEZA DE CAIXA DE GORDURA E FOSSAS PARA ATENDER A VIGILÂNCIA EM SAÚDE, DEPÓSITO DE INSUMOS, CENTRAL ESTADUAL DE IMUNIZAÇÃO</t>
  </si>
  <si>
    <t>CONTRATAÇÃO DE SERVIÇO ESPECIALIZADO DE ASSESSORIA TÉCNICA DA PESSOA JURÍDICA
 SOCIEDADE BRASILEIRA DE AVALIAÇÃO DE RISCOS E BENEFÍCIOS EM SAÚDE (SBAR), PARA A IMPLANTAÇÃO DO MARBP.</t>
  </si>
  <si>
    <t>CONTRATAÇÃO DE EMPRESA ESPECIALIZADA EM MANUTENÇÃO DE PREVENTIVA DE EMPILAHDEIRAS ELETRICAS E PALETEIRAS</t>
  </si>
  <si>
    <t xml:space="preserve">CONTRATAÇÃO DE SERVIÇOS CONTÍNUOS (ÁGUA ENVASADA, ENERGIA ELÉTRICA, ÁGUA E ESGOTO, TELEFONIA, GÁS DE COZINHA, OUTSOURSING DE IMPRESSÃO) </t>
  </si>
  <si>
    <t>CONTRATAÇÃO DE STPJ PARA EVENTOS (ALIMENTAÇÃO, HOSPEDAGEM, LOCAÇÃO DE ESPAÇO, SONORIZAÇÃO) PARA ATENDER A VIGILÂNCIA EM SAÚDE</t>
  </si>
  <si>
    <t>CONTRATAÇÃO DE EMPRESA ESPECIALIZADA EM SERVIÇO DE CONFECÇÃO PERSONALIZADA (MOCHILA, COLETE)</t>
  </si>
  <si>
    <t>CONFECÇÃO DE MATERIAL GRAFICO PERSONALIZADO (CARTAZ, PASTA, AGENDA, APOSTILA, CARTILHA, CALENDÁRIO DE MESA, REVISTA, FOLDER, BLOCO DE NOTAS, PANFLETO)</t>
  </si>
  <si>
    <t>AQUISIÇÃO DE EQUIPAMENTOS DE INFORMÁTICA (MONITOR DE VIDEO LCD, COMPUTADOR DE MESA, DATASHW POWERLITE E20 3 LCD E DATASHOW PROJETOR 4K HDR, TABLET, NOTEBOOK, CÂMERA DE VIDEO DIGITAL, MOCHILA PARA NOTEBOOK)</t>
  </si>
  <si>
    <t>AQUISIÇÃO MATERIAL PERMANENTE (EMPILHADEIRA ELÉTRICA, TRANSPALATEIRA ELÉTRICA, PORTA PALETT, PALETE PLÁSTICO,BACIA ESTILO PALETT, GAIOLA PLÁSTICA)</t>
  </si>
  <si>
    <t>MATERIAL PERMANENTE (NEBULIZADOR COSTAL MOTORIZADO UBV E NEBULIZADOR DE AEROSSL A FRIO UBV ACOPLÁVEL A VEÍCULOS)</t>
  </si>
  <si>
    <t>AQUISIÇÃO DE VEÍCULO (TIPO PICK-UP)</t>
  </si>
  <si>
    <t>AQUISIÇÃO DE VEÍCULO (UTILITÁRIO TIPO SEDAN)</t>
  </si>
  <si>
    <t>AQUISIÇÃO DE MATERIAL PERMANENTE (MESA DE ATENDIMENTO DOBRÁVEL, MICROSCÓPIO ESTEROMICROSCÓPIO BINOCULAR COM ZOOM)</t>
  </si>
  <si>
    <t>AQUISIÇÃO DE MATERIAL PERMANENTE (CONTAINER MARITIMO TIPO STANDAR)</t>
  </si>
  <si>
    <t>AQUISIÇÃO DE MATERIAL PERMANENTE (ESTOJO PARA ESTERILIZAÇÃO DE INSTRUMENTOS, ARMÁRIO DE AÇO O PORTAS, GAVETEIRO, MACA, FOCO CIRÚRGICO, ESTUFA DE SECAGEM, MESA DE NECROPSIA, EXAUSTOR ELÉTRICO E MESA AUXILIAR)</t>
  </si>
  <si>
    <t>AQUISIÇÃO DE MATERIAL PERMANENTE (BALANÇA INDUSTRIAL, CARRINHO DOBRÁVEL CARGA, RÁDIO COMUNICADOR, NIVELADORA FRONTAL ELÉTRICA, CÂMARA REFRIGERADA, MÓDULO DE PORTA PALETES)</t>
  </si>
  <si>
    <t>AQUISIÇÃO DE MATERIAL DE CONSUMO (CAIXA TÉRMICA POLIURETANO DE 130L E 30L, CAIXA COLETORA DE MATERIAL PERFURUCORTANTE)</t>
  </si>
  <si>
    <t>AQUISIÇÃO DE SERINGAS</t>
  </si>
  <si>
    <t>MATERIAL DE CONSUMO T.I. (CANETA LASER, FONE DE OUVIDO, HEADSET PARA COMPUTADOR, TECLADO E MOUSE SEM FIO)</t>
  </si>
  <si>
    <t>CONTRATAÇÃO DE SERVIÇOS DE TERAPIA RENAL SUBSTITUTIVA - INEMATT VÁRZEA GRANDE</t>
  </si>
  <si>
    <t>CONTRATAÇÃO DE TOMOGRAFIA COMPUTADORIZA COM EMISSÃO DE PÓSITRONS - PET CT (INSTITUTO DE MEDICINA NUCLEAR - IMN)</t>
  </si>
  <si>
    <t>CONTRATAÇÃO DE EMPRESA ESPECIALIZADA NA REALIZAÇÃO DE EXAMES ANATOMOPATOLÓGICOS, CITOPATOLÓGICOS E IMUNOHISTOQUÍMICOS</t>
  </si>
  <si>
    <t>CONTRATAÇÃO DE EMPRESAS ESPECIALIZADAS PARA PRESTAÇÃO DE SERVIÇOS AMBULATORIAIS E HOSPITALARES DE MÉDIA E ALTA COMPLEXIDADE (HOSPITAL DO CÂNCER, HOSPITAL GERAL, FEMINA, HOSPITAL SANTA HELENA, HOSPITAL SANTA CASA DE RONDONOÓPOLIS, HOSPITAL SANTO ANTÔNIO, HOSPITAL HILDA STRENGER E OUTROS SOB GESTÃO ESTADUAL).</t>
  </si>
  <si>
    <t>CONTRATAÇÃO DE EMPRESAS ESPECIALIZADAS PARA PRESTAÇÃO DE SERVIÇOS EMABULATORIAIS E HOSPITALARES DE MÉDIA E ALTA COMPLEXIDADE (HOSPITAL DO CÂNCER, HOSPITAL GERAL, FEMINA, HOSPITAL SANTA HELENA, HOSPITAL SANTA CASA DE RONDONOÓPOLIS, HOSPITAL SANTO ANTÔNIO, HOSPITAL HILDA STRENGER E OUTROS SOB GESTÃO ESTADUAL).</t>
  </si>
  <si>
    <t>CONTRATAÇÃO DE EMPRESA PARA O FORNECIMENTO DE PASSAGENS TERRESTRES E AÉREAS .</t>
  </si>
  <si>
    <t>CONTRATAÇÃO DE EMPRESA ESPECIALIZADA PARA PRESTAÇÃO DE SERVIÇOS PARA EVENTOS (HOSPEDAGEM, ALIMENTAÇÃO, LOCAÇÃO DE ESPAÇOS, SONORIZAÇÃO, DECORAÇÃO, CERIMONIAL).</t>
  </si>
  <si>
    <t>CONTRATAÇÃO DE EMPRESA ESPECIALIZADA NA PRESTAÇÃO DE SERVIÇOS GRÁFICOS PERSONALIZADOS (CRACHÁS, CAMISETAS, APOSTILAS, BLOCA DE NOTAS, PASTAS, PANFLETO, CARTAZES,BANNERS E ETC...)</t>
  </si>
  <si>
    <t>AQUISIÇÃO DE MATERIAIS DE CONSUMO (CANETAS, LÁPIS, MARCADORES, BORRACHAS, RÉGUAS, TESOURAS, CLIPES, GRAMPEADORES)</t>
  </si>
  <si>
    <t>AQUISIÇÃO DE MATERIAL PERMANENTE (COMPUTADOR DE MESA 13º GERAÇÃO, MONITOR DE VÍDEO LCD 21 POLEGADAS, NOTEBOOK 13ª GERAÇÃO, MONITOR 34 POLEGADAS CURVO S3422DW, DATASHOW PROJETOR 4K HDR, CADEIRA DE ESCRITÓRIO BASE GIRATÓRIA)</t>
  </si>
  <si>
    <t>AQUISIÇÃO DE MATERIAL PERMANENTE (CADEIRA DE ESCRITÓRIO BASE GIRATÓRIA)</t>
  </si>
  <si>
    <t>AQUISIÇÃO DE EQUIPAMENTOS E MATERIAIS DE INFORMÁTICA (COMPUTADORES, MONITORES, WEBCAM, NOTEBOOKS, FRAGMENTADORA, ETC) PARA ESTRUTURAÇÃO DO LABORATÓRIO CENTRAL DE SAÚDE PÚBLICA</t>
  </si>
  <si>
    <t>AQUISIÇÃO DE EQUIPAMENTOS LABORATORIAIS (MICROSCÓPIOS, SEQUENCIDORES, REFRIGERADORES, ETC) PARA ESTRUTURAÇÃO  DOS LABORATÓRIOS DO LABORATÓRIO CENTRAL DE SAÚDE PÚBLICA</t>
  </si>
  <si>
    <t>CONTRATAÇÃO DE SERVIÇOS PARA MANUTENÇÃO E PREVENÇÃO DOS EQUIPAMENTOS DO LABORATÓRIO CENTRAL DE SAÚDE PÚBLICA</t>
  </si>
  <si>
    <t>CONTRATAÇÃO DE SERVIÇOS DE MÃO DE OBRA PARA FORNECIMENTO DE SOFTWARES DE GESTÃO DE QUALIDADE E DE ESTOQUE DO LACEN</t>
  </si>
  <si>
    <t xml:space="preserve">CONTRATAÇÃO DE SERVIÇOS CONTÍNUOS (TELEFONIA MÓVEL, FIXA, DEDETIZAÇÃO, SEGURANÇA PATRIMONIAL, COPEIRA, RECEPÇÃO, LIMPEZA E HIGIENIZAÇÃO, OUTSORCING) PARA ATENDER O LABORATÓRIO CENTRAL DE SAÚDE PÚBLICA - LACEN </t>
  </si>
  <si>
    <t xml:space="preserve">CONTRATAÇÃO DE EMPRESA ESPECIALIZADA EM LIMPEZA DE CAIXA D´ÁGUA PARA ATENDER PARA ATENDER O LABORATÓRIO CENTRAL DE SAÚDE PÚBLICA - LACEN </t>
  </si>
  <si>
    <t xml:space="preserve">CONTRATAÇÃO DE EMPRESA ESPECIALIZADA EM LIMPEZA DE CAIXA DE GORDURA E FOSSAS PARA ATENDER O LABORATÓRIO CENTRAL DE SAÚDE PÚBLICA - LACEN </t>
  </si>
  <si>
    <t xml:space="preserve">CONTRATAÇÃO DE STPJ PARA EVENTOS (ALIMENTAÇÃO, HOSPEDAGEM, LOCAÇÃO DE ESPAÇO, SONORIZAÇÃO) PARA ATENDER O LABORATÓRIO CENTRAL DE SAÚDE PÚBLICA - LACEN </t>
  </si>
  <si>
    <t xml:space="preserve">CONTRATAÇÃO DE EMPRESA PARA FORNECIMENTO DE PASSAGENS AÉREAS E TERRESTRES PARA ATENDER O LABORATÓRIO CENTRAL DE SAÚDE PÚBLICA - LACEN </t>
  </si>
  <si>
    <t>AQUISIÇÃO DE MATERIAS DE CONSUMO E INSUMOS LABORATORIAIS</t>
  </si>
  <si>
    <t>SERVIÇO DE CONFECÇÃO PERSONALIZADA (MOCHILA E COLETE)</t>
  </si>
  <si>
    <t>SERVIÇOS DE LICENÇA DE SOFTWARE</t>
  </si>
  <si>
    <t>SERVIÇOS GRAFICO PERSONALIZADO (CARTAZ VINIL, PASTA, APOSTILA, BANNER,CALENDÁRIO DE MESA, ETC)</t>
  </si>
  <si>
    <t>PASSAGEM TERRESTRE</t>
  </si>
  <si>
    <t>PASSAGEM AÉREO</t>
  </si>
  <si>
    <t>SERVIÇO DE LIMPEZA E CONSERVAÇÃO PATRIMONIAL</t>
  </si>
  <si>
    <t>SERVIÇO DE VIGILÂNCIA ARMADA PATRIMONDIAL</t>
  </si>
  <si>
    <t>SERVIÇO DE COPEIRA</t>
  </si>
  <si>
    <t>SERVIÇO DE RECEPCIONISTA</t>
  </si>
  <si>
    <t>SERVIÇO DE DEDETIZAÇÃO</t>
  </si>
  <si>
    <t>SERVIÇO ENERGIA</t>
  </si>
  <si>
    <t>SERVIÇO DE TELEFONIA</t>
  </si>
  <si>
    <t>SERVIÇOS DE HOSPEDAGEM</t>
  </si>
  <si>
    <t>SERVIÇOS DE EVENTOS</t>
  </si>
  <si>
    <t>SERVIÇOS DE CÓPIA</t>
  </si>
  <si>
    <t>SERVIÇO DE CÓPIA DE CHAVE</t>
  </si>
  <si>
    <t>SERVIÇO DE CARIMBO</t>
  </si>
  <si>
    <t>SERVIÇO DE MANUTENÇÃO DE FOSSA SÉPTICA</t>
  </si>
  <si>
    <t>SERVIÇOS DE MANUTENÇÃO DOS VIDROS DE JANELAS</t>
  </si>
  <si>
    <t>SERVIÇOS DE CONSERVAÇÃO E MANUTENÇÃO DO PRÉDIO</t>
  </si>
  <si>
    <t>SERVIÇOS DE CONFECÇÃO, MONTAGEM E INSTALAÇÃO DE MÓVEIS PLANEJADOS</t>
  </si>
  <si>
    <t>SERVIÇO DE MANUTENÃO DE EXTINTORES</t>
  </si>
  <si>
    <t>SERVIÇOS DE CONFIGURAÇÃO/TREINAMENTO</t>
  </si>
  <si>
    <t>INCORPORAÇÃO PATRIMONIAL</t>
  </si>
  <si>
    <t>EQUIPAMENTOS/PRODUTOS</t>
  </si>
  <si>
    <t>EQUIPAMENTOS PARA PRÁTICA</t>
  </si>
  <si>
    <t>EQUIPAMENTOS E PRODUTOS</t>
  </si>
  <si>
    <t xml:space="preserve">PRODUTOS </t>
  </si>
  <si>
    <t>EQUIPAMENTOS E MAT. PERMANENTES</t>
  </si>
  <si>
    <t>PRODUTOS</t>
  </si>
  <si>
    <t xml:space="preserve">SERVIÇO </t>
  </si>
  <si>
    <t>LICENÇAS</t>
  </si>
  <si>
    <t>SERVIÇOS</t>
  </si>
  <si>
    <t>PRODUTOS E EQUIPAMENTOS</t>
  </si>
  <si>
    <t>SCANNER DE MESA, COM AS SEGUINTES CARACTERISTICAS MÍNIMAS: TAMANHO PAPEL 21,6 X 304,8 CM; VELOCIDADE DE DIGITALIZAÇÃO 120 IPM; FUNÇÃO DUPLEX AUTOMÁTICA. DEMAIS CARACTRISTICAS TÉCNICAS CONSTAM NOTERMO DE REFERÊNCIA. PÁGINAS.</t>
  </si>
  <si>
    <t xml:space="preserve">CAFÉ EM PÓ 
- TORRA: MÉDIA. 
- NOTA MÍNIMA NÃO INFERIOR A 4,5, NA ESCALA SENSORIAL DE 0 A 10. 
-  MOAGEM: FINA. 
- APRESENTAR CERTIFICADO DE QUALIDADE DA ASSOCIAÇÃO BRASILEIRA DA INDÚSTRIA DE CAFÉ (ABIC) OU LAUDO DE ANÁLISE EMITIDO POR LABORATÓRIO HABILITADO PELA REBLAS/ANVISA, POR LABORATÓRIO CREDENCIADO PELO MINISTÉRIO DA AGRICULTURA OU MINISTÉRIO DA SAÚDE OU POR LABORATÓRIO ACREDITADO PELO INMETRO, VIGENTES;
- EMBALAGEM: A ALTO VÁCUO (OU VÁCUO TOTAL) EM SACO DE FILME PLÁSTICO OU ALUMINIZADO INTERNAMENTE, LACRADO, SEM APRESENTAR SINAIS DE VIOLAÇÃO. 
- ACONDICIONADO EM PACOTES VÁCUO PURO DE 500 GRAMAS CONTENDO, NO MÍNIMO, AS SEGUINTES INFORMAÇÕES IMPRESSAS DIRETAMENTE NA EMBALAGEM: DATA DA FABRICAÇÃO E PRAZO DE VALIDADE, NOME DO FABRICANTE, ENDEREÇO. NÃO SERÃO ACEITAS EMBALAGENS COM RÓTULOS PROVISÓRIOS COMO, POR EXEMPLO, SOB A FORMA DE ETIQUETAS. 
- CAFÉ PARA SER UTILIZADO EM PROCESSO DE COAGEM.
- PACOTE </t>
  </si>
  <si>
    <t>ETIQUETA A4367 210MM X 297MM - COM 100 ETIQUETAS SENDO, 1 ETIQUETA POR FOLHA EM UMA CAIXA COM 100 FOLHAS.</t>
  </si>
  <si>
    <t>ETIQUETA TÉRMICA 34MMX 23MM - COR DO PAPEL: BRANCO - LARGURA 109MM - COM 3 COLUNA POR LINHA - MATERIAL COUCHÊ - ROLO 1000 ETIQUETA</t>
  </si>
  <si>
    <t>CONTRATAÇÃO DE LINK DE COMUNICAÇÃO DE DADOS TERRESTRE - INTERNET LINK IP DEDICADO - POR FIBRA ÓTICA: CONTRATAÇÃO DE SOLUÇÃO DE COMUNICAÇÃO DO TIPO INTERNET</t>
  </si>
  <si>
    <t>CONTRATAÇÃO DA EMPRESA PÚBLICA MTI - EMPRESA MATO-GROSSENSE DE TECNOLOGIA DA INFORMAÇÃO</t>
  </si>
  <si>
    <t>AQUISIÇÃO DE LOTE DE MATERIAL
DE CONSUMO E INSUMOS</t>
  </si>
  <si>
    <t xml:space="preserve">AQUISIÇÃO DE MÓVEIS PLANEJADOS CONFECCIONADOS EM MDF, INCLUSO A CONFECÇÃO, MONTAGEM E INSTALAÇÃO, COM FORNECIMENTO DE PEÇAS, EQUIPAMENTOS, MATERIAIS E MÃO DE OBRA, A SEREM MONTADOS E INSTALADOS PARA MOBILIAR E OTIMIZAR O ESPAÇO FÍSICO FUNCIONAL SOB DEMANDA PARA ATENDER AS DEMANDAS DA SECRETARIA DE ESTADO DE SAÚDE E UNIDADES DESCENTRALIZADAS </t>
  </si>
  <si>
    <t>CONTRATAÇÃO DE EMPRESA PARA FORNECIMENTO DIRETO DE LICENÇAS CORPORATIVAS PARA USUÁRIOS COM ACESSO A PLATAFORMA VIRTUAL DE APRENDIZAGEM DA “ALURA”, NA MODALIDADE EAD, COM ACESSO ILIMITADO AOS CURSOS E CONTEÚDOS DISPONIBILIZADOS, DURANTE 12 (DOZE) MESES PARA CAPACITAÇÃO CONTINUADA DA EQUIPE DA SUPERINTENDÊNCIA DE TECNOLOGIA DA INFORMAÇÃO DA SECRETARIA DE ESTADO DE SAÚDE</t>
  </si>
  <si>
    <t>CONTRATAÇÃO DE EMPRESA PARA FORNECIMENTO DE CAPACITAÇÃO PRESENCIAL NAS SOLUÇÕES ACI DA CISCO, SENDO OS CURSOS OFICIAIS:
 DCFNDU - UNDERSTANDING CISCO DATA CENTER FOUNDATIONS; E
 DCACI - IMPLEMENTING CISCO APPLICATION CENTRIC INFRASTRUCTURE.</t>
  </si>
  <si>
    <t>REGISTRO DE PREÇO PARA AQUISIÇÃO DE INSUMOS PARA ADEQUAÇÃO COMPUTACIONALDO DATACENTER DE TI DA SES/MT.</t>
  </si>
  <si>
    <t>IMPLANTAÇÃO DO NOC PARA O MONITORAMENTO E E GERENCIAMENTO ATIVO DE 1000 DISPOSITIVOS DE INFRAESTRUTURA DE TI</t>
  </si>
  <si>
    <t>AQUISIÇÃO DE SERVIDORES HYPERCONVERGENTES PARA ATENDIMENTOS DOS SISTEMAS HOSPITALARES DE SAÚDE.</t>
  </si>
  <si>
    <t>AQUISIÇÃO APPLIANCE E/OU LICENÇA DE SOFTWARE PARA IMPLANTAÇÃO DE SOLUÇÃO TECNOLÓGICA DE WAF, BALANCEAMENTO DE CARGA SEGURANÇA DE DNS.</t>
  </si>
  <si>
    <t>AQUISIÇÃO DA EXTENSÃO FUNCIONAL DAS LICENÇAS DOS ATIVOS DE REDE DA SEDE DA SES/MT CASADO COM A AQUISIÇÃO DA CONTROLADORA + ROTEADOR PARA GERENCIAMENTO AUTOMATIZADO DA REDE PARA USO DAS LICENÇAS SD-ACCESS.</t>
  </si>
  <si>
    <t>CONSULTORIA NA IMPLANTAÇÃO DO SERVIÇO DE AUTENTICAÇÃO CENTRALIZADA DE CONTAS DE USUÁRIOS DA SES/MT.</t>
  </si>
  <si>
    <t>CONSULTORIA E SUPORTE ESPECIALIZADO NAS SOLUÇÕES CISCO VIGENTES NA SES/MT.</t>
  </si>
  <si>
    <t>AMPLIAÇÃO DA REDE FIBERCHANNEL PARA GARANTIR REDUNDÂNCIA DE CAMINHOS AO STORAGE DE DADOS.</t>
  </si>
  <si>
    <t>CONTRATAÇÃO DE EMPRESA ESPECIALIZADA, SOB DEMANDA, PARA PRESTAR SERVIÇOS DE ENGENHARIA, COM MAIOR PERCENTUAL DE DESCONTO (%) A SER APLICADO NA FORMA ESTABELECIDA NAS PLANILHAS DE SERVIÇOS E INSUMOS DIVERSOS DESCRITOS NO SISTEMA NACIONAL DE PESQUISA DE CUSTOS E ÍNDICES DA CONSTRUÇÃO CIVIL, DORAVANTE DENOMINADA SINAPI (DESONERADA) VIGENTES, NAS EDIFICAÇÕES DAS UNIDADES DA SECRETARIA DE ESTADO DE SAÚDE DO ESTADO DE MATO GROSSO, ACRESCIDO DO BDI</t>
  </si>
  <si>
    <t>AQUISIÇÃO E INSTALAÇÃO DO SISTEMAS DE MONITORAMENTO DE CHAMADAS DE ENFERMAGEM PARA OS HOSPITAIS REGIONAIS</t>
  </si>
  <si>
    <t>AQUISIÇÃO DE AR CONDICIONADO TIPO HI WALL – INVERTER, COM INSTALAÇÃO PARA ATENDER A SECRETARIA DE ESTADO DE SAÚDE DE MATO GROSSO – MT</t>
  </si>
  <si>
    <t xml:space="preserve">CONTRATAÇÃO DE EMPRESA ESPECIALIZADA NA AQUISIÇÃO DE GRUPO MOTOR GERADOR, SOB DEMANDA, INCLUSO TRANSPORTE E INSTALAÇÃO PARA ATENDER À NECESSIDADE DA SECRETARIA DE ESTADO DE SAÚDE DE MATO GROSSO </t>
  </si>
  <si>
    <t>CONSTRUÇÃO DO COMPLEXO DE ASSISTENCIA A SAÚDE EM CUIABÁ</t>
  </si>
  <si>
    <t>CONTRATAÇÃO DE EMPRESA ESPECIALIZADA EM PRESTAÇÃO DE SERVIÇO DE SOLUÇÃO INTEGRADA COM FORNECIMENTO E LOCAÇÃO DE EQUIPAMENTOS.</t>
  </si>
  <si>
    <t>REALIZAÇÃO DE VISITAS TÉCNICAS IN LOCO</t>
  </si>
  <si>
    <t>CONTRATAÇÃO DE SERVIÇOS DE HOSPEDAGEM, ÁUDIO, VÍDEO, FOTOS, COQUETEL, COFFE BREAK, SONORIZAÇÃO PARA REALIZAÇÃO DE EVENTOS/OFICINAS DE CAPACITAÇÃO E QUALIFICAÇÃO.</t>
  </si>
  <si>
    <t xml:space="preserve"> CONTRATAÇÃO DE EMPRESA ESPECIALIZADA NA PRESTAÇÃO DE SERVIÇOS DE VIGILÂNCIA ARMADA E SESARMADA PARA ATENDER A DEMANDA DA SECRETARIA DO ESTADO DE SAÚDE DE MATO GROSSO</t>
  </si>
  <si>
    <t>CONTRATAÇÃO DE SERVIÇO ESPECIALIZADO DE COPEIRAGEM, RECEPCIONISTA EXECUTIVA, COM FORNECIMENTO DE MÃO-DE-OBRA, PARA ATENDER A DEMANDA DA CRU/SAMU</t>
  </si>
  <si>
    <t>CONTRATAÇÃO DE EMPRESA ESPECIALIZADA EM MANUTENÇÃO PREVENTIVA, CORRETIVA E PREDITIVA NOS SISTEMA TELEFÔNICOS DE PROPRIEDADE DA SECRETARIA DE ESTADO DE SAÚDE, MODELO MXONE DO FABRICANTE MITEL, COM FORNECIMENTO DE AMPLIAÇÃO E SERVIÇOS NAS UNIDADES DA SEDE SECRETARIA DE ESTADO DE SAÚDE MT</t>
  </si>
  <si>
    <t>CREDENCIAMENTO PARA A PRESTAÇÃO SERVIÇOS DE BANCO DE
TECIDO OCULAR HUMANO - (CÓRNEA) PARA O ATENDIMENTO DA DEMANDA
DE CAPTAÇÃO, PROCESSAMENTO ARMAZENAMENTO E DISTRIBUIÇÃO DE TECIDOS
OCULARES HUMANOS PARA FINS DE DISPONIBILIZAÇÃO AOS RECEPTORES INSCRITOS
NO CADASTRO TÉCNICO ÚNICO DO ESTADO DE MATO GROSSO DE ACORDO COM O
REGULAMENTO TÉCNICO DO SISTEMA NACIONAL DE TRANSPLANTES - PORTARIA DE
CONSOLIDAÇÃO 4/2017 - ANEXO</t>
  </si>
  <si>
    <t>CREDENCIAMENTO PARA A PRESTAÇÃO DO SERVIÇO DE TRANSPLANTE
DE TECIDO OCULAR - (CÓRNEA), PARA ATENDER OS RECEPTORES INSCRITOS
NO CADASTRO TÉCNICO ÚNICO DO ESTADO DE MATO GROSSO DE ACORDO COM O
DISPOSTO NA PORTARIA DE CONSOLIDAÇÃO NO 4 - ANEXO I/2017</t>
  </si>
  <si>
    <t>SERVIÇO DE LIMPEZA E CONSERVAÇÃO DE ÁREA INTERNA HOSPITALARE/OU COM GRANDE CIRCULAÇÃO DE PESSOAS, PRODUTIVIDADE EM CONDIÇÕES DE USUAIS DE 350M² A 450M² POR SERVENTE DE LIMPEZA (I.N. Nº01/2020/SEPLAG, 17 JANEIRO DE 2020 E I.N.015/2020/SEPLAG DE 29 JULHO DE 2020), COM FORNECIMENTO DE MATERIAS, INSUMOS E EQUIPAMENTOS M².</t>
  </si>
  <si>
    <t>SERVIÇO DE LIMPEZA E CONSERVAÇÃO DE ÁREA INTERNA ADMINISTRATIVA, PRODUTIVIDADE EM CONDIÇÕES DE USUAIS DE 800M² A 1000M² POR SERVENTE DE LIMPEZA (I.N. Nº01/2020/SEPLAG, 17 JANEIRO DE 2020 E I.N.015/2020/SEPLAG DE 29 JULHO DE 2020), COM FORNECIMENTO DE MATERIAS, INSUMOS E EQUIPAMENTOS M².</t>
  </si>
  <si>
    <t>SERVIÇO DE LIMPEZA E CONSERVAÇÃO DE EXTERNA E /OU COM GRANDE CIRCULAÇÃO DE PESSOAS, PRODUTIVIDADE EM CONDIÇÕES DE USUAIS DE 1300M² A 1800M² POR SERVENTE DE LIMPEZA (I.N. Nº01/2020/SEPLAG, 17 JANEIRO DE 2020 E I.N.015/2020/SEPLAG DE 29 JULHO DE 2020), COM FORNECIMENTO DE MATERIAS, INSUMOS E EQUIPAMENTOS M².</t>
  </si>
  <si>
    <t>PRESTAÇÃO DE SERVIÇOS CONTÍNUOS DE TERCEIRIZAÇÃO DE MÃO-DE-OBRA DE AUXILIAR DE ADMINISTRAÇÃO, RECEPCIONISTA, COPEIRO(A) E OFICIAL DE SERVIÇOS GERAIS. COM REPOSIÇÃO MENSAL OU SEMPRE QUE NECESSÁRIO OS MATERIAIS E UTENSÍLIOS UTILIZADOS PARA EXECUÇÃO DOS SERVIÇOS. SENDO CADA POSTO POR 01 (UM) OFICIAL QUE TRABALHARÁ 8(OITO) HORAS DIÁRIAS - 40 (QUARENTA) HORAS SEMANAIS.</t>
  </si>
  <si>
    <t>OFICIAL DE SERVIÇOS GERAIS, PARA ATUAR COM MANUTENÇÃO PREDIAL, REALIZAR PEQUENOS REPAROS NA ÁREA CIVIL E MANTER A ORGANIZAÇÃO ENTRE DEMAIS ATIVIDADES. SENDO CADA POSTO POR 01 (UM) OFICIAL QUE TRABALHARÁ 8(OITO) HORAS DIÁRIAS - 40 (QUARENTA) HORAS SEMANAIS.</t>
  </si>
  <si>
    <t>SERVIÇOS  ESPECIALIZADO DE VIGILÂNCIA OSTENSIVA ARMADA DE NATUREZA CONTINUADA. QUE COMPREENDERÁ, ALÉM  DE MÃO DE OBRA, O FORNECIMENTO DE UNIFORMES E O EMPREGO DE TODOS OS EQUIPAMENTOS, FERRAMENTAS  E EPIS NECESSÁRIOS A EXECUÇÃO DO SERVIÇO DE ACORDO COM AS OBRIGAÇÕES LEGAIS VIGENTES, COM A SEGUINTE DESCRIÇÃO: POSTO DE 24 HORAS ( SEGUNDA- FEIRA A DOMINGO) INCLUSIVE FERIADOS.</t>
  </si>
  <si>
    <t>SERVIÇOS  ESPECIALIZADO DE VIGILÂNCIA OSTENSIVA ARMADA DE NATUREZA CONTINUADA. QUE COMPREENDERÁ, ALÉM  DE MÃO DE OBRA, O FORNECIMENTO DE UNIFORMES E O EMPREGO DE TODOS OS EQUIPAMENTOS, FERRAMENTAS  E EPIS NECESSÁRIOS A EXECUÇÃO DO SERVIÇO DE ACORDO COM AS OBRIGAÇÕES LEGAIS VIGENTES, COM A SEGUINTE DESCRIÇÃO: POSTO DE 44 HORAS ( SEGUNDA- FEIRA A SEXTA-FEIRA).</t>
  </si>
  <si>
    <t xml:space="preserve">GESTÃO DOS EQUIPAMENTOS COMPREENDENDO SERVIÇOS CONTINUOS DE MANUTENÇÃO PREVENTIVA E CORRETIVA COM SUBSTITUIÇÃO DE PEÇAS, TESTES DE SEGURANÇA ELÉTRICA, VEM COMO CERTIFICAÇÃO E CALIBRAÇÃO ACREDITADA OU RASTREÁVEIS NOS PADRÕES RBC NOS EQUIPAMENTOS DE REFRIGERÇÃO (CAMRA FRIA, GELADEIRA, FREEZER, ETC). </t>
  </si>
  <si>
    <t>SERVIÇO ESPECIALIZADO EM COLETA, TRANSBORDO, TRANSPORTE, ARMAZENAMENTO, TRATAMENTO E DISPOSIÇÃO FINAL DOS RSSS(RESIDUOS SÓLIDOS DE SREVIÇOS DE SAÚDE), GRUPO "A" (RESIDUOS COM POSSIVEL PRESENÇA DE AGENTES BIOLOGICOS)  E GRUPO "E"(MATERIAS PERFUROCORTANTES OU ESCARIFICANTES)</t>
  </si>
  <si>
    <t>SERVIÇO ESPECIALIZADO EM COLETA, TRANSBORDO, TRANSPORTE, ARMAZENAMENTO, TRATAMENTO E DISPOSIÇÃO FINAL DOS RSSS(RESIDUOS SÓLIDOS DE SREVIÇOS DE SAÚDE), GRUPO "B" (RESIDUOS CONTENDO SUBSTANCIAS QUIMICAS QUE PODEM APRESENTAR RISCO A SAÚDE PUBLICA OU AO MEIO AMBIENTE DEPENDENDO DE SUAS CARACTERISTICAS DE INFLAMABILIDADE, CORROSIVIDADE, REATIVIDADE E TOXICIDADE).</t>
  </si>
  <si>
    <t>SERVIÇO ESPECIALIZADOS EM SOLUÇÃO DE OUTSOURCING (IMPRESSÃO, CÓPIA E DIGITALIZAÇÃO), E GERENCIAMENTO DE IMPRENSSÃO DEPARTAMENTAL, INCLUINDO DISPONIBILIZAÇÃO DE EQUIPAMENTOS NOVOS, DE PRIMEIRO USO E EM LINHA DE PRODUÇÃO, MANUTENÇÃO PREVENTIVA E CORRETIVA. FORNECIMENTO E REPOSIÇÃO DE PEÇAS E INSUMOS/CONSUMÍVEIS (INCLUSO PAPEL), ALÉM DE INSTALAÇÃO DE SOFTWARE NECESSÁRIOA PARA A OPERACIONALIZAÇÃO E GERENCIAMENTO DE ATIVO E BILHETAGEM DAS PÁGINAS. MULTIFUNCIONAL MONOCROMÁTCA, COM AS SEGUINTES CARACTERISTICAS MÍNIMAS: TAMANHO PAPEL A4; VELOCIDADE DE IMPRESSÃO 45 PPM; FUNÇÃO DUPLEX AUTOMÁTICA.</t>
  </si>
  <si>
    <t>SERVIÇOS ESPECIALIZADO DE MOTORISTA, ICLUINDO MÃO-DE-OBRA, ENCARGOS SOCIAIS, INSUMOS, TRIBUTOS E DEMAIS COMPONENTES, COM JORNADA DE 44 (QUARENTA E QUATRO) HORAS SEMANAIS, CATEGORIA D.</t>
  </si>
  <si>
    <t>CONTRATAÇÃO DE EMPRESA ESPECIALIZADA NOS SERVIÇOS CONTÍNUOS 
DE POSTAGEM COM DISPONIBILIDADES DE MÃO DE OBRA E MATERIAIS DE EMBALAGENS PARA A 
ENTREGA DE MEDICAMENTOS DOS USUÁRIOS DO PROGRAMA REMÉDIO EM CASA DA FARMÁCIA 
ESTADUAL DE ATENDIMENTO AO COMPONENTE ESPECIALIZADO.</t>
  </si>
  <si>
    <t>CAIXA DE PAPELÃO     TIPO KRAFT,      ONDA “E”,1,5   MM, GRAMATURA MÍNIMA DE 300 GR     POR     M², MEDINDO (LXCXA):  18 X 13,5 X 9 CM</t>
  </si>
  <si>
    <t>CAIXA DE PAPELÃO     TIPO KRAFT,      ONDA “E”,1,5   MM, GRAMATURA MÍNIMA DE 300 GR     POR     M², MEDINDO (LXCXA)21 X14 X06 CM</t>
  </si>
  <si>
    <t>CAIXA DE PAPELÃO     TIPO KRAFT,      ONDA“E”,1,5   MM, GRAMATURA MÍNIMA DE 300 GR     POR     M², MEDINDO (LXCXA):  27  X 18 X 9 CM</t>
  </si>
  <si>
    <t>CAIXA DE PAPELÃO     TIPO KRAFT,      ONDA “E”,1,5   MM, GRAMATURA MÍNIMA DE 300 GR     POR     M², MEDINDO (LXCXA):  27  X 22,5 X 13,5 CM</t>
  </si>
  <si>
    <t>CAIXA DE PAPELÃO     TIPO KRAFT,      ONDA “E”,1,5   MM, GRAMATURA MÍNIMA DE 300 GR     POR     M², MEDINDO (LXCXA):  36  X 27 X 18 CM</t>
  </si>
  <si>
    <t>TIABENDAZOL 500 MG COMPRIMIDO</t>
  </si>
  <si>
    <t>BENZOATO DE BENZILA 250 MG/ML. SUSPENSÃO TÓPICA. FRASCO COM NO MÍNIMO 60 ML</t>
  </si>
  <si>
    <t>GANCICLOVIR SÓDICO 1 MG/ML SC INJETÁVEL. BOLSA 500 ML</t>
  </si>
  <si>
    <t>TIABENDAZOL 50 MG/G POMADA DERMAT.BISNAGA MÍNIMA 45 G</t>
  </si>
  <si>
    <t>NISTATINA 25.000 UI/G CREME VAGINAL. BISNAGA COM NO MÍNIMO 60 G ACOMPANHADA DE APLICADOR.</t>
  </si>
  <si>
    <t>TINIDAZOL + MICONAZOL, NITRATO 30 MG/G + 20 MG/G CREME VAGINAL. BISNAGA COM NO MÍNIMO 40 G ACOMPANHADA DE APLICADOR</t>
  </si>
  <si>
    <t>FÓRMULA INFANTIL PARA LACTENTES À BASE DE LEITE DE VACA. ISENTA DE GLÚTEN, FRUTOSE, MEL, GORDURA HIDROGENADA E ÓLEO HIDROGENADO. CONTER TEOR DE PROTEÍNA HIDROLISADA E/OU NÃO HIDROLISADA, MÍNIMO DE 1,8 G/100 KCAL E MÁXIMO DE 3,0 G/100 KCAL. CONTER TEOR DE GORDURAS TOTAIS, MÍNIMO DE 4,4 G/100 KCAL E MÁXIMO DE 6,0 G/100 KCAL. CONTER TEOR DE CARBOIDRATOS TOTAIS, MÍNIMO DE 9,0 G/100 KCAL E MÁXIMO DE 14,0 G /100 KCAL. ASPECTO FÍSICO, PÓ. EMBALAGEM, LATA COM NO MÁXIMO 800G. QUILOGRAMA.</t>
  </si>
  <si>
    <t xml:space="preserve">AQUISIÇÃO DE VEÍCULO </t>
  </si>
  <si>
    <t>SERVIÇO DE VIGILÂNCIA ARMADA</t>
  </si>
  <si>
    <t>SERVIÇOS DE VIGILÂNCIA</t>
  </si>
  <si>
    <t xml:space="preserve">EVENTOS </t>
  </si>
  <si>
    <t>RASTREAMENTO DE VEICULOS</t>
  </si>
  <si>
    <t xml:space="preserve">SERVIÇO DE LIMPEZA E JARDINAGEM </t>
  </si>
  <si>
    <t>SERVIÇO DE LIMPEZA</t>
  </si>
  <si>
    <t xml:space="preserve"> SERVIÇO DE DEDETIZAÇÃO</t>
  </si>
  <si>
    <t xml:space="preserve">SERVIÇO DE MANUTENÇÃO </t>
  </si>
  <si>
    <t>SERVIÇOS CONTINUOS</t>
  </si>
  <si>
    <t xml:space="preserve"> MATERIAL PERMANENTE </t>
  </si>
  <si>
    <t xml:space="preserve">MATERIAL PERMANENTE </t>
  </si>
  <si>
    <t xml:space="preserve"> MATERIAL DE CONSUMO </t>
  </si>
  <si>
    <t xml:space="preserve">TOMOGRAFIA COMPUTADORIZADA </t>
  </si>
  <si>
    <t xml:space="preserve"> MATERIAS DE CONSUMO </t>
  </si>
  <si>
    <t xml:space="preserve">EQUIPAMENTOS LABORATORIAIS  </t>
  </si>
  <si>
    <t xml:space="preserve">MATERIAS DE CONSUMO </t>
  </si>
  <si>
    <t xml:space="preserve"> SERVIÇO DE COPEIRA </t>
  </si>
  <si>
    <t xml:space="preserve">SERVIÇO DE RECEPCIONISTA </t>
  </si>
  <si>
    <t xml:space="preserve">SERVIÇO DE ENERGIA </t>
  </si>
  <si>
    <t xml:space="preserve">SERVIÇO DE TELEFONIA </t>
  </si>
  <si>
    <t xml:space="preserve">SERVIÇO DE HOSPEDAGEM </t>
  </si>
  <si>
    <t xml:space="preserve">SERVIÇO DE CARIMBO </t>
  </si>
  <si>
    <t xml:space="preserve">SERVIÇO DE COPEIRA </t>
  </si>
  <si>
    <t>SERVIÇO DE MANUTENÇÃO</t>
  </si>
  <si>
    <t xml:space="preserve">SERVIÇO DE CHAVEIRO </t>
  </si>
  <si>
    <t>SERVIÇO DE CHAVEIRO</t>
  </si>
  <si>
    <t>EVENTOS</t>
  </si>
  <si>
    <t>SERVIÇO DE SEGURANÇA</t>
  </si>
  <si>
    <t>INTÉRPRETE DE LIBRAS</t>
  </si>
  <si>
    <t>SERVIÇO DE MANOBRISTA</t>
  </si>
  <si>
    <t>CERIMONIALISTA</t>
  </si>
  <si>
    <t>MESTRE DE CERIMONIA</t>
  </si>
  <si>
    <t>MATERIAIS DE EXPEDIENTE</t>
  </si>
  <si>
    <t xml:space="preserve">MATERIAIS PERMANENTES </t>
  </si>
  <si>
    <t>BOLSA DE SANGUE</t>
  </si>
  <si>
    <t>MATERIAL
DE CONSUMO E INSUMOS</t>
  </si>
  <si>
    <t>SERVIÇOS DE MOTORISTA</t>
  </si>
  <si>
    <t xml:space="preserve">SERVIÇOS AMBULATORIAIS E HOSPITALARES </t>
  </si>
  <si>
    <t xml:space="preserve">SERVIÇOS GRÁFICOS </t>
  </si>
  <si>
    <t xml:space="preserve">SERVIÇOS MEDICOS </t>
  </si>
  <si>
    <t xml:space="preserve">SERVIÇOS DE GERENCIAMENTO </t>
  </si>
  <si>
    <t>SERVIÇOS DE ENGENHARIA</t>
  </si>
  <si>
    <t>SERVIÇOS DE OXIGENOTERAPIA</t>
  </si>
  <si>
    <t xml:space="preserve"> EQUIPAMENTOS DE INFORMÁTICA</t>
  </si>
  <si>
    <t>MATERIAL PERSONALIZADO</t>
  </si>
  <si>
    <t>MATERIAL GRÁFICO</t>
  </si>
  <si>
    <t xml:space="preserve">PASSAGENS </t>
  </si>
  <si>
    <t>LICENÇA SOFTWARE</t>
  </si>
  <si>
    <t>ASSESSORIA TÉCNICA</t>
  </si>
  <si>
    <t>SERINGAS</t>
  </si>
  <si>
    <t xml:space="preserve"> SERVIÇOS DE TERAPIA RENAL </t>
  </si>
  <si>
    <t>PASSAGENS</t>
  </si>
  <si>
    <t>SERVIÇOS PARA MANUTENÇÃO E PREVENÇÃO</t>
  </si>
  <si>
    <t>MÃO DE OBRA PARA FORNECIMENTO DE SOFTWARES</t>
  </si>
  <si>
    <t>SERVIÇOS CONTÍNUOS</t>
  </si>
  <si>
    <t xml:space="preserve">SERVIÇO DE LIMPEZA </t>
  </si>
  <si>
    <t>SERVIÇO MÓVEIS PLANEJADOS</t>
  </si>
  <si>
    <t>SERVIÇO DE TREINAMENTO</t>
  </si>
  <si>
    <t>SERVIÇO DE CÓPIA</t>
  </si>
  <si>
    <t>MODERNIZAÇÃO</t>
  </si>
  <si>
    <t>MATERIAL HOSPITALAR</t>
  </si>
  <si>
    <t>SERVIÇO DE EDITORAÇÃO E PUBLICAÇÃO</t>
  </si>
  <si>
    <t>CURSO</t>
  </si>
  <si>
    <t>SERVIÇO POSTAL</t>
  </si>
  <si>
    <t>SERVIÇOS MANUTENÇÃO PREVENTIVA</t>
  </si>
  <si>
    <t>OFICIAL DE SERVIÇOS GERAIS</t>
  </si>
  <si>
    <t>AUXILIAR DE CARGA E DESCARGA</t>
  </si>
  <si>
    <t>SERVIÇOS PARA AUDITORIA DE CONTA TELEFÔNICA</t>
  </si>
  <si>
    <t>SERVIÇOS OUTSOURCING</t>
  </si>
  <si>
    <t>BANDEIRA</t>
  </si>
  <si>
    <t>MÁSCARA CIRÚRGICA</t>
  </si>
  <si>
    <t>GÊNEROS ALIMENTICIOS</t>
  </si>
  <si>
    <t>GÁS DE COZINHA</t>
  </si>
  <si>
    <t>UTENSILIOS DE COZINHA</t>
  </si>
  <si>
    <t>COLETA DE RESÍDUOS</t>
  </si>
  <si>
    <t>LAVANDERIA HOSPITALAR</t>
  </si>
  <si>
    <t>SERVIÇOS CONTÍNUOS DE HIGIENIZAÇÃO HOSPITALAR</t>
  </si>
  <si>
    <t>TRANSPORTE DE PACIENTES</t>
  </si>
  <si>
    <t>FORNECIMENTO ININTERRUPTO DE GASES MEDICINAIS</t>
  </si>
  <si>
    <t>ESTERILIZAÇÃO DE MATERIAIS CIRÚRGICOS</t>
  </si>
  <si>
    <t>OPME’S</t>
  </si>
  <si>
    <t>EXAME</t>
  </si>
  <si>
    <t>MATERIAIS E INSUMOS PARA LABORATÓRIO</t>
  </si>
  <si>
    <t>SERVIÇO DE GERENCIAMENTO</t>
  </si>
  <si>
    <t>INSTRUMENTO CIRÚRGICA</t>
  </si>
  <si>
    <t>BENS PERMANENTES</t>
  </si>
  <si>
    <t>SERVIÇOS DE MANUTENÇÃO PREVENTIVA</t>
  </si>
  <si>
    <t>SERVIÇOS PARA TRATAMENTO DE RADIOTERAPIA/BRANQUIOTERAPIA</t>
  </si>
  <si>
    <t xml:space="preserve">EQUIPAMENTOS E MOBILIÁRIOS PARA O HOSPITAL CENTRAL </t>
  </si>
  <si>
    <t>MANUTENÇÃO DO HOSPITAL CENTRAL</t>
  </si>
  <si>
    <t>INTERNET FIBRA ÓTICA</t>
  </si>
  <si>
    <t>MTI</t>
  </si>
  <si>
    <t>MÓVEIS PLANEJADOS</t>
  </si>
  <si>
    <t xml:space="preserve"> LICENÇAS CORPORATIVAS</t>
  </si>
  <si>
    <t xml:space="preserve"> CAPACITAÇÃO PRESENCIAL</t>
  </si>
  <si>
    <t>DATACENTER</t>
  </si>
  <si>
    <t>IMPLANTAÇÃO NETWORK OPERATIONS CENTER</t>
  </si>
  <si>
    <t xml:space="preserve">LICENÇA SOFTWARE </t>
  </si>
  <si>
    <t>AQUISIÇÃO DE SWITCH FIBER CHANNEL</t>
  </si>
  <si>
    <t>CHAMADA DE ENFERMARIA</t>
  </si>
  <si>
    <t xml:space="preserve"> AR CONDICIONADO</t>
  </si>
  <si>
    <t>CONSTRUÇÃO</t>
  </si>
  <si>
    <t>PERSIANAS</t>
  </si>
  <si>
    <t>CAPACITAÇÃO E APERFEIÇOAMENTO</t>
  </si>
  <si>
    <t>LINCENÇA POWER BI</t>
  </si>
  <si>
    <t>INSUMO HOSPITALAR</t>
  </si>
  <si>
    <t>SERVIÇO MÉDICO</t>
  </si>
  <si>
    <t>MANUTENÇÃO DE VEÍCULOS</t>
  </si>
  <si>
    <t>UNIFORMES E EPI</t>
  </si>
  <si>
    <t>LAVANDERIA</t>
  </si>
  <si>
    <t>SERVIÇO DE SOLUÇÃO INTEGRADA</t>
  </si>
  <si>
    <t xml:space="preserve">DIÁRIAS DE VISITA TÉCNICA </t>
  </si>
  <si>
    <t>ÁGUA POTÁVEL</t>
  </si>
  <si>
    <t>SERVIÇO DE RECEPCIONISTA E COPEIRAGEM</t>
  </si>
  <si>
    <t>FORNECIMENTO DE ENERGIA</t>
  </si>
  <si>
    <t>SERVIÇO OUTSOURCING</t>
  </si>
  <si>
    <t>TELEFONIA FIXA E MÓVEL</t>
  </si>
  <si>
    <t>SERVIÇO DE MANUTENÇÃO PREVENTIVA</t>
  </si>
  <si>
    <t>AQUISIÇÃO DE MOBILIÁRIO</t>
  </si>
  <si>
    <t>INSUMOS ELETRÔNICOS</t>
  </si>
  <si>
    <t>SERVIÇOS FUNERÁRIOS</t>
  </si>
  <si>
    <t>HOME CARE</t>
  </si>
  <si>
    <t>SERVIÇOS DE HISTOCOMPATIBILIDADE E IMUNOGENÉTICA</t>
  </si>
  <si>
    <t>BEM DE CONSUMO LABORATÓRIO</t>
  </si>
  <si>
    <t>TRANSPLANTE DE CÓRNEA</t>
  </si>
  <si>
    <t>BANCO DE OLHOS</t>
  </si>
  <si>
    <t>ANÁLISE DE ÁGUA</t>
  </si>
  <si>
    <t>CONSULTORIA</t>
  </si>
  <si>
    <t>VEÍCULO AMBULÂNCIA</t>
  </si>
  <si>
    <t>SERVIÇOS CONTÍNUOS DE TERCEIRIZAÇÃO DE MÃO-DE-OBRA</t>
  </si>
  <si>
    <t>SERVIÇOS CONTINUOS DE MANUTENÇÃO PREVENTIVA</t>
  </si>
  <si>
    <t>SERVIÇO MOTORISTA</t>
  </si>
  <si>
    <t>SERVIÇOS CONTÍNUOS DE POSTAGEM</t>
  </si>
  <si>
    <t>EMBALAGEM</t>
  </si>
  <si>
    <t>ALIMENTAÇÃO DE FUNCIONÁRIO</t>
  </si>
  <si>
    <t>MATERIAL DE EXPEDIENTE</t>
  </si>
  <si>
    <t>GBSAAC</t>
  </si>
  <si>
    <t>FERRAMENTA DE PESQUISA</t>
  </si>
  <si>
    <t>PUBLICAÇÃO EM JORNAL</t>
  </si>
  <si>
    <t>CONTRATAÇÃO DE SERVIÇO ESPECIALIZADO NO FORNECIMENTO DE ASSINATURA DE FERRAMENTA DE PESQUISA E COMPARAÇÃO DE PREÇOS PRATICADOS PELA ADMINISTRAÇÃO PUBLICA</t>
  </si>
  <si>
    <t>Serviços de apoio administrativo, técnico e operacional.</t>
  </si>
  <si>
    <t>A contratação é necessária para a realização de “Pesquisa de Preços”, uma vez que aAdministração Pública</t>
  </si>
  <si>
    <t>Contratação de serviço especializado, via Compra Direta, de Empresa Especializada no Serviço de Publicação de Matéria em Jornais de Grande Circulação Diária, Estadual e Nacional, Para Atender a Demanda de Publicação Dos Atos Normativos e Não Normativos da Secretaria do Estado de Saúde do Estado de Mato Grosso</t>
  </si>
  <si>
    <t xml:space="preserve">COLUNA X CM </t>
  </si>
  <si>
    <t>O SERVIÇO A SER CONTRATADO É CONTÍNUO TENDO EM VISTA A NECESSIDADE CONSTANTE DE PUBLICAÇÃO PARA A DEVIDA DIVULGAÇÃO DE EDITAIS DE LICITAÇÃO, BEM COMO AVISOS DE SUSPENSÃO E REABERTURAS, ALÉM DE ATOS NÃO NORMATIVOS PRATICADOS POR ESTA SECRETARIA.</t>
  </si>
  <si>
    <t>CAPACITAÇÃO E APERFEIÇOAMENTO DA EQUIPE</t>
  </si>
  <si>
    <t>CONTRATAÇÃO DE EMPRESA ESPECIALIZADA NA PRESTAÇÃO DE SERVIÇOS DE CAPACITAÇÃO</t>
  </si>
  <si>
    <t>DIVERSOS</t>
  </si>
  <si>
    <t xml:space="preserve">1115778
</t>
  </si>
  <si>
    <t>CODIGO</t>
  </si>
  <si>
    <t>DESCRIÇÃO</t>
  </si>
  <si>
    <t>OUTROS SERVIÇOS DE TERCEIROS - PESSOA JURÍDICA</t>
  </si>
  <si>
    <t>MATERIAL, BEM OU SERVIÇO PARA DISTRIBUIÇÃO GRATUITA</t>
  </si>
  <si>
    <t>NADA</t>
  </si>
  <si>
    <t>A SER COTADO</t>
  </si>
  <si>
    <t>1.502.0000</t>
  </si>
  <si>
    <t>ÁREA RESPONSÁVEL</t>
  </si>
  <si>
    <t>VALOR R$</t>
  </si>
  <si>
    <r>
      <t xml:space="preserve">Contratação de serviços terceiro pessoa jurídica-STPJ para atender a Superintendência de Atenção à Saúde na realização de eventos (alimentação, hospedagem, locação de espaço, sonorização) - </t>
    </r>
    <r>
      <rPr>
        <b/>
        <sz val="14"/>
        <rFont val="Arial Narrow"/>
        <family val="2"/>
      </rPr>
      <t>Contratos sob gestão da SUAC</t>
    </r>
  </si>
  <si>
    <r>
      <t xml:space="preserve">Despesa para deslocamento terrestre para execução dos Cursos e outras demandas da área tecnica COVAM, COVSAT, COVEP, CPEI. </t>
    </r>
    <r>
      <rPr>
        <b/>
        <sz val="14"/>
        <rFont val="Arial Narrow"/>
        <family val="2"/>
      </rPr>
      <t>Contratação sob gestão da SUAD</t>
    </r>
  </si>
  <si>
    <r>
      <t xml:space="preserve">Despesa para deslocamento terrestre para execução dos Cursos e outras demandas da área tecnica COVSAN. </t>
    </r>
    <r>
      <rPr>
        <b/>
        <sz val="14"/>
        <rFont val="Arial Narrow"/>
        <family val="2"/>
      </rPr>
      <t>Contratação sob gestão da SUAD</t>
    </r>
  </si>
  <si>
    <r>
      <t xml:space="preserve">Contratação de serviço para atender a Superintendência de Vigilância em Saúde e suas Coordenadorias, Rede de Frio e Depósito de Insumos. </t>
    </r>
    <r>
      <rPr>
        <b/>
        <sz val="14"/>
        <rFont val="Arial Narrow"/>
        <family val="2"/>
      </rPr>
      <t xml:space="preserve">Contratação sob gestão da SUAD  </t>
    </r>
  </si>
  <si>
    <r>
      <t xml:space="preserve">Contratação de serviço de Vigilância Armada Patrimondial para atender o predio Superintendência de Vigilância em Saúde e suas Coordenadorias, Rede de Frio e do Depósito de Insumo. </t>
    </r>
    <r>
      <rPr>
        <b/>
        <sz val="14"/>
        <rFont val="Arial Narrow"/>
        <family val="2"/>
      </rPr>
      <t xml:space="preserve">Contratos sob gestão da SUAD  </t>
    </r>
  </si>
  <si>
    <r>
      <t xml:space="preserve">Contratação de serviço de dedetização para atender a Superintendência de Vigilância em Saúde e suas Coordenadorias e Depósito de Insumos. </t>
    </r>
    <r>
      <rPr>
        <b/>
        <sz val="14"/>
        <rFont val="Arial Narrow"/>
        <family val="2"/>
      </rPr>
      <t>Contratos sob gestão da SUAD</t>
    </r>
  </si>
  <si>
    <r>
      <t xml:space="preserve">Contratação de serviço para atender a Superintendência de Vigilância em Saúde e suas Coordenadorias
</t>
    </r>
    <r>
      <rPr>
        <b/>
        <sz val="14"/>
        <rFont val="Arial Narrow"/>
        <family val="2"/>
      </rPr>
      <t>Contrato sob gestão SUAD</t>
    </r>
  </si>
  <si>
    <r>
      <t xml:space="preserve">Contratos para manutenção das atividades da Superintendência de Vigilância em Saúde e suas Coordenadorias. </t>
    </r>
    <r>
      <rPr>
        <b/>
        <sz val="14"/>
        <rFont val="Arial Narrow"/>
        <family val="2"/>
      </rPr>
      <t>Contratos sob gestão da SUAD</t>
    </r>
  </si>
  <si>
    <r>
      <t xml:space="preserve">Contratação de STPJ para eventos para atender a Superintendência de Vigilância em Saúde e suas Coordenadorias. </t>
    </r>
    <r>
      <rPr>
        <b/>
        <sz val="14"/>
        <rFont val="Arial Narrow"/>
        <family val="2"/>
      </rPr>
      <t>Contratos sob gestão da SUAD</t>
    </r>
  </si>
  <si>
    <r>
      <t xml:space="preserve">Aquisição de equipamentos para atender as atividades das Coordenadorias da Vigilância em Saúde e as ações de matriciamento e suporte técnico realizadas pelos técnicos da Saúde do Trabalhador em reuniões </t>
    </r>
    <r>
      <rPr>
        <i/>
        <sz val="14"/>
        <rFont val="Arial Narrow"/>
        <family val="2"/>
      </rPr>
      <t>on line</t>
    </r>
    <r>
      <rPr>
        <sz val="14"/>
        <rFont val="Arial Narrow"/>
        <family val="2"/>
      </rPr>
      <t>. Aquisição de datashow projetor powerlite E20 3 LCD visa atender a necessidade dos 16 ERS</t>
    </r>
  </si>
  <si>
    <r>
      <t xml:space="preserve">Garintir o fornecimento de passagens terrestres e aéreas para atender a demanda da Superintência e suas Coordenadorias nas ações dentro e fora do estado. </t>
    </r>
    <r>
      <rPr>
        <b/>
        <sz val="14"/>
        <rFont val="Arial Narrow"/>
        <family val="2"/>
      </rPr>
      <t>Contratação sob gestão da SUAD</t>
    </r>
  </si>
  <si>
    <r>
      <t xml:space="preserve">Garintiro apoio logístico para atender a Superintência e suas Coordenadorias nos eventos e capacitações. </t>
    </r>
    <r>
      <rPr>
        <b/>
        <sz val="14"/>
        <rFont val="Arial Narrow"/>
        <family val="2"/>
      </rPr>
      <t>Contratação sob gestão da SUAD</t>
    </r>
  </si>
  <si>
    <r>
      <t xml:space="preserve">Atender a Superintendência e suas Coordenadorias no desenvolvimento das atividades administrativas. </t>
    </r>
    <r>
      <rPr>
        <b/>
        <sz val="14"/>
        <rFont val="Arial Narrow"/>
        <family val="2"/>
      </rPr>
      <t>Aquisição sob gestão da SUAD</t>
    </r>
  </si>
  <si>
    <r>
      <t xml:space="preserve">Atender a Superintendência e suas Coordenadorias no desenvolvimento das atividades administrativas. </t>
    </r>
    <r>
      <rPr>
        <b/>
        <sz val="14"/>
        <rFont val="Arial Narrow"/>
        <family val="2"/>
      </rPr>
      <t>Aquisição sob gestão da STI</t>
    </r>
  </si>
  <si>
    <r>
      <t xml:space="preserve">Contratação de serviços contínuos para atender o funcionamento e manutenção das atividades do LACEN-MT. </t>
    </r>
    <r>
      <rPr>
        <b/>
        <sz val="14"/>
        <rFont val="Arial Narrow"/>
        <family val="2"/>
      </rPr>
      <t>Contratos sob gestão da SUAD</t>
    </r>
  </si>
  <si>
    <r>
      <t xml:space="preserve">Contratação de serviços contínuos para atender o funcionamento e manutenção das atividades do LACEN-MT. </t>
    </r>
    <r>
      <rPr>
        <b/>
        <sz val="14"/>
        <rFont val="Arial Narrow"/>
        <family val="2"/>
      </rPr>
      <t xml:space="preserve">Contratos sob gestão da SUAD </t>
    </r>
  </si>
  <si>
    <r>
      <t>Contratação de serviços contínuos para atender o funcionamento e manutenção das atividades do LACEN-MT.</t>
    </r>
    <r>
      <rPr>
        <b/>
        <sz val="14"/>
        <rFont val="Arial Narrow"/>
        <family val="2"/>
      </rPr>
      <t xml:space="preserve"> Contratos sob gestão da SUAD  </t>
    </r>
  </si>
  <si>
    <r>
      <t xml:space="preserve">Contratação de serviços terceiro pessoa jurídica-STPJ para atender o LACEN-MT na realização de eventos (alimentação, hospedagem, locação de espaço, sonorização) </t>
    </r>
    <r>
      <rPr>
        <b/>
        <sz val="14"/>
        <rFont val="Arial Narrow"/>
        <family val="2"/>
      </rPr>
      <t>- Contratos sob gestão da SUAD</t>
    </r>
  </si>
  <si>
    <r>
      <t xml:space="preserve">Contratação de serviços terceiro pessoa jurídica-STPJ para atender o LACEN-MT no deslocamento aéreo e/ou terrestre no desenvolvimento das ações inerentes aos laboratórios </t>
    </r>
    <r>
      <rPr>
        <b/>
        <sz val="14"/>
        <rFont val="Arial Narrow"/>
        <family val="2"/>
      </rPr>
      <t>- Contratos sob gestão da SUAD</t>
    </r>
  </si>
  <si>
    <r>
      <t xml:space="preserve">SERVIÇO DE  LIMPEZA E DESINFECÇÃO ( ÁREA SUJA, ÁREA LIMPA, E ESTOQUE DO </t>
    </r>
    <r>
      <rPr>
        <b/>
        <sz val="14"/>
        <rFont val="Arial Narrow"/>
        <family val="2"/>
      </rPr>
      <t>CME</t>
    </r>
    <r>
      <rPr>
        <sz val="14"/>
        <rFont val="Arial Narrow"/>
        <family val="2"/>
      </rPr>
      <t>- CENTRAL DE MATERIAL E ESTERELIZAÇÃO</t>
    </r>
  </si>
  <si>
    <r>
      <t>EXECUTAR A LIMPEZA E DESINFECÇÃO</t>
    </r>
    <r>
      <rPr>
        <b/>
        <sz val="14"/>
        <rFont val="Arial Narrow"/>
        <family val="2"/>
      </rPr>
      <t xml:space="preserve"> </t>
    </r>
    <r>
      <rPr>
        <sz val="14"/>
        <rFont val="Arial Narrow"/>
        <family val="2"/>
      </rPr>
      <t>( ÁREA SUJA, ÁREA LIMPA, E ESTOQUE DO CME- CENTRAL DE MATERIAL E ESTERELIZAÇÃO )</t>
    </r>
  </si>
  <si>
    <t xml:space="preserve">COMBUSTÍVEL E LUBRIFICANTES AUTOMOTIVOS </t>
  </si>
  <si>
    <t>GENÊROS ALIMENTÍCIOS</t>
  </si>
  <si>
    <t>GÁSES</t>
  </si>
  <si>
    <t xml:space="preserve">MATERIAL DE EXPEDIENTE </t>
  </si>
  <si>
    <t>MATERIAL HOSPITALAR, ODONTOLÓGICO E LABOTORIAL</t>
  </si>
  <si>
    <t xml:space="preserve">MATERIAL ELÉTRICO E ELETRÔNICO </t>
  </si>
  <si>
    <t>MATERIAL PARA MANUTENÇÃO DE BENS MÓVEIS E EQUIPAMENTOS</t>
  </si>
  <si>
    <t>AQUISIÇÃO DE LOTE DE MATERIAL DE CONSUMO E INSUMOS</t>
  </si>
  <si>
    <t>MATERIAL PARA PROCESSAMENTO DE DADOS</t>
  </si>
  <si>
    <t>MATERIAL DE PROTEÇÃO E SEGURANÇA</t>
  </si>
  <si>
    <t>MATERIAIS SIMBÓLICOS, CÍVICOS, CULTURAIS E EDUCACIONAIS</t>
  </si>
  <si>
    <t>PEÇAS E ACESSÓRIOS PARA MANUTENÇÃO DE VEÍCULOS E MÁQUINAS AGRICOLAS</t>
  </si>
  <si>
    <t>MATERIAL DE ENSINO</t>
  </si>
  <si>
    <t>MATERIAL DE ACONDICIONAMENTO E EMBALAGEM</t>
  </si>
  <si>
    <t>MATERIAL DE COPA E COZINHA</t>
  </si>
  <si>
    <t>3.3.90.30.073</t>
  </si>
  <si>
    <t>APARELHOS, EQUIPAMENTOS E UTENSÍLIOS PARA LABORATÓRIO DE ENSINO, PESQUISA E EXTENSÃO</t>
  </si>
  <si>
    <t>DISTRIBUIÇÃO DE MEDICAMENTOS</t>
  </si>
  <si>
    <t>APARELHOS AUDITIVOS</t>
  </si>
  <si>
    <t>OUTROS MATERIAIS DE DISTRIBUIÇÃO GRATUITA</t>
  </si>
  <si>
    <t>PASSAGENS E DESPESAS COM LOCOMOÇÃO</t>
  </si>
  <si>
    <t xml:space="preserve">PASSAGEM AEROVIÁRIA </t>
  </si>
  <si>
    <t>PASSAGEM RODOVIÁRIA</t>
  </si>
  <si>
    <t>OUTRAS DESPESAS DE PESSOAL DECORRENTE DE CONTRATOS DE TERCERIZAÇÃO</t>
  </si>
  <si>
    <t>TERCERIZAÇÃO DE SERVIÇOS DE VIGILÂNCIA E SEGURANÇA</t>
  </si>
  <si>
    <t>TERCERIZAÇÃO DE SERVIÇOS ASSISTÊNCIAIS</t>
  </si>
  <si>
    <t>SERVIÇO DE CONSULTORIA</t>
  </si>
  <si>
    <t>PRESTADORA DE SERVIÇO NAS ÁREAS DE CONSULTORIA TÉCNICA</t>
  </si>
  <si>
    <t>DESCRIÇÃO DO ELEMENTO E SUBELEMENTO DE DESPESA</t>
  </si>
  <si>
    <t>LOCAÇÃO DE MÃO-DE-OBRA</t>
  </si>
  <si>
    <t xml:space="preserve">MÃO-DE-OBRA VIGILÂNCIA OSTENSIVA </t>
  </si>
  <si>
    <t xml:space="preserve">LIMPEZA, HIGIENE E CONVERVAÇÃO </t>
  </si>
  <si>
    <t>DESPESAS COM COPEIRAGEM E COZINHEIRA</t>
  </si>
  <si>
    <t xml:space="preserve">MÃO-DE-OBRA MOVIMENTADOR DE MERCADORIA </t>
  </si>
  <si>
    <t>CONTRATAÇÃO DE RECEPCIONISTA</t>
  </si>
  <si>
    <t>DESPESAS COM MOTORISTA</t>
  </si>
  <si>
    <t>OUTROS SERVIÇOS DE TERCEIROS - PJ</t>
  </si>
  <si>
    <t xml:space="preserve">ANUIDADES </t>
  </si>
  <si>
    <t>3.3.90.39.084</t>
  </si>
  <si>
    <t>CONFECÇÃO DE UNIFORMES, BANDEIRAS E FLÂMULAS</t>
  </si>
  <si>
    <t xml:space="preserve">CONFECÇÃO DE MATERIAL DE ACONDICIONAMENTO E EMBALAGEM </t>
  </si>
  <si>
    <t xml:space="preserve">SERVIÇOS DE APOIO ADMINISTRATIVO, TÉCNICO E OPERACIONAL </t>
  </si>
  <si>
    <t>AQUISIÇÃO DESENVOLVIMENTO, LICENCIAMENTO E MANUTEÇÃO DE SOFTEARES DE APLICAÇÃO</t>
  </si>
  <si>
    <t>ESTUDOS E PROJETOS</t>
  </si>
  <si>
    <t>FESTIVIDADES E HOMENAGENS</t>
  </si>
  <si>
    <t>SERVIÇOS DE COMUNICAÇÃO EM GERAL</t>
  </si>
  <si>
    <t>FORNECIMENTO DE OXIGÊNIO</t>
  </si>
  <si>
    <t>HOSPEDAGENS</t>
  </si>
  <si>
    <t>SERVIÇOS DE ÁGUA E ESGOTO</t>
  </si>
  <si>
    <t>INSTALAÇÃO E MANUTENÇÃO DE EQUIPAMENTO PARA FORNECIMENTO DE ENERGIA ELÉTRICA</t>
  </si>
  <si>
    <t xml:space="preserve">LIMPEZA E HIGIENIZAÇÃO </t>
  </si>
  <si>
    <t>SERVIÇOS DE TRANSMISSÃO DE IMAGEM E SOM</t>
  </si>
  <si>
    <t>LOCAÇÃO DE AUTOMÓVEIS</t>
  </si>
  <si>
    <t>SERVIÇOS HOSPITALARES - ALTA COMPLEXIDADE</t>
  </si>
  <si>
    <t>SERVIÇOS AMBULATORIAIS - ALTA COMPLEXIDADE</t>
  </si>
  <si>
    <t>SERVIÇOS AMBULATORIAIS - MÉDIA COMPLEXIDADE</t>
  </si>
  <si>
    <t>TREINAMENTO E CAPACITAÇÃO DE PESSOAL</t>
  </si>
  <si>
    <t>SERVIÇO DE ENTREGA DE CORRESPONDÊNCIA</t>
  </si>
  <si>
    <t>SERVIÇO DE CÓPIAS E REPRODUÇÃO DE DOCUMENTOS</t>
  </si>
  <si>
    <t>SERVIÇO DE ENERGIA ELÉTRICA</t>
  </si>
  <si>
    <t>3.3.90.40.006</t>
  </si>
  <si>
    <t>SERVIÇOS GRÁFICOS E CLICHERIA</t>
  </si>
  <si>
    <t>SERVIÇO MÉDICO, HOSPITALAR, ODONTOLÓGICO E HOSPITALAR</t>
  </si>
  <si>
    <t>3.3.90.37.008</t>
  </si>
  <si>
    <t>DESENVOLVIMENTO DE SOFTWARE DE BASE E DE APLICAÇÃO</t>
  </si>
  <si>
    <t>SERVIÇO DE LAVANDERIA</t>
  </si>
  <si>
    <t>SERVIÇO DE MANUTENÇÃO E CONSERVAÇÃO DE BENS IMÓVEIS</t>
  </si>
  <si>
    <t>SERVIÇO DE MANUTENÇÃOE CONSERVAÇÃO DE MÁQUINAS E EQUIPAMENTOS</t>
  </si>
  <si>
    <t>3.3.90.39.115</t>
  </si>
  <si>
    <t>SERVIÇO COM DESPESA DE TELEFONE CONVENCIONAL FIXO</t>
  </si>
  <si>
    <t>SERVIÇOS COM DESPESAS DE TELEFONE CELULAR</t>
  </si>
  <si>
    <t xml:space="preserve">SERVIÇOS DE SCORRO E SALVAMENTO </t>
  </si>
  <si>
    <t>SEGUROS DE BENS MÓVEIS E IMÓVEIS</t>
  </si>
  <si>
    <t>3.3.90.39.102</t>
  </si>
  <si>
    <t>DESPESAS COM SERVIÇO DE MANUTENÇÃO E REPAROS COM EXTINTORES</t>
  </si>
  <si>
    <t>SEGURO OBRIGATÓRIO PARA VEÍCULOS AUTOMOTORES DE VIA TERRESTRE E BENS O ESTADO</t>
  </si>
  <si>
    <t>SERVIÇO DE PESSOA JURÍDICA PARA TRANSPORTE DE PASSAGEIROS</t>
  </si>
  <si>
    <t>SERVIÇO DE PROMOÇÃO DE EVENTOS</t>
  </si>
  <si>
    <t>SERVIÇO DE MONITORAÇÃO E RASTREAMENTO DE VEÍCULOS VIA SATÉLITE</t>
  </si>
  <si>
    <t>REFEIÇÃO PREPARADA</t>
  </si>
  <si>
    <t>AQUISIÇÃO DE TECNOLOGIA DA INFORMAÇÃO E COMUNICAÇÃO - PESSOA JURÍDICA</t>
  </si>
  <si>
    <t>SERVIÇO DE TECNOLOGIA DA INFORMAÇÃO E COMUNICAÇÃO - PJ</t>
  </si>
  <si>
    <t>LOCAÇÃO E HOSPEDAGEM DDE SOFTWARE</t>
  </si>
  <si>
    <t>MANUTENÇÃO E CONSERVAÇÃO DE EQUIPAMENTOS DE TIC, DIGITALIZAÇÃO E OUTSOURCING DE IMPRESSÃO</t>
  </si>
  <si>
    <t>SERVIÇOS TÉCNICOS PROFISSIONAIS DE TIC</t>
  </si>
  <si>
    <t>APARELHOS, EQUIPAMENTOS E UTENSÍLIOS MÉDICOS ODONTOLÓGICAS, LABORATORIAIS E HOSPITALRES</t>
  </si>
  <si>
    <t xml:space="preserve">AÇÕES ADMINISTRATIVAS - DECISÕES JUDICIAIS </t>
  </si>
  <si>
    <t>OBRAS E URBANIZAÇÃO</t>
  </si>
  <si>
    <t>DIÁRIAS DENTRO DO ESTADO</t>
  </si>
  <si>
    <t xml:space="preserve">OBRAS E INSTALAÇÕES </t>
  </si>
  <si>
    <t>CONSTRUÇÃO DE HOSPITAIS</t>
  </si>
  <si>
    <t>CONSTRUÇÃO DE POSTOS DE SAÚDE, CENTROS DE SAÚDE E UNIDADES MISTAS DE SAÚDE</t>
  </si>
  <si>
    <t>SERVIÇOS DE TERCEIROS UTILIZADOS PARA REALIZAÇÃO DE OBRAS E INSTALAÇÕES</t>
  </si>
  <si>
    <t>FORNECIMENTO E INSTALAÇÃO DE EQUIPAMENTOS DE TECNOLOGIA</t>
  </si>
  <si>
    <t>EQUIPAMENTOS E MATERIAIS PERMANENTES</t>
  </si>
  <si>
    <t>4.4.90.52.023</t>
  </si>
  <si>
    <t>MÁQUINAS E EQUIPAMENTOS ENERGÉTICOS</t>
  </si>
  <si>
    <t>MÁQUINAS, APARELHOS, EQUIPAMENTOS GRÁFICOS E EQUIPAMENTOS DIVERSOS</t>
  </si>
  <si>
    <t>APARELHOS E UTENSÍLIOS DOMÉSTICOS</t>
  </si>
  <si>
    <t>MÁQUINAS, INSTALAÇÕES E EQUIPAMENTOS PARA ESCRITÓRIO</t>
  </si>
  <si>
    <t>EQUIPAMENTO PARA PROCESSAMENTO DE DADOS</t>
  </si>
  <si>
    <t>EQUIPAMENTOS PARA ÁUDIO, VÍDEO E FOTO</t>
  </si>
  <si>
    <t>COLEÇÕES E MATERIAIS BIBLIOGRÁFICOS</t>
  </si>
  <si>
    <t>MÁQUINAS E IMPLEMENTOS PARA AGRICULTURA E RODOVIÁRIOS</t>
  </si>
  <si>
    <t>MÁQUINAS, MOTORES E EQUIPAMENTOS DIVERSOS</t>
  </si>
  <si>
    <t>APARELHOS, EQUIPAMENTOS E UTENSÍLIOS MÉDICOS , ODONTOLÓGICOS, LABORATORIAIS E HOSPITALARES</t>
  </si>
  <si>
    <t>VEÍCULOS DIVERSOS</t>
  </si>
  <si>
    <t>INSTRUMENTOS DE MEDIÇÃO</t>
  </si>
  <si>
    <t>UTENSÍLIOS DE ESCRITÓRIO</t>
  </si>
  <si>
    <t>EQUIPAMENTOS PARA REFRIGERAÇÃO, CIRCULAÇÃO E CONDICIONAMENTO DE AR</t>
  </si>
  <si>
    <t>1506,57 m²</t>
  </si>
  <si>
    <t>APARELHO DE AMPLIFICAÇÃO SONORA INDIVIDUAL (AASI) EXTERNO INTRA-CANAL TIPO A - PROCEDIMENTO SIGTAP 0701030062</t>
  </si>
  <si>
    <t>APARELHO DE AMPLIFICAÇÃO SONORA INDIVIDUAL - AASI  E SISTEMA DE FREQUENCIA MODULAR - FM</t>
  </si>
  <si>
    <t>ALTO</t>
  </si>
  <si>
    <t>Credenciamento de pessoas jurídicas especializadas para fornecimento de aparelhos de amplificação sonora individual (AASI) customizado (intra-auriculares, intracanais, microcanais), AASI retroauriculares e Sistema de Frequência Modulada Pessoal (FM) para concessão aos usuários em atendimento no CRIDAC</t>
  </si>
  <si>
    <t>APARELHO DE AMPLIFICAÇÃO SONORA INDIVIDUAL (AASI) EXTERNO INTRA-CANAL TIPO B - PROCEDIMENTO SIGTAP 0701030070</t>
  </si>
  <si>
    <t>APARELHO DE AMPLIFICAÇÃO SONORA INDIVIDUAL (AASI) EXTERNO INTRA-CANAL DO TIPOC - PROCEDIMENTO SIGTAP 0701030089</t>
  </si>
  <si>
    <t>APARELHO DE AMPLIFICAÇÃO SONORA INDIVIDUAL (AASI) EXTERNO MICROCANAL TIPO A - PROCEDIMENTO SIGTAP 0701030097</t>
  </si>
  <si>
    <t>APARELHO DE AMPLIFICAÇÃO SONORA INDIVIDUAL (AASI) EXTERNO MICROCANAL TIPO B - PROCEDIMENTO SIGTAP 0701030100</t>
  </si>
  <si>
    <t>APARELHO DE AMPLIFICAÇÃO SONORA INDIVIDUAL (AASI) EXTERNO MICROCANAL TIPO C - PROCEDIMENTO SIGTAP 0701030119</t>
  </si>
  <si>
    <t>APARELHO DE AMPLIFICAÇÃO SONORA INDIVIDUAL (AASI) EXTERNO RETRO AURICULAR TIPO A - PROCEDIMENTO SIGTAP 0701030127</t>
  </si>
  <si>
    <t>APARELHO DE AMPLIFICAÇÃO SONORA INDIVIDUAL (AASI) EXTERNO RETRO AURICULAR TIPO C - PROCEDIMENTO SIGTAP 0701030143</t>
  </si>
  <si>
    <t>REPOSIÇÃO DE AASI EXTERNO INTRACANAL TIPO A - PROCEDIMENTO SIGTAP 0701030216</t>
  </si>
  <si>
    <t>REPOSIÇÃO DE AASI EXTERNO INTRACANAL TIPO B - PROCEDIMENTO SIGTAP 0701030224</t>
  </si>
  <si>
    <t>REPOSIÇÃO DE AASI EXTERNO INTRACANAL TIPO C - PROCEDIMENTO SIGTAP 0701030232</t>
  </si>
  <si>
    <t>REPOSIÇÃO DE AASI EXTERNO MICROCANAL TIPO A - PROCEDIMENTO SIGTAP 0701030240</t>
  </si>
  <si>
    <t>REPOSIÇÃO DE AASI EXTERNO MICRO CANAL TIPO B - PROCEDIMENTO SIGTAP 0701030259</t>
  </si>
  <si>
    <t>REPOSIÇÃO DE AASI EXTERNO MICRO CANAL TIPO C - PROCEDIMENTO SIGTAP 0701030267</t>
  </si>
  <si>
    <t>REPOSIÇÃO DE AASI EXTERNO RETROAURICULAR TIPO A - PROCEDIMENTO SIGTAP 0701030275</t>
  </si>
  <si>
    <t>REPOSIÇÃO DE AASI EXTERNO RETROAURICULAR TIPO B - PROCEDIMENTO SIGTAP 0701030283</t>
  </si>
  <si>
    <t>REPOSIÇÃO DE AASI EXTERNO RETROAURICULAR TIPO C - PROCEDIMENTO SIGTAP 0701030291</t>
  </si>
  <si>
    <t>SISTEMA DE FREQUÊNCIA MODULADA PESSOAL (FM) - PROCEDIMENTO SIGTAP 0701030321</t>
  </si>
  <si>
    <t xml:space="preserve">CADEIRA DE RODAS MOTORIZADA PARAPLÉGICA ADULTO </t>
  </si>
  <si>
    <t>CADEIRA DE RODAS MOTORIZADA</t>
  </si>
  <si>
    <t xml:space="preserve">3.3.90.32.019 </t>
  </si>
  <si>
    <t>Aquisição de meios auxiliares de locomoção tipo cadeira de rodas e cadeira de banho para posterior concessão aos pacientes desta Unidade de Saúde/CRIDAC em atendimento às necessidades aos usuários desta Unidade de Saúde, CER III - Centro Especializado em Reabilitação</t>
  </si>
  <si>
    <t>CADEIRA DE RODAS MOTORIZADA TETRAPLÉGICA ADULTO</t>
  </si>
  <si>
    <t xml:space="preserve">CADEIRA DE RODAS MOTORIZADA PARAPLÉGICA INFANTIL </t>
  </si>
  <si>
    <t xml:space="preserve">CADEIRA DE RODAS HEMIPLÉGICAS </t>
  </si>
  <si>
    <t>CADEIRA DE RODAS</t>
  </si>
  <si>
    <t xml:space="preserve">CADEIRA DE RODAS PARAPLÉGICA INFANTIL - LARGURA DO ASSENTO DE 25CM A 30CM. </t>
  </si>
  <si>
    <t xml:space="preserve">CADEIRA DE RODAS PARAPLÉGICA INFANTIL - LARGURA DO ASSENTO DE 30 CM A 38 CM. </t>
  </si>
  <si>
    <t xml:space="preserve">CADEIRA DE RODAS TETRAPLÉGICA INFANTIL </t>
  </si>
  <si>
    <t xml:space="preserve">CADEIRA DE CADEIRA DE RODAS TETRAPLÉGICA ADULTO </t>
  </si>
  <si>
    <t xml:space="preserve">
1081838</t>
  </si>
  <si>
    <t>CADEIRA DE RODAS PARAPLÉGICA ADULTO</t>
  </si>
  <si>
    <t>3.3.90.32.019</t>
  </si>
  <si>
    <t>CADEIRA DE RODAS PARAPLÉGICA ADULTO OBESO</t>
  </si>
  <si>
    <t>CADEIRA DE RODAS MONOBLOCO</t>
  </si>
  <si>
    <t>CADEIRA DE RODAS PARA BANHO EM CONCHA INFANTIL</t>
  </si>
  <si>
    <t xml:space="preserve">CADEIRA DE BANHO </t>
  </si>
  <si>
    <t>CADEIRA DE RODAS TETRAPLÉGICA PARA BANHO</t>
  </si>
  <si>
    <t>CADEIRA DE BANHO PARA OBESO</t>
  </si>
  <si>
    <t>CADEIRA DE RODAS PARA BANHO COM ARO DE PROPULSÃO</t>
  </si>
  <si>
    <t xml:space="preserve"> CALÇADOS ANATÔMICOS COM PALMILHAS PARA PÉS NEUROPÁTICOS</t>
  </si>
  <si>
    <t>ÓRTESES SOB MEDIDA</t>
  </si>
  <si>
    <t>Aquisição de Órteses sob medida para concessão aos pacientes cadastrados pelo Serviço de Reabilitação Física, para atender as demandas dos usuários da demandante (CRIDAC) e também dos usuários dos 141 (cento e quarenta e um) municípios de Mato Grosso, por ser a referência deste serviço de saúde no Estado</t>
  </si>
  <si>
    <t xml:space="preserve"> CALÇADOS ORTOPÉDICOS CONFECCIONADOS SOB MEDIDA ATÉ NÚMERO 45</t>
  </si>
  <si>
    <t>CALÇADOS ORTOPÉDICOS SOB MEDIDA COM PALMILHAS ATÉ NÚMERO 45 (PAR)</t>
  </si>
  <si>
    <t>CALÇADOS SOB MEDIDA P/ COMPENSAÇÃO DE DISCREPÂNCIA DE MEMBROS INFERIORES A PARTIR DO NÚMERO 34</t>
  </si>
  <si>
    <t xml:space="preserve">CALÇADOS SOB MEDIDA PARA COMPENSAÇÃO DE ENCURTAMENTO ATÉ NÚMERO 33 (PAR) - TAMANHO: INFANTIL ATÉ 02 ANOS (ATÉ O NÚMERO 33). </t>
  </si>
  <si>
    <t>PALMILHAS CONFECCIONADAS SOB MEDIDA (PAR) TAMANHO: ADULTO E INFANTIL</t>
  </si>
  <si>
    <t>PALMILHAS PARA SUSTENTAÇÃO DOS ARCOS PLANTARES ATÉ O NÚMERO 33 (PAR) - TAMANHO: INFANTIL ATÉ O NUMERO TRINTA E TRÊS (33).</t>
  </si>
  <si>
    <t>PALMILHAS PARA SUSTENTAÇÃO DOS ARCOS PLANTARES NÚMEROS ACIMA DE 34 (PAR) - TAMANHO: ADULTOS, ACIMA DO NUMERO TRINTA E QUATRO (34).</t>
  </si>
  <si>
    <t xml:space="preserve">ÓRTESE SUROPODÁLICA SEM ARTICULAÇÃO EM POLIPROPILENO (INFANTIL) – TIPO AFO: </t>
  </si>
  <si>
    <t xml:space="preserve">ÓRTESE SUROPODÁLICA SEM ARTICULAÇÃO EM POLIPROPILENO (ADULTO) – TIPO AFO: </t>
  </si>
  <si>
    <t>ÓRTESE SUROPODÁLICA ARTICULADA EM POLIPROPILENO (ADULTO) - TIPO AFO</t>
  </si>
  <si>
    <t>ÓRTESE SUROPODÁLICA ARTICULADA EM POLIPROPILENO (INFANTIL) – TIPO AFO</t>
  </si>
  <si>
    <t>ÓRTESE SUROPODÁLICA ARTICULADA EM POLIPROPILENO (ADULTO) – TIPO AFO</t>
  </si>
  <si>
    <t>ÓRTESE PARA MEMBRO INFERIOR, TIPO: SUROPODÁLICA (AFO) ARTICULADA - TAMANHO: INFANTIL (SOB MEDIDA).</t>
  </si>
  <si>
    <t>ÓRTESE PARA MEMBRO INFERIOR, TIPO: CRUROPODÁLICA (KAFO) - TAMANHO: INFANTIL (SOB MEDIDA)</t>
  </si>
  <si>
    <t>ÓRTESE PARA MEMBRO INFERIOR, TIPO: CRUROPODÁLICA (KAFO) - TAMANHO: ADULTO (SOB MEDIDA)</t>
  </si>
  <si>
    <t>ÓRTESE PARA MEMBRO INFERIOR, TIPO: CRUROPODÁLICA (KAFO) -  TAMANHO: INFANTIL (SOB MEDIDA</t>
  </si>
  <si>
    <t>ÓRTESE PARA MEMBRO INFERIOR, TIPO: CRUROPODÁLICA (KAFO) - TAMANHO: ADULTO (SOB MEDIDA).</t>
  </si>
  <si>
    <t xml:space="preserve">ÓRTESE PARA MEMBRO INFERIOR, TIPO: PÉLVICOPODÁLICA (HKAFO) - MODELO: MODULAR, JOELHO E TORNOZELO COM BLOQUEIO - TAMANHO: INFANTIL (SOB MEDIDA) </t>
  </si>
  <si>
    <t xml:space="preserve">ÓRTESE PARA MEMBRO INFERIOR, TIPO: PÉLVICOPODÁLICA (HKAFO) MODELO  MODULAR, JOELHO E TORNOZELO LIVRE - TAMANHO: INFANTIL (SOB MEDIDA) </t>
  </si>
  <si>
    <t>ÓRTESE PARA MEMBRO INFERIORTIPO: PÉLVICOPODÁLICA (HKAFO) - TAMANHO: ADULTO (SOB MEDIDA).</t>
  </si>
  <si>
    <t>ÓRTESE PARA COLUNA VERTEBRAL, MODELO: COLETE JAQUETA DE RISSER (TLSO) - TAMANHO: SOB MEDIDA.</t>
  </si>
  <si>
    <t>ÓRTESE PARA COLUNA VERTEBRAL, MODELO: COLETE DE MILWAUKEE (CTLSO) - TAMANHO: SOB MEDIDA.</t>
  </si>
  <si>
    <t>ÓRTESE PARA COLUNA VERTEBRAL, MODELO: COLETE DECOMPRESSÃO DINÂMICA (TO) TAMANHO: SOB MEDIDA.</t>
  </si>
  <si>
    <t>ÓRTESE PARA COLUNA VERTEBRAL  - COLETE TLSO - TIPO KNIGHT – ÓRTESE (TLSO)</t>
  </si>
  <si>
    <t>ÓRTESE PARA COLUNA VERTEBRAL, MODELO: COLETE DE JEWETT (TLSO)</t>
  </si>
  <si>
    <t xml:space="preserve">ÓRTESE PARA COLUNA VERTEBRAL -  HCTO TIPO MINERVA IMOBILIZADORA CERVICAL </t>
  </si>
  <si>
    <t>ÓÓRTESE PARA COLUNA VERTEBRAL, MODELO: IMOBILIZADOR EXTERNO- OCCIPITALMANDIBULAR (SOMI)</t>
  </si>
  <si>
    <t xml:space="preserve">ÓRTESE PARA COLUNA VERTEBRAL - COLETE TIPO BOSTON – ÓRTESE (TLSO) </t>
  </si>
  <si>
    <t xml:space="preserve">EXOPRÓTESE ENDOESQUELÉTICA EM ALUMÍNIO PARA AMPUTAÇÃO TRANSFEMURAL </t>
  </si>
  <si>
    <t>PROTESES SOB MEDIDA</t>
  </si>
  <si>
    <t xml:space="preserve">Aquisição das próteses sob medida para concessão aos pacientes domiciliados no Estado de Mato Grosso por meio da Oficina Ortopédica do CRIDAC </t>
  </si>
  <si>
    <t>EXOPRÓTESE ENDOESQUELÉTICA EM AÇO DE TITÂNIO PARA AMPUTAÇÃO TRANSFEMURAL</t>
  </si>
  <si>
    <t>EXOPRÓTESE ENDOESQUELÉTICA EM ALUMÍNIO OU AÇO COM ENCAIXE LAMINADO EM RESINA ACRÍLICA</t>
  </si>
  <si>
    <t>EXOPRÓTESE ENDOESQUELÉTICA EM AÇO DE TITÂNIO COM ENCAIXE LAMINADO EM RESINA ACRÍLICA,</t>
  </si>
  <si>
    <t xml:space="preserve">EXOPRÓTESE ENDOESQUELÉTICA EM AÇO COM ENCAIXE TSWB DE CONTATO TOTAL AO COTO </t>
  </si>
  <si>
    <t>EXOPRÓTESE ENDOESQUELÉTICA PARA DESARTICULAÇÃO DO JOELHO EM ALUMÍNIO</t>
  </si>
  <si>
    <t>EXOPRÓTESE EXOESQUELÉTICA LAMINADA EM RESINA ACRÍLICA COM REFORÇO EM FIBRA DE CARBONO</t>
  </si>
  <si>
    <t>ORTOPRÓTESE NÃO CONVENCIONAL COM ENCAIXE DE RESINA RÍGIDA TUBO EM AÇO JOELHO MODULAR</t>
  </si>
  <si>
    <t xml:space="preserve">EXOPRÓTESE ENDOESQUELÉTICA EM AÇO PARA DESARTICULAÇÃO DE QUADRIL </t>
  </si>
  <si>
    <t>PRÓTESE EXOESQUELÉTICA PASSIVA PARA DESARTICULAÇÃO DO PUNHO OU AMPUTAÇÃO TRANSRADIAL</t>
  </si>
  <si>
    <t>PRÓTESE FUNCIONAL EXOESQUELÉTICA PARA AMPUTAÇÃO TRANSRADIAL</t>
  </si>
  <si>
    <t>PRÓTESE PASSIVA ENDOESQUELÉTICA PARA DESARTICULAÇÃO DE OMBRO E ESCAPULECTOMIA PARCIAL OU TOTAL</t>
  </si>
  <si>
    <t>PRÓTESE PASSIVA PARA AMPUTAÇÃO PARCIAL DA MÃO</t>
  </si>
  <si>
    <t>PRÓTESE FUNCIONAL EXOESQUELÉTICA PARA DESARTICULAÇÃO DE COTOVELO (PUNHO DE ROSCA)</t>
  </si>
  <si>
    <t xml:space="preserve">EXOPRÓTESE ENDOESQUELÉTICA EM AÇO DE TITÂNIO PARA AMPUTAÇÃO TRANSFEMURAL </t>
  </si>
  <si>
    <t>SUBSTITUIÇÃO ENCAIXE TRANSFEMURAL LAMINADO EM RESINA ACRÍLICA COM REFORÇO EM FIBRA DE CARBONO</t>
  </si>
  <si>
    <t>SUBSTITUIÇÃO ENCAIXE TRANSFEMURAL COM SISTEMA DE FIXAÇÃO DA PRÓTESE AO COTO UTILIZANDO LINER DE SILICONE COM REVESTIMENTO EXTERNO TÊXTIL COM SISTEMA DE PINO SHUT LOOCK</t>
  </si>
  <si>
    <t>SUBSTITUIÇÃO ENCAIXE PARA DESARTICULAÇÃO DO JOELHO, COM ENCAIXE EM RESINA ACRÍLICA</t>
  </si>
  <si>
    <t>SUBSTITUIÇÃO ENCAIXE TRANSTIBIAL LAMINADO EM RESINA ACRÍLICA, COM REFORÇO EM FIBRA DE CARBONO PARA AMPUTAÇÃO TRANSTIBIAL DO TIPO PTB-PTS</t>
  </si>
  <si>
    <t>SUBSTITUIÇÃO ENCAIXE TRANSTIBIAL SISTEMA DE FIXAÇÃO DA PRÓTESE AO COTO UTILIZANDO LINER DE SILICONE</t>
  </si>
  <si>
    <t xml:space="preserve">SUBSTITUIÇÃO ENCAIXE TRANSTIBIAL TSWB DE CONTATO TOTAL AO COTO </t>
  </si>
  <si>
    <t>PRÓTESE MAMÁRIA EXTERNA 100% SILICONADA, MODELO GOTA, Nº 01. UNIDADE</t>
  </si>
  <si>
    <t>EXOPROTESES MAMÁRIAS</t>
  </si>
  <si>
    <t>Aquisição de exopróteses mamárias e sutiã para prótese mamária externa de distribuição gratuita para pacientes mastectomizadas, em conformidade com a indicação técnica, visando a continuidade dos atendimentos as demandas do CRIDAC/CERIII/SES/MT</t>
  </si>
  <si>
    <t>PRÓTESE MAMÁRIA EXTERNA 100% SILICONADA, MODELO GOTA, Nº 02. UNIDADE.</t>
  </si>
  <si>
    <t>PRÓTESE MAMÁRIA EXTERNA 100% SILICONADA, MODELO GOTA, Nº 03. UNIDADE.</t>
  </si>
  <si>
    <t>PRÓTESE MAMÁRIA EXTERNA 100% SILICONADA, MODELO GOTA, Nº 04. UNIDADE.</t>
  </si>
  <si>
    <t>PRÓTESE MAMÁRIA EXTERNA 100% SILICONADA, MODELO GOTA, Nº 05. UNIDADE.</t>
  </si>
  <si>
    <t>PRÓTESE MAMÁRIA EXTERNA 100% SILICONADA, MODELO GOTA, Nº 06. UNIDADE.</t>
  </si>
  <si>
    <t>PRÓTESE MAMÁRIA EXTERNA 100% SILICONADA, MODELO GOTA, Nº 07. UNIDADE.</t>
  </si>
  <si>
    <t>PRÓTESE MAMÁRIA EXTERNA 100% SILICONADA, MODELO GOTA, Nº 08. UNIDADE.</t>
  </si>
  <si>
    <t>PRÓTESE MAMÁRIA EXTERNA 100% SILICONADA, MODELO GOTA, Nº 09. UNIDADE</t>
  </si>
  <si>
    <t>PRÓTESE MAMÁRIA EXTERNA 100% SILICONADA, MODELO GOTA, Nº 10. UNIDADE</t>
  </si>
  <si>
    <t>PRÓTESE MAMÁRIA EXTERNA 100% SILICONADA, MODELO GOTA, Nº 11. UNIDADE</t>
  </si>
  <si>
    <t>PRÓTESE MAMÁRIA EXTERNA 100% SILICONADA, MODELO GOTA, Nº 12. UNIDADE.</t>
  </si>
  <si>
    <t>SUTIÃ PARA PRÓTESE MAMÁRIA EXTERNA, SEM ARO E SEM BOJO, COMABERTURA LATERAL INTERNA PARA O ENCAIXE DE TODOS OS TIPOS DE PRÓTESES, LATERAIS LARGAS, COR BEGE, SEM RENDA, Nº 40. UNIDADE.</t>
  </si>
  <si>
    <t>SUTIÃ PARA PRÓTESE MAMÁRIA EXTERNA, SEM ARO E SEM BOJO, COM ABERTURA LATERAL INTERNA PARA O ENCAIXE DE TODOS OS TIPOS DE PRÓTESES, LATERAIS LARGAS, COR BEGE, SEM RENDA, Nº 42. UNIDADE.</t>
  </si>
  <si>
    <t>SUTIÃ PARA PRÓTESE MAMÁRIA EXTERNA</t>
  </si>
  <si>
    <t>SUTIÃ PARA PRÓTESE MAMÁRIA EXTERNA, SEM ARO E SEM BOJO, COM ABERTURA LATERAL INTERNA PARA O ENCAIXE DE TODOS OS TIPOS DE PRÓTESES, LATERAIS LARGAS, COR BEGE, SEM RENDA, Nº 44. UNIDADE.</t>
  </si>
  <si>
    <t>SUTIÃ PARA PRÓTESE MAMÁRIA EXTERNA, SEM ARO E SEM BOJO, COM ABERTURA LATERAL INTERNA PARA O ENCAIXE DE TODOS OS TIPOS DE PRÓTESES, LATERAIS LARGAS, COR BEGE, SEM RENDA, Nº 46. UNIDADE.</t>
  </si>
  <si>
    <t>SUTIÃ PARA PRÓTESE MAMÁRIA EXTERNA, SEM ARO E SEM BOJO, COM ABERTURA LATERAL INTERNA PARA O ENCAIXE DE TODOS OS TIPOS DE PRÓTESES, LATERAIS LARGAS, COR BEGE, SEM RENDA, Nº 48. UNIDADE.</t>
  </si>
  <si>
    <t>REFRATOR COM CILINDRO NEGATIVO ATÉ 06</t>
  </si>
  <si>
    <t>0002407</t>
  </si>
  <si>
    <t>EQUIPAMENTOS E MATERIAIS PERMANENTES PARA REABILITAÇÃO VISUAL</t>
  </si>
  <si>
    <t xml:space="preserve">1.500.1002 </t>
  </si>
  <si>
    <t>Aquisição de equipamentos e materiais permanentes oftalmológicos para instalação de consultórios, visando a abertura do serviço de reabilitação visual no CRIDAC/CERIII</t>
  </si>
  <si>
    <t xml:space="preserve"> 1.601.0000</t>
  </si>
  <si>
    <t>CONJUNTO CADEIRA E COLUNA OFTALMOLÓGICA - CADEIRA</t>
  </si>
  <si>
    <t>0002381</t>
  </si>
  <si>
    <t>LÂMPADA DE FENDA 3 AUMENTOS OCULAR</t>
  </si>
  <si>
    <t>0002456</t>
  </si>
  <si>
    <t xml:space="preserve">TONÔMETRO DE APLANAÇÃO EQUIPAMENTO </t>
  </si>
  <si>
    <t>0002404</t>
  </si>
  <si>
    <t>AUTO REFRATOR: AUTO REFRATOR DIGITAL COM CERATOMETRIA MICROPROCESSADO</t>
  </si>
  <si>
    <t>0002406</t>
  </si>
  <si>
    <t>SISTEMA DE ACUIDADE VISUAL - OPTOTIPOS</t>
  </si>
  <si>
    <t>0002403</t>
  </si>
  <si>
    <t xml:space="preserve">OFTALMOSCÓPIO BINOCULAR INDIRETO TENSÃO DE ALIMENTAÇÃO 5V.C.C </t>
  </si>
  <si>
    <t>0002639</t>
  </si>
  <si>
    <t xml:space="preserve">LENSÔMETRO - LENSÔMETRO: LENSÔMETRO DIGITAL E AUTOMÁTICO </t>
  </si>
  <si>
    <t>0002398</t>
  </si>
  <si>
    <t>LÂMPADA DE FENDA - LARGURA DA FENDA: 12MM; FILTROS</t>
  </si>
  <si>
    <t>0002457</t>
  </si>
  <si>
    <t xml:space="preserve">CAMPÍMETRO CÚPULA COM DISTÂNCIA DE 30 CM E ILUMINAÇÃO DE 31.5 ASB </t>
  </si>
  <si>
    <t>0002397</t>
  </si>
  <si>
    <t>LANTERNA CLÍNICA PARA EXAME OCULAR/OROFARINGE</t>
  </si>
  <si>
    <t>LENTE - LENTE DE 20 DIOPTRIAS, LENTES COMUNS PARA OFTALMOSCOPIA BINOCULAR INDIRETA</t>
  </si>
  <si>
    <t>0002394</t>
  </si>
  <si>
    <t>RETINOSCÓPIO - RETINOSCÓPIO COM CABO RECONHECIMENTO EXATO DA MIOPIA E HIPERMETROPIA</t>
  </si>
  <si>
    <t>0002393</t>
  </si>
  <si>
    <t>LENTE - LENTE DE 78 DIOPTRIAS, LENTES COMUNS PARA BIOMICROSCOPIA DE FUNDO</t>
  </si>
  <si>
    <t>0002395</t>
  </si>
  <si>
    <t>MESA ELÉTRICA - MESA ELÉTRICA, CAPACIDADE DE SUSTENTAÇÃO</t>
  </si>
  <si>
    <t>0002392</t>
  </si>
  <si>
    <t>OFTALMOSCÓPIO DIRETO PARA USO EM PACIENTES ADULTOS E PEDIÁTRICOS</t>
  </si>
  <si>
    <t>0002640</t>
  </si>
  <si>
    <t>TABLADO PARA FISIOTERAPIA - PESO: 49 KG; ESTRUTURA</t>
  </si>
  <si>
    <t>0002389</t>
  </si>
  <si>
    <t>BARRA PARALELA DUPLA - MATERIAL: EM AÇO INOX; COMPRIMENTO</t>
  </si>
  <si>
    <t>0002388</t>
  </si>
  <si>
    <t>3</t>
  </si>
  <si>
    <t>ESCADA DE CANTO - ESCADA DE CANTO</t>
  </si>
  <si>
    <t>0002387</t>
  </si>
  <si>
    <t xml:space="preserve">GANGORRA DE EQUILÍBRIO </t>
  </si>
  <si>
    <t>0002386</t>
  </si>
  <si>
    <t>BALANÇO PROPRIOCEPÇÃO</t>
  </si>
  <si>
    <t>0002385</t>
  </si>
  <si>
    <t xml:space="preserve">RÉGUA DE ESQUIASCOPIA - CONJUNTO DE RÉGUAS DE ESQUIOSCOPIA </t>
  </si>
  <si>
    <t>0002368</t>
  </si>
  <si>
    <t>CAIXA DE PROVAS COMPLETA - CAIXA DE PROVA: COM 270 LENTES EM CRISTAL</t>
  </si>
  <si>
    <t>0002384</t>
  </si>
  <si>
    <t>1.500.1002 e 1.601.0000</t>
  </si>
  <si>
    <t>LUPA ELETRÔNICA DE MESA - LUPA COM: MONITOR DE 24 POLEGADAS QUE AMPLIA A IMAGEM ATÉ 64 VEZES</t>
  </si>
  <si>
    <t>0002383</t>
  </si>
  <si>
    <t xml:space="preserve">CAIXA DE PRISMAS - COMPOSTO POR: 22 PRISMAS </t>
  </si>
  <si>
    <t>0002380</t>
  </si>
  <si>
    <t>1</t>
  </si>
  <si>
    <t xml:space="preserve">TOPÓGRAFO DE CÓRNEA </t>
  </si>
  <si>
    <t>0002353</t>
  </si>
  <si>
    <t>DISCO DE EQUILÍBRIO INFLÁVEL PROPRIOCEPTIVO PARA EXERCÍCIOS DE EQUILÍBRIO E COORDENAÇÃO MOTORA</t>
  </si>
  <si>
    <t>0002382</t>
  </si>
  <si>
    <t xml:space="preserve">CONJUNTO NEUROFUNCIONAL PREMIUM: ESTEIRA NEUROFUNCIONAL E SUPORTE CORPORAL </t>
  </si>
  <si>
    <t>EQUIPAMENTO DE REABILITAÇÃO FÍSICA</t>
  </si>
  <si>
    <t>A aquisição de equipamentos, esteira neurofuncional para equipar os ginásios terapêuticos de reabilitação adulto e infantil, para os procedimentos de fisioterapia realizados no Centro de Reabilitação Integral Dom Aquino Corrêa (CRIDAC) - Centro Especializado em Reabilitação (CER III).</t>
  </si>
  <si>
    <t xml:space="preserve">LOCAÇÃO DE VEÍCULO TIPO VAN, COM ACABAMENTO NA VERSÃO COMPLETA DA MARCA, ZERO KM RODADO, COM QUILOMETRAGEM LIVRE E CAPACIDADE PARA TRANSPORTAR NO MÍNIMO 16 PASSAGEIROS; </t>
  </si>
  <si>
    <t>1113791</t>
  </si>
  <si>
    <t>LOCAÇÃO DE VEÍCULOS</t>
  </si>
  <si>
    <t>Contratação de empresa especializada na locação mensal de veículos automotores, sem motorista, tipo Van com e sem adaptação, com o fornecimento de equipamento específico para monitoramento de veículo em tempo real (rastreador), manutenção, limpeza, seguro total e quilometragem livre, pelo período de 24 (vinte e quatro) meses para o serviçço de transporte dos pacientes em atendimento no CRIDAC</t>
  </si>
  <si>
    <t>LOCAÇÃO DE VEÍCULO TIPO VAN, COM ACABAMENTO NA VERSÃO COMPLETA DA MARCA, ZERO KM RODADO, COM QUILOMETRAGEM LIVRE E CAPACIDADE PARA TRANSPORTAR NO MÍNIMO 21 PASSAGEIROS</t>
  </si>
  <si>
    <t>1113793</t>
  </si>
  <si>
    <t>LOCAÇÃO DE VEÍCULO ZERO KM, TIPO VAN, ADAPTADO PARA O TRANSPORTE PASSAGEIROS DE CADEIRANTES</t>
  </si>
  <si>
    <t>1114432</t>
  </si>
  <si>
    <t>ESTEIRA ERGOMÉTRICA: ESTEIRA ERGOMÉTRICA PARA EXERCÍCIOS DE REABILITAÇÃO FÍSICA</t>
  </si>
  <si>
    <t>460031</t>
  </si>
  <si>
    <t>AQUISIÇÃO DE EQUIPAMENTOS PARA EQUIPAR OS GINÁSIOS DE REABILITAÇÃO ORTOPÉDICA E NEUROLÓGICA</t>
  </si>
  <si>
    <t>Aquisição de equipamentos reequiparem os ginásios terapêuticos de reabilitação para os procedimentos de fisioterapia tais como ESTEIRA ERGOMÉTRICA e BICICLETA ERGOMÉTRICA HORIZONTAL a serem utilizados no Centro de Reabilitação Integral Dom Aquino Correa (CRIDAC) - Centro Especializado em Reabilitação III (CER III).</t>
  </si>
  <si>
    <t>BICICLETA ERGOMÉTRICA HORIZONTAL  PARA EXERCÍCIOS DE REABILITAÇÃO FÍSICA</t>
  </si>
  <si>
    <t>380241</t>
  </si>
  <si>
    <t>Contrato de manutenção
equipamentos da piscina -
setor Hidroterapia</t>
  </si>
  <si>
    <t>Contratação de Empresa Especializada para manutenção e limpeza das 02 piscinas do setor da Hidroterapia</t>
  </si>
  <si>
    <t>Serviço de coleta de
resíduos sólidos CRIDAC
CER III</t>
  </si>
  <si>
    <t>Serviço de Manutenção de Coleta de Residuos Solidos para a Unidade</t>
  </si>
  <si>
    <t>3.3.90.39.100</t>
  </si>
  <si>
    <t>Serviço de Manutenção de Coleta de Residuos Solidos para a Unidade dispensar os residuos inservíveis.</t>
  </si>
  <si>
    <t>Serviço de limpeza e conservação de área interna hospitalar e/ ou com grande circulação de pessoas, produtividade em condições de usuais de 350 m² a 450 m² por servente de limpeza (I.N. Nº 01/2020/SEPLAG, DE 17 JANEIRO DE 2020 E I.N. 015 /2020/SEPLAG. DE 29 JULHO DE 2020), com fornecimento de materiais, insumos e equipamentos.M²</t>
  </si>
  <si>
    <t>Contratação de empresa prestadora de serviços de Limpeza e Desinfecção de áreas internas e externas, e superfícies em ambiente ambulatorial e hospitalar, com garantias de oferecer, durante o período contratado, adequada condição de salubridade, limpeza e conforto; realizado por mão de obra qualificada, com uso de produtos saneantes, materiais, máquinas e equipamentos certificados pela ANVISA e demais órgãos responsáveis para atender a Unidade CRIDAC</t>
  </si>
  <si>
    <t>Serviço de limpeza e conservação de área interna administrativa produtividade em condições de usuais de 800m² a 1000 m² por servente de limpeza (I.N. Nº 01/2020/SEPLAG, DE 17 JANEIRO DE 2020 E I.N. 015 /2020/SEPLAG. DE 29 JULHO DE 2020), com fornecimento de materiais, insumos e equipamentos.M²</t>
  </si>
  <si>
    <t>1099648</t>
  </si>
  <si>
    <t>Serviço de limpeza e conservação de área externa e/ ou com grande circulação de pessoas, produtividade em condições de usuais de 1300 m² a 1800 m² por servente de limpeza (I.N. Nº 01/2020/SEPLAG, DE 17 JANEIRO DE 2020 E I.N. 015 /2020/SEPLAG. DE 29 JULHO DE 2020), com fornecimento de materiais, insumos e equipamentos.M²</t>
  </si>
  <si>
    <t>1099649</t>
  </si>
  <si>
    <t>Contratação de empresa especializada na prestação de 
serviços de lavanderia externa com fornecimento de 
enxoval compreendendo as etapas de coleta da roupa 
suja, lavagem, desinfecção, secagem, e distribuição de 
roupas limpas, incluindo todos os materiais, mão de obra 
e equipamentos necessários para a realização dos 
serviços. CRIDAC</t>
  </si>
  <si>
    <t>1081543</t>
  </si>
  <si>
    <t xml:space="preserve">Contratação de serviço especializado na prestação de serviços de Lavanderia Hospitalar externa, incluindo gerenciamento dos setores de rouparia, processamento de enxoval hospitalar, fornecimento de enxoval, coleta da roupa suja, lavagem, desinfecção, secagem e distribuição de roupas limpas, para atender </t>
  </si>
  <si>
    <t>Contratação de empresa especializada em prestação de serviços contínuos de terceirização de mão de obra de RECEPCIONISTA para atender a demanda da SES/MT e as suas Unidades Especializadas</t>
  </si>
  <si>
    <t>Contratação de empresa especializada em prestação de serviços contínuos de terceirização de mão de obra de RECEPCIONISTA para atender a demanda do CRIDAC na Recepção Principal (Primeiro Atendimento)</t>
  </si>
  <si>
    <t>3.3.90.37.006</t>
  </si>
  <si>
    <t>Fornecimento da mão de obra para auxiliar de Administração - RECEPCIONISTA</t>
  </si>
  <si>
    <t>Contratação de empresa especializada em prestação de serviços contínuos de terceirização de mão de obra de COPEIRAS para atender a demanda da SES/MT e as suas Unidades Especializadas</t>
  </si>
  <si>
    <t>Contratação de empresa especializada em prestação de serviços contínuos de terceirização de mão de obra de COPEIRAS para atender a demanda do CRIDAC</t>
  </si>
  <si>
    <t>Fornecimento da mão de obra para auxiliar de Administração - COPEIRA</t>
  </si>
  <si>
    <t xml:space="preserve">Serviço de dedetização completa interna  e externa </t>
  </si>
  <si>
    <t>Contratação de empresa especializada na prestação de serviços de Desinsetização, Dedetização, Descupinização e Desratização com fornecimento de mão de obra qualificada, equipamentos, ferramentas e todos os materiais necessários para a execução dos serviços</t>
  </si>
  <si>
    <t>Impressão (outsourcing), digitalização e gerenciamento de impressão departamental, incluindo a prestação de serviços de assistência técnica integral, disponibilização de equipamentos de impressão, digitalização e cópia</t>
  </si>
  <si>
    <t>3.3.90.39.013</t>
  </si>
  <si>
    <t>LOCAÇÃO DE IMPRESSORAS</t>
  </si>
  <si>
    <t>Contratação de serviço
vigilância armada 12/24
horas</t>
  </si>
  <si>
    <t xml:space="preserve">Serviço de vigilância patrimonial </t>
  </si>
  <si>
    <t>VIGILÂNCIA PATRIMONIAL</t>
  </si>
  <si>
    <t>Contrato de manutenção
preventiva e corretiva de
equipamentos de
reabilitação</t>
  </si>
  <si>
    <t>MANUTENÇÃO DOS EQUIPAMENTOS</t>
  </si>
  <si>
    <t>Contrato de manutenção e calibragem dos
equipamentos de avaliação
auditiva e adaptação - AASI</t>
  </si>
  <si>
    <t>Contrato de manutenção e calibragem dos
equipamentos de avaliação
auditiva e adaptação - AASI da Saude Auditiva</t>
  </si>
  <si>
    <t>Diárias para visita técnica
dentro do Estado de Mato
Grosso</t>
  </si>
  <si>
    <t>Diárias para visita técnica</t>
  </si>
  <si>
    <t>DIÁRIAS</t>
  </si>
  <si>
    <t>Diárias Fora do Estado de Mato Grosso</t>
  </si>
  <si>
    <t>Aquisição de Equipamentos
e Maquinários para a Oficina
Ortopédica Fixa do
CRIDAC/CERIII</t>
  </si>
  <si>
    <t>Ampliar a capacidade instalada da Oficina Ortopédica do CRIDAC</t>
  </si>
  <si>
    <t>Consumo de Energia Elétrica</t>
  </si>
  <si>
    <t>Energia Elétrica</t>
  </si>
  <si>
    <t>CONSUMO DE ENERGIA ELETRICA</t>
  </si>
  <si>
    <t xml:space="preserve">Consumo com Telefonia Fixa </t>
  </si>
  <si>
    <t>Telefonia Fixa</t>
  </si>
  <si>
    <t>CONSUMO TELEFONIA FIXA</t>
  </si>
  <si>
    <t>Consumo Telefonia Móvel</t>
  </si>
  <si>
    <t>Telefonia Móvel</t>
  </si>
  <si>
    <t>CONSUMO TELEFONIA MÓVEL</t>
  </si>
  <si>
    <t>PAGAMENTO DE IPTU</t>
  </si>
  <si>
    <t>MANUTENÇÃO DE EQUIPAMENTOS AUTOCLAVE</t>
  </si>
  <si>
    <t>CONTRATO DE MANUTENÇÃO DE EQUIPAMENTOS ODONTOLÓGICOS</t>
  </si>
  <si>
    <t>CONTRATAÇÃO DE SERVIÇO DE TERCEIRO - SERVIÇO DE LIMPEZA, HIGIENE E CONSERVAÇÃO</t>
  </si>
  <si>
    <t>CONTRATAÇÃO DE SERVIÇO DE ANÁLISE DE ÁGUA</t>
  </si>
  <si>
    <t>CONTRATO DE LAVANDERIA HOSPITALAR</t>
  </si>
  <si>
    <t>SERVIÇO DE DEDETIZAÇÃO E LIMPEZA DE FOSSA</t>
  </si>
  <si>
    <t>CONTRATAÇÃO DE SERVIÇOS DE IMPRESSÃO MONOCROMÁTICA</t>
  </si>
  <si>
    <t>CONTRATAÇÃO DE SERVIÇO DE FORNECIMENTO DE GÁS MEDICINAL</t>
  </si>
  <si>
    <t>CONTRATO COLETA DE RESÍDUOS SÓLIDOS</t>
  </si>
  <si>
    <t>CONTRATAÇÃO DE ENERGIA</t>
  </si>
  <si>
    <t>CONTRATAÇÃO DE SERVIÇO DE CONFECÇÃO DE PRÓTESE DENTÁRIA</t>
  </si>
  <si>
    <t>CONTRATO DE MÃO DE OBRA DE VIGILÂNCIA OSTENSIVA</t>
  </si>
  <si>
    <t>CONTRATAÇÃO DE SERVIÇOS DE TELEFONIA FIXA</t>
  </si>
  <si>
    <t>CONTRATAÇÃO DE SERVIÇOS DE TELEFONIA MÓVEL</t>
  </si>
  <si>
    <t>CONTRATAÇÃO DE SERVIÇO INTEGRADO DE GESTÃO DE SERVIÇOS DE SAÚDE</t>
  </si>
  <si>
    <t>MANUTENÇÃO DE RECARGA DE EXTINTORES DE INCÊNDIO</t>
  </si>
  <si>
    <t>MANUTENÇÃO DE CONDICIONADOR DE AR</t>
  </si>
  <si>
    <t>AQUISIÇÃO DE INSUMOS MÉDICO-HOSPITALARES</t>
  </si>
  <si>
    <t>LITRO</t>
  </si>
  <si>
    <t>GALÃO</t>
  </si>
  <si>
    <t>AQUISIÇÃO DE INSUMOS MÉDICO - HOSPITALARES</t>
  </si>
  <si>
    <t>CAIXA</t>
  </si>
  <si>
    <t>Rolo</t>
  </si>
  <si>
    <t>PACOTE</t>
  </si>
  <si>
    <t>CARTELA</t>
  </si>
  <si>
    <t>AQUISIÇÃO DE INSUMOS ODONTOLÓGICOS, MÉDICO HOSPITALAR
 AQUISIÇÃO DE INSUMOS ODONTOLÓGICOS</t>
  </si>
  <si>
    <t>rolo</t>
  </si>
  <si>
    <t>FORNECIMENTO DE DIÁRIAS</t>
  </si>
  <si>
    <t>AQUISIÇÃO DE UNIFORMES, JALECOS E CAMISETAS PARA CAMPANHAS DE SAÚDE</t>
  </si>
  <si>
    <t>AQUISIÇÃO DE ELETROELETÔNICOS</t>
  </si>
  <si>
    <t>AQUISIÇÃO DE EQUIPAMENTOS ODONTOLÓGICOS</t>
  </si>
  <si>
    <t>Locação de imóvel urbano não residencial, situado na Rua Primavera, Lote 14 Quadra 24, Bairro Bosque da Saúde, no Município de Cuiabá,/MT, cujo proprietário é o Dr Vivaldo Naves de Oliveira – CPF 196.412.146-91, para abrigar as instalações do Centro Estadual de Odontologia para Pacientes Especiais - CEOPE</t>
  </si>
  <si>
    <t>3.3.90.36.012</t>
  </si>
  <si>
    <t>A sede própria para o funcionamento do CEOPE ainda não foi contruída, assim, até que seja concluída a construção deve-se realizar a renovação do contrato, sendo onoroso para o Estado procurar novo local para locação, pois as adequações necessárias para funcionamento do consultório odonto e central de esterilização demanda muito gasto.</t>
  </si>
  <si>
    <t>Pagamento anual de Imposto Predial e Territorial Urbano do imóvel locado pelo CEOPE</t>
  </si>
  <si>
    <t>3.3.90.47.003</t>
  </si>
  <si>
    <t>É de responsabilidade do locatário as despesas que decorrem de taxas referente ao imóvel locado.</t>
  </si>
  <si>
    <t>Contratação de empresa especializada para serviço de Manutenção preventiva e corretiva de Autoclave, para atender o Centro Estadual de Odontologia para Pacientes Especiais</t>
  </si>
  <si>
    <t>As autoclaves utilizadas no CEOPE são de fundamental importância para o processo de esterilização dos instrumentais, garantindo biossegurança aos pacientes e toda equipe de profissionais. A esterilização dos instrumentais é uma parte essencial do SISTEMA BEDAC (B – barreiras; E – esterilização; D – desinfecção; A – anti-sepsia e C - conservantes) de controle da infecção, em qualquer estabelecimento de saúde.
 Necessidade de estar em consonância com a PORTARIA Nº 097/2012/GBSES-MT que aprova o Regulamento Técnico e seus anexos, onde estabelece condições para a instalação e funcionamento dos Estabelecimentos de Assistência Odontológica no Estado de Mato Grosso em seu item 9.9 referente ao Programa de Manutenção Preventiva e Corretiva dos equipamentos que deve estar implantado de acordo com a Resolução da ANVISA RDC 02, de 25 de janeiro de 2010, que dispõe sobre o gerenciamento de tecnologias em saúde em estabelecimentos de saúde</t>
  </si>
  <si>
    <t>Contratação de serviço especializado de Manutenção Preventiva e Corretiva de Equipamentos Odontológicos, com inclusão de peças, para atender as demandas do CENTRO ESTADUAL DE ODONTOLOGIA PARA PACIENTES ESPECIAIS – CEOPE/SES-MT</t>
  </si>
  <si>
    <t>LICITAÇÃO EM ANDAMENTO</t>
  </si>
  <si>
    <t>A Manutenção técnica contempla os serviços efetuados para manter os equipamentos funcionando em condições normais, tendo como objetivo diminuir as possibilidades de paralisações, o que limitaria o atendimento à população em geral.
 Importante ressaltar também a inclusão ao pedido de manutenção, a reposição de peças, para que a manutenção seja imediata, solucionando tempestivamente os problemas apresentados nos equipamentos.
 Os equipamentos em questão possuem componentes mecânicos, hidráulicos, elétricos e eletrônicos, que possuem vida útil pré-determinada e se desgastam naturalmente durante sua utilização, necessitando inclusive de ajustes e regulagens periódicas, além de substituições cronologicamente programadas de peças, fluídos e óleos e substituições eventuais por desgaste, quebras e outros motivos diversos.
 O desgaste natural dos aparelhos existentes, devido sua constante utilização, exige a manutenção corretiva, pois tais equipamentos, odontológicos, são de extrema importância para o atendimento de saúde.</t>
  </si>
  <si>
    <t>Contratação de empresa prestadora de serviços de Limpeza e Desinfecção de áreas internas e externas, e superfícies em ambiente ambulatorial com garantias de oferecer, durante o período contratado, adequada condição de salubridade, limpeza e conforto; realizado por mão de obra qualificada, com uso de produtos saneantes, materiais, máquinas e equipamentos certificados pela ANVISA e demais órgãos responsáveis para atender o CEOPE - Centro Odontológico para Pacientes Especiais.</t>
  </si>
  <si>
    <t>SIM
 PROCESSO ADMINISTRATIVO</t>
  </si>
  <si>
    <t>Os serviços de limpeza e desinfecção de uma unidade de saúde se enquadram como serviços continuados, pois a sua interrupção pode comprometer a continuidade dos atendimentos, causando danos a pacientes e funcionários, uma vez que consistem na limpeza e conservação dos ambientes e desinfecção de superfícies fixas, de forma a promover a remoção de sujidades visíveis; a remoção, redução ou destruição de micro-organismos patogênicos; o controle de disseminação de contaminação biológica, química, etc., bem como manutenção de áreas verdes, com limpeza e jardinagem, dentro das normas e legislações pertinentes.</t>
  </si>
  <si>
    <t>Análise Microbiológica e Físico-Química da Água. O presente termo tem como objeto contratação de empresa especialização empresa especializada na prestação de serviços de Análise Microbiológica e Físico-Química da Água, para atender o MT-Hemocentro, CEOPE, CERMAC, CRIDAC e CIAPS -Adauto Botelho</t>
  </si>
  <si>
    <t>É válido lembrar que o cirurgião-dentista na maioria das vezes, realiza intervenções invasivas,
 bem como, atende a pacientes deprimidos imunologicamente, principalmente o perfil de
 pacientes do CEOPE, que é exclusivamente a pessoa com deficiência. Por esse motivo, a
 potabilidade deve ser, no mínimo, alcançada e conservada.
 Diante do exposto, faz-se necessário a análise periódica da água da unidade a fim de garantir
 esta potabilidade, em conformidade com a Portaria de Consolidação Nº 05 de 2017 e
 RESOLUÇÃO-RDC Nº 63, DE 25 DE NOVEMBRO DE 2011.</t>
  </si>
  <si>
    <t>Contratação de serviço especializado na prestação de serviços de Lavanderia Hospitalar externa, incluindo gerenciamento dos setores de rouparia, processamento de enxoval hospitalar, fornecimento de enxoval, coleta da roupa suja, lavagem, desinfecção, secagem e distribuição de roupas limpas, para atender as demandas do CEOPE</t>
  </si>
  <si>
    <t>Serviço de lavavanderia, processamento e fornecimento de enxoval de uso rotineiro da unidade</t>
  </si>
  <si>
    <t>cumprir às normas e padrões de higiene ambiental definidos pela Legislação federal, estadual e municipal regulada através da Secretaria de Saúde e Vigilância Sanitária, atendendo também a RDC ANVISA 018 de 29/02/2000, RDC 052 de 22/10/2009 e RDC 020 de 05/2010 e suas atualizações. Atender a RDC nº 326 de 09 de novembro de 2005 da ANVISA (Agência Nacional de Vigilância Sanitária) em seu Art.02 que cuida do gerenciamento de produtos para controle de insetos, roedores e de outros animais incômodos ou nocivos à saúde.</t>
  </si>
  <si>
    <t>Face à necessidade dos serviços de reprodução e impressão de documentos, necessários à realização das atividades do CEOPE, bem como, a necessidade de atualização tecnológica dos equipamentos e inclusão de ferramentas de softwares que proporcionarão economia de gerenciamento e o controle para uma gestão eficaz a ser empreendida nos recursos disponíveis para a composição de reprodução de documentos impressos.</t>
  </si>
  <si>
    <t>Fornecimento de gases medicinais em cilindros para atender a demanda do CEOPE</t>
  </si>
  <si>
    <t>Manter o Cilindro de Oxigêncio abastecido para o Carrinho de Emergência da Unidade.</t>
  </si>
  <si>
    <t>Contratação de empresa especializada na prestação de serviço de coleta, transporte, armazenamento, transbordo, tratamento até a adequada destinação final. (A e E)</t>
  </si>
  <si>
    <t>cumprir exigências da resolução da ANVISA RDC nº 306/04 e do CONAMA 358/05, garantindo princípios de biossegurança, preservando a saúde pública e o meio ambiente de possíveis riscos (contaminação do solo, lençol freático, das águas superficiais, a proliferação de inúmeros vetores transmissores de doenças e a contaminação de catadores).</t>
  </si>
  <si>
    <t>Contratação de empresa especializada na prestação de serviço de coleta, transporte, armazenamento, transbordo, tratamento até a adequada destinação final. (B)</t>
  </si>
  <si>
    <t>Fornecimento de energia elétrica para a unidade</t>
  </si>
  <si>
    <t>Energia elétrica para funcionamento da unidade</t>
  </si>
  <si>
    <t>Serviço de prótese bucal Total Removível (superior / inferior) base confeccionada em resina acrílica incolor (palato incolor), rebordo cervical em resina rosa com contornos simulando a cor da gengiva e micro vasos (gengiva normal), constando todos os dentes (nacionais) em posição com contornos anatômicos definidos para cada dente: incisivos centrais, incisivos laterais, caninos, 1º e 2º pré-molares e 1º e 2º molares todos eles sendo superior e inferior direito e esquerdo com material de acabamento confeccionados de acordo com as normas da Vigilância Sanitária.</t>
  </si>
  <si>
    <t>Contratação de laboratório para confecção de prótese total</t>
  </si>
  <si>
    <t>Serviço de prótese bucal Parcial Removível (superior / inferior) com armação metálica, confeccionada em cromo-cobalto (CoCr). Deverá apresentar superfície lisa e polida, conter os dentes faltantes de acordo com o caso apresentado. A base da prótese será confeccionada em resina rosa tendo dentes nacionais.</t>
  </si>
  <si>
    <t>Contratação de laboratório para confecção de prótese parcial removível</t>
  </si>
  <si>
    <t>Contratação de Empresa Especializada na Prestação de Serviços de Vigilância Armada para atender
 as demandas da Secretaria de Estado de Saúde de Mato Grosso e suas unidades.</t>
  </si>
  <si>
    <t>Contratação de empresa para realizar a segurança da unidade</t>
  </si>
  <si>
    <t>Contratação de empresa para fornecimento de tefelonia fixa</t>
  </si>
  <si>
    <t>Contratação de empresa ofertar serviços de telefonia fixa</t>
  </si>
  <si>
    <t>Contratação de empresa para fornecimento de tefelonia móvel</t>
  </si>
  <si>
    <t>Contratação de empresa ofertar serviços de telefonia móvel</t>
  </si>
  <si>
    <t>Contratação de empresa especializada em fornecer solução de TI para implantação de sistema integrado de prontuário e gestão de unidade ambulatorial</t>
  </si>
  <si>
    <t>Empresa que ofereça solução em TI para prontuário integrado e gestão ambulatorial</t>
  </si>
  <si>
    <t>Contratação de empresa especializada em recarga de extintores</t>
  </si>
  <si>
    <t>Empresa especializada em recarga de extintores</t>
  </si>
  <si>
    <t>Contratação de empresa especializada em manutenção corretiva e preventiva em aparelhos de ar condicionado</t>
  </si>
  <si>
    <t>Empresa especializada que realiza manutenção corretiva e preventiva em aparelhos de ar condicionado</t>
  </si>
  <si>
    <t>ABAFADOR CÔNICO DE RUÍDO: PROTETOR AURICULAR TIPO CONCHA, COM ESPUMA FIXADA INTERNAMENTE, CONFECCIONADO EM PLÁSTICO, NÃO CONDUTOR DE ELETRICIDADE. SELO DO ABAFADOR FABRICADO EM ESPUMA REVESTIDA COM VINIL NA COR PRETA, COM ARCO QUE PERMITA REGULAGEM E FACILITE O USO DE QUALQUER TIPO DE USUÁRIO. ATENUAÇÃO DE 24 DECIBÉIS, CONFORME ANSI S 12.6/1997. UNIDADE</t>
  </si>
  <si>
    <t>LICITAÇÃO EM ANDAMENTO com outras unidades
 SES-PRO-2024/14174</t>
  </si>
  <si>
    <t>Equipamentos de proteção individual como às unidades especializadas</t>
  </si>
  <si>
    <t>AVENTAL BRANCO EM PVC, FORRADO COM BAINHA, MEDINDO 1,40M X 0,70CM. UNIDADE</t>
  </si>
  <si>
    <t>FITA ZEBRADA CONFCCIONADA EM POLIPROPILENO DE BAIXA DENSIDADE, NAS CORES PRETA E AMARELA, COM 07 CMDE LARGURA E 200 METROS DE CUMPRIMENTO. ROLO.</t>
  </si>
  <si>
    <t>LUVA DE BORRACHA, DE SEGURANÇA E PROTEÇÃO, PARA LIMPEZA EM LÁTEX NATURAL, REVESTIMENTO INTERNO AVELUDADO, PALMA ANTIDERRAPANTE E REFORÇADA, TAMANHO MÉDIO, EMBALAGEM INTEGRA CONFORME PRAXES DO FABRICANTE, CONTENDO DADOS DE IDENTIFICAÇÃO, PROCEDÊNCIA, DATA DE FABRICAÇÃO E VALIDADE E CERTIFICAÇÃO DE ÓRGÃO COMPETENTE. UNIDADE DE FORNECIMENTO: PAR.</t>
  </si>
  <si>
    <t>LUVA DE BORRACHA, DE SEGURANÇA E PROTEÇÃO, PARA LIMPEZA EM LÁTEX NATURAL, REVESTIMENTO INTERNO AVELUDADO, PALMA ANTIDERRAPANTE E REFORÇADA, TAMANHO PEQUENO, EMBALAGEM INTEGRA CONFORME PRAXES DO FABRICANTE, CONTENDO DADOS DE IDENTIFICAÇÃO, PROCEDÊNCIA, DATA DE FABRICAÇÃO E VALIDADE E CERTIFICAÇÃO DE ÓRGÃO COMPETENTE. UNIDADE DE FORNECIMENTO: PAR.</t>
  </si>
  <si>
    <t>LUVA TÉRMICA EM TECIDO METALIZADO 100% ALGODÃO, CANO LONGO, DIMENSÕES APROXIMADAS 38 X 18 CM, PARA MANUSEIO DE OBJETOS QUENTES E FRIOS, ESPECÍFICO PARA UTILIZAÇÃO EM COZINHA. PAR</t>
  </si>
  <si>
    <t>ÓCULOS DE SEGURANÇA COM LENTE ÚNICA, EM UMA SÓ PEÇA DE DUROPOLICARBONATO, COM HASTES FIXAS E PROTEÇÃO LATERAL VENTILADA, PERMITE A SOBREPOSIÇÃO E ÓCULOS DE GRAU. FILTRA 99% ULTRAVIOLETA, ORIFÍCOS PARA CORDÃO. UNIDADE.</t>
  </si>
  <si>
    <t>SAPATO CIRÚRGICO BRANCO, FECHADO NA PARTE SUPERIOR E NO CALCANHAR, CONFORTÁVEL AOS PÉS, SOLADO ANTIDERRAPANTE, PASSÍVEL DE ESTERILIZAÇÃO EM AUTOCLAVE. DEVE OBEDECER AS ESPECIFICAÇÕES DA NR32. TAMANHOS DE 33,34,35,36,37,38,39,40,41,42,43,44.</t>
  </si>
  <si>
    <t>PROTETOR AURICULAR DE SEGURANÇA – COM CAPACIDADE DE 29 DECIBEIS; TIPO INSERÇÃO, CONFECCIONADO EM ESPUMA MOLDÁVEL DE POLIURETANO, EM FORMATO CÔNICO E DE SUPERFÍCIE LISA, TAMANHO ÚNICO, QUE SE ADAPTA AOS DIFERENTES TAMANHOS DE CANAL AUDITIVO, REUTILIZÁVEL, COM CORDÃO. EMBALAGEM CONTENDO DADOS DE IDENTIFICAÇÃO DO PRODUTO, DATA DE FABRICAÇÃO, PRAZO DE VALIDADE E MARCA DO FABRICANTE.</t>
  </si>
  <si>
    <t>AVENTAL CIRÚRGICO DESCARTÁVEL, CONFECCIONADO EM FALSO TECIDO, NA COR BRANCA, COM GRAMATURA DE 50 GR/M2. TAMANHO ÚNICO, COM MANGAS LONGAS CONTENDO PUNHO ELÁSTICO NAS EXTREMIDADES E FITILHOS RESISTENTES/ TAMANHO M - CX 100 UNIDADES</t>
  </si>
  <si>
    <t>AVENTAL CIRÚRGICO DESCARTÁVEL, CONFECCIONADO EM FALSO TECIDO, NA COR BRANCA, COM GRAMATURA DE 50 GR/M2. TAMANHO ÚNICO, COM MANGAS LONGAS CONTENDO PUNHO ELÁSTICO NAS EXTREMIDADES E FITILHOS RESISTENTES/ TAMANHO G - CX 100 UNIDADES</t>
  </si>
  <si>
    <t>LUVA CIRÚRGICA ESTÉRIL DESCARTÁVEL CONFECCIONADA EM LATEX NATURAL, FORMATO ANATÔMICO, TEXTURA HOMOGÊNEA, ALTURA SENSIBILIDADE AO TATO, BOA ELASTICIDADE, TALCADA EMBALADA EM ENVELOPE ESPECIALMENTE DESENVOLVIDO PARA MANTER A ESTERILIDADE DO PRODUTO, COMPOSTA DE EMBALAGEM INTERNA DE PAPEL CREPE COM DOBRAS TRANSVERSAIS QUE PERMITAM A TRANSPARÊNCIA ASSÉPTICA MAIS SEGURA E ENVOLOPE EXTERNO EM PAPEL GRAU CIRÚRGICO, DESCARTÁVEL E ESTERILIZADA POR RAIOS GAMA COBALTO 60, TAMANHO Nº 6,0. EMBALAGEM CONTENDO IDENTIFICAÇÃO E PROCESENCIA DATA DE FABRICAÇÃO E VALIDADE UNIDADE DE FORNECIMENTO . PAR</t>
  </si>
  <si>
    <t>LUVA CIRÚRGICA Nº 6,5 CONFECIONADA EM LÁTEX, ESTERILIZADA A RAIO GAMA COBALTO 60, FORMATO ANATÔMICO, FLEXIBILIDADE, RESITÊNCIA E SENSIBILIDADE ADEQUADAS A SUA FINALIDADE, PUNHO REFORÇADO NA BORDA, LUBRIFICADA COM PÓ BIOABSORVIVEL PELO ORGANISMO, EM ENVELOPE CONTENDO 1 PAR, SELADO A QUENTE NOS QUATROS LADOS, SENDO QUE NO LADO SUPERIOR DEVE POSSUIR ABAS QUE PERMITAM ABERTURA ASSEPTICA DO MATERIAL, CONSTANDO OS DADOS DE IDENTIFICAÇÃO, PROCEDÊNCIA, DATA DE FABRICAÇÃO/ESTERILIZAÇÃO, PRAZO VALIDADE, NR DE LOTE E REGISTRO DO MINISTÉRIO DA SAÚDE. PAR</t>
  </si>
  <si>
    <t>LUVA CIRÚRGICA Nº 7,0 - LUVA CIRÚRGICA ESTÉRIL, DESCARTÁVEL, CONFECCIONADA EM LÁTEX NATURAL, FORMATO ANATÔMICO, TEXTURA HOMOGÊNEA, ALTA SENSIBILIDADE AO TATO, BOA ELASTICIDADE, TALCADA, EMBALADAS EM ENVELOPE ESPECIALMENTE DESENVOLVIDO PARA MANTER A ESTERILIDADE DO PRODUTO, COMPOSTA DE EMBALAGEM INTERNA DE PAPEL CREPE, COM DOBRAS TRANSVERSAIS QUE PERMITAM A TRANSFERÊNCIA ASSÉPTICA MAIS SEGURA E ENVELOPE EXTERNO EM PAPEL GRAU CIRÚRGICO, DESCARTÁVEL E ESTERILIZADA POR RAIOS GAMA COBALTO 60, TAMANHO Nº 7,0. EMBALAGEM CONTENDO IDENTIFICAÇÃO E PROCEDÊNCIA DATA DE FABRICAÇÃO E VALIDADE. PAR.</t>
  </si>
  <si>
    <t>LUVA CIRÚRGICA Nº 7,5 - LUVA CIRÚRGICA ESTÉRIL, DESCARTÁVEL, CONFECCIONADA EM LÁTEX NATURAL, FORMATO ANATÔMICO, TEXTURA HOMOGÊNEA, ALTA SENSIBILIDADE AO TATO, BOA ELASTICIDADE, TALCADA, EMBALADAS EM ENVELOPE ESPECIALMENTE DESENVOLVIDO PARA MANTER A ESTERILIDADE DO PRODUTO, COMPOSTA DE EMBALAGEM INTERNA DE PAPEL CREPE, COM DOBRAS TRANSVERSAIS QUE PERMITAM A TRANSFERÊNCIA ASSÉPTICA MAIS SEGURA E ENVELOPE EXTERNO EM PAPEL GRAU CIRÚRGICO, DESCARTÁVEL E ESTERILIZADA POR RAIOS GAMA COBALTO 60, TAMANHO Nº 7,5. EMBALAGEM CONTENDO IDENTIFICAÇÃO E PROCEDÊNCIA DATA DE FABRICAÇÃO E VALIDADE. PAR.</t>
  </si>
  <si>
    <t>LUVA CIRÚRGICA Nº 8,0 - LUVA CIRÚRGICA ESTÉRIL, DESCARTÁVEL, CONFECCIONADA EM LÁTEX NATURAL, FORMATO ANATÔMICO, TEXTURA HOMOGÊNEA, ALTA SENSIBILIDADE AO TATO, BOA ELASTICIDADE, TALCADA, EMBALADAS EM ENVELOPE ESPECIALMENTE DESENVOLVIDO PARA MANTER A ESTERILIDADE DO PRODUTO, COMPOSTA DE EMBALAGEM INTERNA DE PAPEL CREPE, COM DOBRAS TRANSVERSAIS QUE PERMITAM A TRANSFERÊNCIA ASSÉPTICA MAIS SEGURA E ENVELOPE EXTERNO EM PAPEL GRAU CIRÚRGICO, DESCARTÁVEL E ESTERILIZADA POR RAIOS GAMA COBALTO 60, TAMANHO Nº 8,0. EMBALAGEM CONTENDO IDENTIFICAÇÃO E PROCEDÊNCIA DATA DE FABRICAÇÃO E VALIDADE. PAR.</t>
  </si>
  <si>
    <t>LUVA PARA PROCEDIMENTOS, DESCARTÁVEL, TAMANHO PEQUENO, COM TALCO AMBIDESTRA. CONFECCIONADA EM LÁTEX NATURAL, HIPOALERGÊNICO, COM FORMATO ANATÔMICO, COM BAINHA, COM TEXTURA UNIFORME, SEM FALHAS, EMENDAS OU FUROS, E APRESENTAR ELASTICIDADE, RESISTÊNCIA À TRAÇÃO E SENSIBILIDADE TÁTIL COMPATÍVEIS COM A FINALIDADE, LUBRIFICADA COM PRODUTO ATÓXICO. ACONDICIONADAS EM CAIXAS TIPO “DISPENSER BOX”, COM ABERTURA QUE PERMITA A RETIRADA DAS LUVAS UMA A UMA. EMBALAGEM RESISTENTE DE MODO A ASSEGURAR PROTEÇÃO DO PRODUTO ATÉ O MOMENTO DE SUA UTILIZAÇÃO E TRAZENDO EXTERNAMENTE OS DADOS DE IDENTIFICAÇÃO, PROCEDÊNCIA, NÚMERO DE LOTE, MÉTODO, DATA DE FABRICAÇÃO E PRAZO DE VALIDADE E NÚMERO DE REGISTRO NO MINISTÉRIO DA SAÚDE E MINISTÉRIO DO TRABALHO E ESTAR CONFORME A NBR 13392. O PRAZO DE VALIDADE MÍNIMO DEVE SER DE 12 MESES A PARTIR DA DATA DE ENTREGA</t>
  </si>
  <si>
    <t>LUVA PARA PROCEDIMENTOS, DESCARTÁVEL, TAMANHO MÉDIO, COM TALCO AMBIDESTRA. CONFECCIONADA EM LÁTEX NATURAL, HIPOALERGÊNICO, COM FORMATO ANATÔMICO, COM BAINHA, COM TEXTURA UNIFORME, SEM FALHAS, EMENDAS OU FUROS, E APRESENTAR ELASTICIDADE, RESISTÊNCIA À TRAÇÃO E SENSIBILIDADE TÁTIL COMPATÍVEIS COM A FINALIDADE, LUBRIFICADA COM PRODUTO ATÓXICO. ACONDICIONADAS EM CAIXAS TIPO “DISPENSER BOX”, COM ABERTURA QUE PERMITA A RETIRADA DAS LUVAS UMA A UMA. EMBALAGEM RESISTENTE DE MODO A ASSEGURAR PROTEÇÃO DO PRODUTO ATÉ O MOMENTO DE SUA UTILIZAÇÃO E TRAZENDO EXTERNAMENTE OS DADOS DE IDENTIFICAÇÃO, PROCEDÊNCIA, NÚMERO DE LOTE, MÉTODO, DATA DE FABRICAÇÃO E PRAZO DE VALIDADE E NÚMERO DE REGISTRO NO MINISTÉRIO DA SAÚDE E MINISTÉRIO DO TRABALHO E ESTAR CONFORME A NBR 13392. O PRAZO DE VALIDADE MÍNIMO DEVE SER DE 12 MESES A PARTIR DA DATA DE ENTREGA</t>
  </si>
  <si>
    <t>LUVA DE PROCEDIMENTO TALCADA TAMANHO G - LUVA PARA PROCEDIMENTO CONFECCIONADA EM LÁTEX NATURAL E POLIURETANO, NÃO ESTÉRIL, AMBIDESTRA, ANTIDERRAPANTE, LUBRIFICADA COM SUBSTÂNCIA ABSORVÍVEIS PELO ORGANISMO, ALTA SENSIBILIDADE TÁTIL, FORMATO ANATÔMICO, PUNHO LONGO COM BAINHA, TEXTURA UNIFORME SEM FALHAS, EMBALAGEM CONSTANDO EXTERNAMENTE OS DADOS DE IDENTIFICAÇÃO, PROCEDÊNCIA, LOTE, DATA DE FABRICAÇÃO E VALIDADE. CAIXA COM 100 UNIDADES</t>
  </si>
  <si>
    <t>LUVA DE PRCEDIMENTO SEM TALCO TAMANHO P – LUVA PARA PROCEDIMENTO CONFECCIONADO EM LATEX NATURAL E POLIURETANO, NÃO ESTÉRIL, AMBIDESTRA, ANTIDERRAPANTE, LUBRIFICADA COM SUBSTANCIA ABSORVIVEIS PELO PRGANISMO ALTA SENSIBILIDADE TÁTIL, FORMATO ANATÔMICO, PUNHO LONGO COM BAINHA, TEXTURA UNIFORME SEM FALHAS. CONSTANDO EXTERNAMENTE OS DADOS DE IDENTIFICAÇÃO PROCEDÊNCIA, LOTE, DATA DE FABRICAÇÃO E VALIDADE. CAIXA</t>
  </si>
  <si>
    <t>LUVA DE PRCEDIMENTO SEM TALCO TAMANHO MÉDIO – CONFECCIONADO EM LATEX NATURAL E POLIURETANO, NÃO ESTÉRIL, AMBIDESTRA, ANTIDERRAPANTE, LUBRIFICADA COM SUBSTANCIA ABSORVIVEIS PELO PRGANISMO ALTA SENSIBILIDADE TÁTIL, FORMATO ANATÔMICO, PUNHO LONGO COM BAINHA, TEXTURA UNIFORME SEM FALHAS. CONSTANDO EXTERNAMENTE OS DADOS DE IDENTIFICAÇÃO PROCEDÊNCIA, LOTE, DATA DE FABRICAÇÃO E VALIDADE. CAIXA</t>
  </si>
  <si>
    <t>MÁSCARA CIRÚRGICA - SEMI-FACIAL, DESCARTÁVEL, COM TRÊS CAMADAS DE PROTEÇÃO, SENDO A INTERNA EM MATERIAL HIPOALÉRGICO, COM CLIP NASAL EMBUTIDO QUE PERMITA AJUSTE ADEQUADO AO CONTORNO DO ROSTO, PRODUZIDO EM ALUMÍNIO SUAVE E FLEXÍVEL, NÃO TRAUMATIZANTE, INODORA, TIRAS COSTURADAS COM SOLDA ELETRÔNICA, BORDAS BEM ACABADAS, ISENTAS DE COLA E QUE APRESENTEM EFICIÊNCIA DE FILTRAÇÃO BACTERIANA (E.F.B.), PARA PARTÍCULAS DE 1.0 MICRON, ACIMA DE 95 %. EMBALAGEM EM CAIXA TIPO DISPENSER-BOX COM 50 UNIDADES</t>
  </si>
  <si>
    <t>MASCARA DE PROTEÇÃO PARA FILTRAGEM DE AEROSSOIS PFF-2/N95</t>
  </si>
  <si>
    <t>PROTETOR FACIAL VISEIRA ACRÍLICO PROFISSIONAL. UNIDADE.</t>
  </si>
  <si>
    <t>SAPATILHA DESCARTÁVEL (PRO-PÉ), CONFECCIONADA EM FALSO TECIDO A BASE DE FIBRAS DE RAYON, COM GRAMATURA DE 50 G/M², IMPREGNADA COM LÁTEX ARTIFICIAL, IMPERMEÁVEL, RESISTENTE E ANTIADERENTE, TIPO BOTA, QUE PERMITA A COBERTURA COMPLETA DO CALÇADO ATÉ O TORNOZELO, TAMANHO ÚNICO, COM 35CM DE COMPRIMENTO POR 20 CM DE ALTURA. EMBALAGEM DE ACORDO COM O FABRICANTE CONTENDO DADOS DE IDENTIFICAÇÃO, VALIDADE E PROCEDÊNCIA. UNIDADE 100 UND.</t>
  </si>
  <si>
    <t>TOUCA DESCARTÁVEL - EM POLIPROPILENO, TAMANHO ÚNICO, COR BRANCA COM ELÁSTICO, PACOTE COM 100 UNIDADE</t>
  </si>
  <si>
    <t>ÁLCOOL ETÍLICO, TIPO HIDRATADO, TEOR ALCOÓLICO 70% (70º GL), APRESENTAÇÃO LÍQUIDO, FRASCO 1 LITRO.</t>
  </si>
  <si>
    <t>ALCOOL ETILICO A 70% - CONCENTRACAO/DOSAGEM 70%, FORMA DE APRESENTACAO EM FRASCO DE 5 LITROS, FORMA FARMACEUTICA SOLUCAO, INDICACAO DE USO ANTISSEPTICO, DESINFETANTE (CÓDIGO TCE 106797-4). GALÃO</t>
  </si>
  <si>
    <t>ABAIXADOR, DE LÍNGUA, ESPÁTULA EM MADEIRA LISA, ISTO É, COM AUSÊNCIA DE FARPAS, DESCARTÁVEL, EXTREMIDADES ARREDONDADAS, FORMATO CONVENCIONAL, RESISTENTE A ESTERILIZAÇÃO, COM 14 CM DE COMPRIMENTO, LARGURA ENTRE 1,4 E 1,5 CM. EMBALAGEM: PACOTE COM 100 UNIDADES, COM DADOS DE IDENTIFICACAO E PROCEDENCIA.</t>
  </si>
  <si>
    <t>LICITAÇÃO EM ANDAMENTO com outras unidades
 SES-PRO-2024/17264 SES-PRO-2024/17262 SES-PRO-2024/17261 SES-PRO-2024/17260 SES-PRO-2024/17258</t>
  </si>
  <si>
    <t>Material médico hospitalar de uso comum na unidade</t>
  </si>
  <si>
    <t>AGULHA DESCARTÁVEL 40X12- AGULHA HIPODÉRMICA, DESCARTÁVEL, ESTÉRIL, SILICONIZADA, CONFECCIONADA EM AÇO INOXIDÁVEL, COM BISEL TRIFACETADO, EMBALADA INDIVIDUALMENTE, COM DADOS DE IDENTIFICAÇÃO E PROCEDÊNCIA, DATA E TIPO DE ESTERILIZAÇÃO E TEMPO DE VALIDADE. CALIBRE 40X12. UNIDADE.</t>
  </si>
  <si>
    <t>ÁLCOOL ISOPROPÍLICO P.A (CH3 CHOHCH), EMBALAGEM EM FRASCO DE 1 LITRO, COM DADOS DE IDENTIFICAÇÃO, PROCEDÊNCIA, DATA DE FABRICAÇÃO E PRAZO DE VALIDADE, COM REGISTRO EM ÓRGÃO COMPETENTE. FRASCO.</t>
  </si>
  <si>
    <t>ALGODÃO HIDRÓFILO, 100% ALGODÃO, ALVEJADO, INSENTO DE IMPUREZAS, INODORO E INSIPIDO, ROLOS COM MANTA FINA COM ESPESSURA UNIFORME, CAMADAS SOBREPOSTAS REGULARMENTE, COMPACTO, ASPECTO HOMOGÊNEO E MACIO, BOA ABSORÇÃO, ENROLADO EM PAPEL APROPRIADO EM TODA SUA EXTENSÃO EMBALAGEM: ROLO COM 500 G EM EMBALAGEM INDIVIDUAL.</t>
  </si>
  <si>
    <t>ALMOTOLIAS BICO RETO - 250 ML - ALMOTOLIA PLÁSTICA, TRANSPARENTE, PROTETOR ACOPLADO AO BICO RETO E TAMPA E ROSCA. CAPACIDADE DE 250 ML. EMBALAGEM COM DADOS DE IDENTIFICAÇÃO E PROCEDÊNCIA. UNIDADE.</t>
  </si>
  <si>
    <t>CATETER NASAL Nº 12 - CATETER NASAL TIPO ÓCULOS PARA OXIGÊNIO Nº 12, DESCARTÁVEL, ESTÉRIL, CONFECCIONADO EM POLIVINIL, ATÓXICO, FLEXÍVAL E TRANSPARENTE. EMBALADO INDIVIDUALMENTE, COM DADOS DE IDENTIFICAÇÃO E PROCEDÊNCIA, DATA E TIPO DE ESTERILIZAÇÃO E TEMPO DE VALIDADE. UNIDADE.</t>
  </si>
  <si>
    <t>CLOREXIDINA (DIGLUCONATO), SOLUÇÃO DEGERMANTE, DILUÍDA A 2 %; INDICADA PARA REDUÇÃO DA FLORA MICROBIANA DE USO EXTERNO; USO ANTI-SÉPTICO; EMBALADA EM FRASCO DE 1.000 ML. ACONDICIONADA EM EMBALAGEM ORIGINAL DO FABRICANTE, COM O NOME DO RESPONSÁVEL TÉCNICO, O LOTE E PRAZO DE VALIDADE DO PRODUTO ESTAMPADOS NA PARTE EXTERNA DA EMBALAGEM.</t>
  </si>
  <si>
    <t>CLOREXIDINA 2% - SOLUÇÃO AQUOSA PARA LIMPEZA DE CAVIDADES E INSTRUMENTAIS. EMBALAGEM COM IDENTIFICAÇÃO E DADOS DO FABRICANTE, DATA DA FABRICAÇÃO E VALIDADE. UNIDADE DE FORNECIMENTO: FRASCO 100ML</t>
  </si>
  <si>
    <t>COLETOR PARA MATERIAL PÉRFURO CORTANTE COM ALÇA, CONFECCIONADO EM MATERIAL RESISTENTE A PUNCTURA, RUPTURA E VAZAMENTO - PAPELÃO ONDULADO, RESISTENTE, IMPERMEÁVEL, COM CAPACIDADE PARA 07 (SETE) LITROS, EMBALADOS INDIVIDUALMENTE, COM DADOS DE IDENTIFICAÇÃO E PROCEDÊNCIA.</t>
  </si>
  <si>
    <t>COLETOR UNIVERSAL DESCARTÁVEL, ESTÉRIL, UTILIZADO PARA EXAMES, EM POLIPROPILENO BRANCO, OU MATERIAL COMPATÍVEL A SUA FINALIDADE, DOTADO DE TAMPA TIPO ROSCA, COM VEDAÇÃO PERFEITA (SEM VAZAMENTOS). LIVRE DE DEFEITOS E/OU SUBSTÂNCIAS TÓXICAS. DEVERÁ VIR ACOMPANHADO DE ETIQUETA E ESPÁTULA. CAPACIDADE TOTAL APROXIMADA DE 80 A 100ML. UNIDADE.</t>
  </si>
  <si>
    <t>COMPRESSA DE GAZE HIDROFILIZADA, TAMANHO 7,5X7,5CM - ESTÉRIL, CONFECCIONADA EM FIOS DE ALGODÃO PURIFICADO, ISENTA DE AMIDO, COM ESTRUTURA DE 13 FIOS POR CM², SEM FALHAS OU FIAPOS, APRESENTANDO 08 DOBRAS UNIFORMES, EMBALADAS EM ENVELOPES PAPEL GRAU CIRÚRGICO COM 10 UNIDADES, COM FACE EM POLIPROPILENO, COM ABERTURA EM PÉTALAS, COM DADOS DE IDENTIFICAÇÃO, PROCEDÊNCIA, DATA E TIPO DE ESTERILIZAÇÃO E TEMPO DE VALIDADE. PACOTE.</t>
  </si>
  <si>
    <t>COMPRESSA DE GAZE HIDROFILIZADA, TAMANHO 7,5X7,5CM - NÃO ESTÉRIL, CONFECCIONADA EM FIOS DE ALGODÃO PURIFICADO, ISENTA DE AMIDO, COM ESTRUTURA DE 13 FIOS POR CM², SEM FALHAS OU FIAPOS, APRESENTANDO 08 DOBRAS UNIFORMES, EMBALADAS EM PACOTE PLÁSTICO COM 500 UNIDADES, COM DADOS DE IDENTIFICAÇÃO, PROCEDÊNCIA E VALIDADE. PACOTE.</t>
  </si>
  <si>
    <t>DETERGENTE E DESISCROSTANTE ORGÂNICO PARA INSTRUMENTAL CIRÚGICO, LIMPADOR COMPOSTO POR TRÊS ENZINAS, BACTERIOSTÁTICO, COMPOSTO POR PROTEINASE E EMILASE EFETIVA, UTILIZADO PARA REMOVER SANGUE E PROTEÍNAS DOS INSTRUMENTOS CIRÚRGICOS DE QUALQUER FIBROSCÓPIO. DEVERÁ SER POSSÍVEL DE USO MANUAL E EM LAVADORAS AUTOMÁTICAS E ULTRASSÔNICAS SENDO NÃO ESPUMANTE, APRESENTANDO EFICACIA NA AÇÃO MESMO DILUÍDO EM ÁGUA A TEMPERATURA AMBIENTE. EMBALAGEM: FRANSCO DE 1000ML, CONTENDO DADOS DE PROCEDÊNCIA E VALIDADE</t>
  </si>
  <si>
    <t>ESFIGMOMANÔMETRO ANEROIDE ADULTO, COMPLETO, COMPOSTO DE MANÔMETRO MECÂNICO TIPO RELÓGIO, COM VISOR GRADUADO DE 0-300 MMHG BRAÇADEIRAS COM MANGUITO PARA CIRCUNFERENCIA DE BRAÇO DE 18-35CM, FECHO DE VELCRO, CONFECCIONADA EM TECIDO NYLON ANTIALERGICO, RESISTENTE, FLEXÍVEL E SE MOLDA FACILMENTE AO BRAÇO, VÁLVULA DE DEFLAÇAO DE METAL, MANGUITO E PÊRA FABRICADOS SEM EMENDAS DE SUBPEÇAS, COM BORRACHA ESPECIAL, QUE RECEBE TRATAMENTO TÉRMICO, RECOZIMENTO E POLIMENTO, APRESENTAM RESISTÊNCIA E PERFEITA VEDAÇÃO. EMBALADO INDIVIDUALMENTE EM ESTOJO PARA VIAGEM, CONTENDO DADOS DO FABRICANTE, PROCEDENCIA, REGISTRO NO IMETRO E GARANTIA MINIMA DE 1 ANO. UNIDADE</t>
  </si>
  <si>
    <t>ESTETOSCÓPIO ADULTO: CONSTITUIDO DE ASCULTADOR DE ALTA SENSIBILIDADE NA CAPTAÇÃO PRECISA DOS MINIMOS RUÍDOS, OLIVAS DE FORMATO ANATÔMICO EM BORRACHA ANTIALÉRGICA PARA AJUSTE CONFORTÁVEL E PERFEITA VEDAÇÃO CONTRA SONS AMBIENTE; CONJUNTO BIAURICULAR DE ARMAÇÃO LEVE; RESISTENTE COM AJUSTE; TUBO EM USO MOLDADO SEM SOLDAS PARA PROPORCIONAR AMPLIAÇÃO E NITIDA CONDUÇÃO DO SOM CAPTADO, COM DADOS DE IDENTIFICAÇÃO, PROCEDÊNCIA, DATA DE FABRICAÇÃO E VALIDADE. UNIDADE.</t>
  </si>
  <si>
    <t>FIO DE SUTURA NÃO ABSORVIVEL NYLON 3.0 DE 45CM, COM AGULHA:3/8 CIRCULO CORTANTE 35MM. UNIDADE.</t>
  </si>
  <si>
    <t>Fio de sutura, material: nylon monofilamento, tipo fio: 3-0, cor: preta, comprimento: 70 cm, características adicionais: com agulha, tipo agulha: 3,8 círculo cortante, comprimento agulha: 2,0 cm, esterilidade: estéril</t>
  </si>
  <si>
    <t>FITA ADESIVA PARA AUTOCLAVE, MEDINDO 19MM X 30M, CONSTITUÍDA DE DORSO DE PAPEL CREPADO TRATADO, COM IMPRESSÃO DE SINALIZADOR VISUAL COM ALTERAÇÃO DE COR APÓS EXPOSIÇÃO A ALTA TEMPERATURA DA AUTOCLAVE, ENROLADA DE FORMA CONTÍNUA EM ANEL DE PAPELÃO. EMBALAGEM CONSTANDO DADOS DE IDENTIFICAÇÃO DO PRODUTO, MARCA DO FABRICANTE, DATA DE FABRICAÇÃO E PRAZO DE VALIDADE.</t>
  </si>
  <si>
    <t>FITA CREPE 16MMX50M - FITA ADESIVA HOSPITALAR, CONFECCIONADA EM PAPEL CREPADO, TRATADA, BRANCA, MEDINDO 16MM X 50M. ENROLADA EM FORMA CONTÍNUA EM ANEL DE PAPELÃO. CONSTAR IDENTIFICAÇÃO PROCEDÊNCIA E DATA DE VALIDADE. UNIDADE</t>
  </si>
  <si>
    <t>FITA HIPOALERGICA, MICROPORE BRANCO, SUAVE PARA A PELE POROSA- DIMENSÕES: 5 CM X 10M. ROLO.</t>
  </si>
  <si>
    <t>GAZE TIPO QUEIJO 91X91CM - ATADURA DE GAZE HIDRÓFILA 13 FIOS POR M2, COM 08 DOBRAS, MEDINDO 91CM DE LARGURA X 91METROS DE COMPRIMENTO UTILIZADO PARA ABSORÇÃO DE SANGUE E SECREÇÕES LÍQUIDAS EM CIRÚRGIAS OU NA CONFECÇÃO DE GAZES VASELIZADOS OU FURACINADOS, DISSECTORES E TORUNDAS. CONFECCIONADA EM ALGODÃO ALTAMENTE ABSORVENTE, MACIO E ISENTO DE IMPUREZAS. EMBALADO DE ACORDO COM AS PRAXES DO FABRICANTE, CONTENDO DADOS DE IDENTIFICAÇÃO E PROCEDÊNCIA. ROLO.</t>
  </si>
  <si>
    <t>HIPOCLORITO DE SÓDIO 2,5% - HIPOCLORITO DE SÓDIO A 2,5% ACONDICIONADO EM GALÃO COM CAPACIDADE PARA 1.000ML, EMBALADO DE ACORDO COM AS PRAXES DO FABRICANTE, CONTENDO IDENTIFICAÇÃO, PROCEDÊNCIA E VALIDADE. FRASCO.</t>
  </si>
  <si>
    <t>INDICADOR QUÍMICO EM PACOTE TESTE, QUE PERMITE A MONITORIZAÇÃO DE TODOS OS PARÂMETROS QUE POSSAM AFETAR O PROCESSO DE ESTERILIZAÇÃO EM AUTOCLAVE A VAPOR DE ÁGUA, INCLUINDO PENETRAÇÃO DE VAPOR, TEMPERATURA, QUALIDADE DE VALOR, OCORRÊNCIA DE VAPOR, TEMPERATURA, QUALIDADE DE VAPOR, OCORRÊNCIA DE BOLHAS DE AR. GASES NÃO CONDENSÁVEIS, SUPER AQUECIMENTO E SUPER SATURA DO VAPOR. O PACOTE TESTE DEVE SER CONSTITUIDO DE DUAS FOLHAS IMPRESSA COM INDICADOR QUÍMICO SENSÍVEL Á VAPOR, DE COR AMARELO CLARA, DISPOSTAS ENTRE CAMADAS DE FOLHAS DE UM MATERIAL POROSO É EMBALADO POR PLÁSTICO IMPERMEÁVEL Á UNIDADE. O PACOTE É EMBALADO EM PAPEL DE POLIPROPILENO DESCARTÁVEL E FECHADO POR UM RÓTULO INDICADOR QUE MOSTRA A EXPOSIÇÃO AO VAPOR QUE APOS O PROCESSO DE ESTERILIZAÇÃO SOFRERÁ MUDANÇA DA COR CLARA PARA ESCURA, DE FORMA NITIDA E UNIFORME, NÃO GERANDO DÚVIDAS SOBRE A POSITIVIDADE OU NEGATIVIDADE DO TESTE EMBALAGEM INDIVIDUAL RESISTENTE DE MODO A ASSEGURAR PROTEÇÃO DO PRODUTO ATÉ O MOMENTO DE SUA UTILIZAÇÃO E TRAZENDO EXTERNAMENTE OS DADOS DE IDENTIFICAÇÃO, PROCEDÊNCIA, NÚMERO DE LOTE, DATA DE FABRICAÇÃO E PRAZO DE VALIDADE E NÚMERO DE REGISTRO NO MINISTÉRIO DA SAÚDE. O PRAZO DE VALIDADE MINIMO DEVE SER DE 12 MESES A PARTIR DA DATA DE ENTREGA</t>
  </si>
  <si>
    <t>LÂMINA PARA BISTURI Nº 10 - DESCARTÁVEL, EM AÇO INOXIDÁVEL, ISENTA DE REBARBAS E SINAIS DE OXIDAÇÃO, PONTA AFIADA, PERFEITA ADAPTAÇÃO AO CABO, COM PROTEÇÃO NA LÂMINA, ESTÉRIL, EMBALAGEM INDIVIDUAL DE ALUMÍNIO HERMÉTICAMENTE FECHADA, CONSTANDO EXTERNAMENTE DADOS DE IDENTIFICAÇÃO, PROCEDÊNCIA E VALIDADE DE ESTERILIZAÇÃO. UNIDADE.</t>
  </si>
  <si>
    <t>LÂMINA PARA BISTURI Nº 11 - DESCARTÁVEL, EM AÇO INOXIDÁVEL, ISENTA DE REBARBAS E SINAIS DE OXIDAÇÃO, PONTA AFIADA, PERFEITA ADAPTAÇÃO AO CABO, COM PROTEÇÃO NA LÂMINA, ESTÉRIL, EMBALAGEM INDIVIDUAL DE ALUMÍNIO HERMÉTICAMENTE FECHADA, CONSTANDO EXTERNAMENTE DADOS DE IDENTIFICAÇÃO, PROCEDÊNCIA E VALIDADE DE ESTERILIZAÇÃO. UNIDADE.</t>
  </si>
  <si>
    <t>LÂMINA PARA BISTURI NO 12 - DESCARTÁVEL, EM AÇO INOXIDÁVEL, ISENTA DE REBARBAS E SINAIS DE OXIDAÇÃO, PONTA AFIADA, PERFEITA ADAPTAÇÃO AO CABO, COM PROTEÇÃO NA LÂMINA, ESTÉRIL, EMBALAGEM INDIVIDUAL DE ALUMÍNIO HERMÉTICAMENTE FECHADA, CONSTANDO EXTERNAMENTE DADOS DE IDENTIFICAÇÃO, PROCEDÊNCIA E VALIDADE DE ESTERILIZAÇÃO. UNIDADE.</t>
  </si>
  <si>
    <t>LÂMINA PARA BISTURI Nº 15 - DESCARTÁVEL, EM AÇO INOXIDÁVEL, ISENTA DE REBARBAS E SINAIS DE OXIDAÇÃO, PONTA AFIADA, PERFEITA ADAPTAÇÃO AO CABO, COM PROTEÇÃO NA LÂMINA, ESTÉRIL, EMBALAGEM INDIVIDUAL DE ALUMÍNIO HERMÉTICAMENTE FECHADA, CONSTANDO EXTERNAMENTE DADOS DE IDENTIFICAÇÃO, PROCEDÊNCIA E VALIDADE DE ESTERILIZAÇÃO. UNIDADE.</t>
  </si>
  <si>
    <t>MÁSCARA DE VENTURI INFANTIL COMPLETA – KIT COMPOSTO POR MATERIAL SILICONIZADO, TRANSPARENTE, FLEXÍVEL, AATÓXICO COM ELÁSTICO PARA AJUSTE FACIAL E ORIFÍCIOS SUPERIORES, TRAQUEIA, CONECTORES COLORIDOS, COPO EM PLÁSTICO RÍGIDO TRANSPARENTE COM ENTRADA PARA AR COMPRIMIDO, PROLONGAMENTO DE OXIGÊNIO, COM CONCENTRAÇÃO DE 75%. PRODUTO DEVERÁ SER EMBALADO DE ACORDO COM A PRAXE DO FABRICANTE E CONSTAR EXTERNAMENTE OS DADOS DE IDENTIFICAÇÃO E PROCEDÊNCIA.</t>
  </si>
  <si>
    <t>MICROLANCETA, PARA COLETA DE AMOSTRA DE SANGUE, DE USO DESCARTÁVEL. COM AS SEGUINTES CARACTERÍSTICAS: DESCARTÁVEL E ESTÉRIL. LÂMINA CONFECCIONADA EM AÇO INOXIDÁVEL, COM PONTA ULTRAFINA E TRIFACETADA. ENCAIXE UNIVERSAL. DEVERÁ ATENDER A LEGISLAÇÃO VIGENTE, RESOLUÇÕES E NORMAS TÉCNICAS. CAIXA COM 100 UNIDADES. CAIXA.</t>
  </si>
  <si>
    <t>PAPEL CREPADO, PARA ESTERILIZAÇÃO DE MATERIAL CIRURGICO, DIMENSÕES 30 X 30 CM, 100% CELULOSE, GRAMATURA DE 80 G/M2, COM BARREIRA MICROBIANA EFICAZ ATRAVÉS DE POROSIDADE CONTROLADA (COMPROVADA POR MEIO DE BFE), HIDRO-REPELENTE, MALEÁVEL, RESISTENTE A RUPTURA, RASGA E ESTOURO, BIODEGRADAVEL, INCINERAVEL, ATÓXICO E NAO IRRITANTE, PARA EMPACOTAMENTO DE ARTIGO HOSPITALARES EM GERAL A SEREM ESTERILIZADOS EM AUTOCLAVE A VAPOR OU OXIDO DE ETILENO E PARA ESTERILIZAÇÃO INDUSTRIAL POR RADIAÇÃO BETA OU GAMA. EMBALAGEM COM DADOS DE IDENTIFICAÇÃO DO PRODUTO, MARCA DO FABRICANTE, DATA DE FABRICAÇÃO, PRAZO DE VALIDADE NAO INFERIOR A 05 ANOS E REGISTRO NO MINISTÉRIO DA SAÚDE. UNIDADE.</t>
  </si>
  <si>
    <t>PAPEL CREPADO, PARA ESTERILIZAÇÃO DE MATERIAL CIRURGICO, DIMENSÕES 40 X 40 CM, 100% CELULOSE, GRAMATURA DE 80 G/M2, COM BARREIRA MICROBIANA EFICAZ ATRAVÉS DE POROSIDADE CONTROLADA (COMPROVADA POR MEIO DE BFE), HIDRO-REPELENTE, MALEÁVEL, RESISTENTE A RUPTURA, RASGA E ESTOURO, BIODEGRADAVEL, INCINERAVEL, ATÓXICO E NAO IRRITANTE, PARA EMPACOTAMENTO DE ARTIGO HOSPITALARES EM GERAL A SEREM ESTERILIZADOS EM AUTOCLAVE A VAPOR OU OXIDO DE ETILENO E PARA ESTERILIZAÇÃO INDUSTRIAL POR RADIAÇÃO BETA OU GAMA. EMBALAGEM COM DADOS DE IDENTIFICAÇÃO DO PRODUTO, MARCA DO FABRICANTE, DATA DE FABRICAÇÃO, PRAZO DE VALIDADE NAO INFERIOR A 05 ANOS E REGISTRO NO MINISTÉRIO DA SAÚDE. UNIDADE.</t>
  </si>
  <si>
    <t>PAPEL CREPADO, PARA ESTERILIZAÇÃO DE MATERIAL CIRURGICO, DIMENSÕES 60 X 60 CM, 100% CELULOSE, GRAMATURA DE 80 G/M2, COM BARREIRA MICROBIANA EFICAZ ATRAVÉS DE POROSIDADE CONTROLADA (COMPROVADA POR MEIO DE BFE), HIDRO-REPELENTE, MALEÁVEL, RESISTENTE A RUPTURA, RASGA E ESTOURO, BIODEGRADAVEL, INCINERAVEL, ATÓXICO E NAO IRRITANTE, PARA EMPACOTAMENTO DE ARTIGO HOSPITALARES EM GERAL A SEREM ESTERILIZADOS EM AUTOCLAVE A VAPOR OU OXIDO DE ETILENO E PARA ESTERILIZAÇÃO INDUSTRIAL POR RADIAÇÃO BETA OU GAMA. EMBALAGEM COM DADOS DE IDENTIFICAÇÃO DO PRODUTO, MARCA DO FABRICANTE, DATA DE FABRICAÇÃO, PRAZO DE VALIDADE NAO INFERIOR A 05 ANOS E REGISTRO NO MINISTÉRIO DA SAÚDE. UNIDADE.</t>
  </si>
  <si>
    <t>PAPEL GRAU CIRÚRGICO, MEDINDO 13CM X 100M, EMBALAGEM CONSTITUÍDA DE PAPEL GRAU CIRÚRGICO POLIÉSTER X POLIPROPILENO COM IMPRESSÃO DO FABRICANTE E INDICADORES QUÍMICOS, PARA ESTERILIZAÇÃO A VAPOR E ÓXIDO DE ETILENO. EMBALAGEM COM GARANTIA CONTRA BARREIRA MICROBIOLÓGICA E CONTROLE DE POROSIDADE, GRAMATURA DO PAPEL CIRÚRGICO DE 60 A 80 G/M² E FILME PLÁSTICO LAMINADO DE NO MÍNIMO 54 G/M² COM DADOS DE IDENTIFICAÇÃO DO PRODUTO, MARCA DO FABRICANTE E DATA DE VALIDADE. UNIDADE DE APRESENTAÇÃO: BOBINA.</t>
  </si>
  <si>
    <t>PAPEL GRAU CIRÚRGICO, MEDINDO 25CM X 100M, EMBALAGEM CONSTITUÍDA DE PAPEL GRAU CIRÚRGICO POLIÉSTER X POLIPROPILENO COM IMPRESSÃO DO FABRICANTE E INDICADORES QUÍMICOS, PARA ESTERILIZAÇÃO A VAPOR E ÓXIDO DE ETILENO. EMBALAGEM COM GARANTIA CONTRA BARREIRA MICROBIOLÓGICA E CONTROLE DE POROSIDADE, GRAMATURA DO PAPEL CIRÚRGICO DE 60 A 80 G/M² E FILME PLÁSTICO LAMINADO DE NO MÍNIMO 54 G/M² COM DADOS DE IDENTIFICAÇÃO DO PRODUTO, MARCA DO FABRICANTE E DATA DE VALIDADE. UNIDADE DE APRESENTAÇÃO: BOBINA.</t>
  </si>
  <si>
    <t>PAPEL GRAU CIRÚRGICO, MEDINDO 40CM X 100M, EMBALAGEM CONSTITUÍDA DE PAPEL GRAU CIRÚRGICO POLIÉSTER X POLIPROPILENO COM IMPRESSÃO DO FABRICANTE E INDICADORES QUÍMICOS, PARA ESTERILIZAÇÃO A VAPOR E ÓXIDO DE ETILENO. EMBALAGEM COM GARANTIA CONTRA BARREIRA MICROBIOLÓGICA E CONTROLE DE POROSIDADE, GRAMATURA DO PAPEL CIRÚRGICO DE 60 A 80 G/M² E FILME PLÁSTICO LAMINADO DE NO MÍNIMO 54 G/M² COM DADOS DE IDENTIFICAÇÃO DO PRODUTO, MARCA DO FABRICANTE E DATA DE VALIDADE. UNIDADE DE APRESENTAÇÃO: BOBINA.</t>
  </si>
  <si>
    <t>PLACA DE AURICULOTERAPIA PONTO OURO EM FORMA DE ESFERA, COM ADESIVO DE MICROPORE DE FÁCIL RETIRADA, COR BEGE, CARTELA COM 60 UNIDADES. CARTELA.</t>
  </si>
  <si>
    <t>PLACA DE AURICULOTERAPIA PONTO PRATA EM FORMA DE ESFERA, COM ADESIVO DE MICROPORE DE FÁCIL RETIRADA, COR BEGE, CARTELA COM 60 UNIDADES. CARTELA.</t>
  </si>
  <si>
    <t>PLACA DE AURICULOTERAPIA PONTO SEMENTE DE MOSTARDA EM FORMA DE ESFERA, COM ADESIVO DE FÁCIL RETIRADA, COR BEGE, CARTELA COM 60 UNIDADES. CARTELA</t>
  </si>
  <si>
    <t>SERINGA DESCARTÁVEL - 10ML SEM AGULHA-SERINGA ESTÉRIL,CONFECCIONADA EM POLIPROPILENO, TRANSLÚCIDO, ATÓXICO, COM GRADUAÇÃO EXTERNA DE BOA VISUALIZAÇÃO, BICO SIMPLES OU LUER LOCK CENTRAL, ÊMBOLO COM FORMATO ANATÔMICO, PONTEIRA DE BORRACHA ATÓXICA, SILICONIZADA, PERFEITAMENTE AJUSTADA À SERINGA. EMBALAGEM INDIVIDUAL EM PAPEL GRAU CIRÚRGICO COM FACE EM POLIPROPILENO, COM ABERTURA EM PÉTALA, CONSTANDO EXTERNAMENTE IDENTIFICAÇÃO E PROCEDÊNCIA, DATA E TIPO DA ESTERILIZAÇÃO E TEMPO DE VALIDADE.</t>
  </si>
  <si>
    <t>SERINGA DESCARTÁVEL CAPACIDADE PARA 20 ML, SEM AGULHA - SERINGA ESTÉRIL, DESCARTÁVEL, CONFECCIONADA EM POLIPROPILENO, TRANSLÚCIDO, ATÓXICO, COM GRADUAÇÃO EXTERNA DE BOA VISUALIZAÇÃO, BICO SIMPLES OU LUER LOCK CENTRAL, ÊMBOLO COM FORMATO ANATÔMICO, PONTEIRA DE BORRACHA ATÓXICA, SILICONIZADA, PERFEITAMENTE AJUSTADA À SERINGA. EMBALAGEM INDIVIDUAL EM PAPEL GRAU CIRÚRGICO COM FACE EM POLIPROPILENO, COM ABERTURA EM PÉTALA, CONSTANDO EXTERNAMENTE IDENTIFICAÇÃO E PROCEDÊNCIA, DATA E TIPO DA ESTERILIZAÇÃO E TEMPO DE VALIDADE. UNIDADE.</t>
  </si>
  <si>
    <t>SONDA DE ASPIRAÇÃO TRAQUEAL Nº 12, DESCARTÁVEL, ESTÉRIL, CONFECCIONADA EM POLIVINIL ATÓXICO, SILICONIZADA, TRANSPARENTE, FLEXÍVEL, CONTENDO VÁLVULA INTERMITENTE PARA PRESSÃO NEGATIVA, DEVE CONTER TRÊS ORIFÍCIOS NA SUA EXTREMIDADE DE ESTALO E CONECTOR NA EXTREMIDADE PROXIMAL PARA INTERMEDIÁRIO. EMBALAGEM INDIVIDUAL EM PAPEL GRAU CIRÚRGICO COM FACE EM POLIPROPILENO, COM ABERTURA EM PÉTALA, CONSTANDO EXTERNAMENTE IDENTIFICAÇÃO E PROCEDÊNCIA, DATA E TIPO DA ESTERILIZAÇÃO E TEMPO DE VALIDADE, UNIDADE.COM FACE EM POLIPROPILENO, COM ABERTURA EM PÉTALA, CONSTANDO EXTERNAMENTE IDENTIFICAÇÃO E PROCEDÊNCIA, DATA E TIPO DA ESTERILIZAÇÃO E TEMPO DE VALIDADE. UNIDADE.</t>
  </si>
  <si>
    <t>SONDA DE ASPIRAÇÃO TRAQUEAL Nº 14, DESCARTÁVEL, ESTÉRIL, CONFECCIONADA EM POLIVINIL ATÓXICO, SILICONIZADA, TRANSPARENTE, FLEXÍVEL, CONTENDO VÁLVULA INTERMITENTE PARA PRESSÃO NEGATIVA, DEVE CONTER TRÊS ORIFÍCIOS NA SUA EXTREMIDADE DE ESTALO E CONECTOR NA EXTREMIDADE PROXIMAL PARA INTERMEDIÁRIO. EMBALAGEM INDIVIDUAL EM PAPEL GRAU CIRÚRGICO COM FACE EM POLIPROPILENO, COM ABERTURA EM PÉTALA, CONSTANDO EXTERNAMENTE IDENTIFICAÇÃO E PROCEDÊNCIA, DATA E TIPO DA ESTERILIZAÇÃO E TEMPO DE VALIDADE, UNIDADE.</t>
  </si>
  <si>
    <t>SONDA NASOGÁSTRICA Nº 10, LONGA - SONDA GÁSTRICA (TIPO LEVINE), LONGA, ESTÉRIL, DESCARTÁVEL, CONFECCIONADA EM POLIVINIL ATÓXICO E TRANSPARENTE, SILICONIZADA, FLEXÍVEL, COM ORIFICIOS LATERAIS NA EXTREMIDADE DISTAL, CONTENDO CONECTOR COM TAMPA E ADAPTÁVEL AO INTERMEDIÁRIO NA EXTREMIDADE PROXIMAL. TAMANHO Nº 10. EMBALADA INDIVIDUALMENTE EM PAPEL GRAU CIRÚRGICO COM FACE EM POLIPROPILENO, COM ABERTURA EM PÉTALA, CONSTANDO EXTERNAMENTE IDENTIFICAÇÃO E PROCEDÊNCIA, DATA E TIPO DA ESTERILIZAÇÃO E TEMPO DE VALIDADE. UNIDADE.ESTALO E CONECTOR NA EXTREMIDADE PROXIMAL PARA INTERMEDIÁRIO. EMBALAGEM INDIVIDUAL EM PAPEL GRAU CIRÚRGICO COM FACE EM POLIPROPILENO, COM ABERTURA EM PÉTALA, CONSTANDO EXTERNAMENTE IDENTIFICAÇÃO E PROCEDÊNCIA, DATA E TIPO DA ESTERILIZAÇÃO E TEMPO DE VALIDADE, UNIDADE.COM FACE EM POLIPROPILENO, COM ABERTURA EM PÉTALA, CONSTANDO EXTERNAMENTE IDENTIFICAÇÃO E PROCEDÊNCIA, DATA E TIPO DA ESTERILIZAÇÃO E TEMPO DE VALIDADE. UNIDADE.</t>
  </si>
  <si>
    <t>SONDA RETAL N° 10, ESTÉRIL, DESCARTÁVEL, CONFECCIONADA EM POLIVINIL ATÓXICO E TRANSPARENTE, SILICONIZADA, FLEXÍVEL, COM DOIS ORIFÍCIOS (UM LATERAL E UM CENTRAL) NA EXTREMIDADE DISTAL, CONTENDO CONECTOR UNIVERSAL, ADAPTÁVEL AO INTERMEDIÁRIO, NA EXTREMIDADE PROXIMAL, MEDINDO APROXIMADAMENTE 20 CM DE COMPRIMENTO, TAMANHO N° 10. EMBALAGEM INDIVIDUAL EM PAPEL GRAU CIRÚRGICO COM FACE EM POLIPROPILENO, COM ABERTURA EM PÉTALA, CONSTANDO EXTERNAMENTE IDENTIFICAÇÃO E PROCEDÊNCIA, DATA E TIPO DA ESTERILIZAÇÃO E TEMPO DE VALIDADE. UNIDADE.</t>
  </si>
  <si>
    <t>SONDA URETRAL Nº 12 (SONDA DE ALÍVIO), ESTÉRIL, DESCARTÁVEL, CONFECCIONADA EM POLIVINIL ATÓXICO E TRANSPARENTE, SILICONIZADA FLEXÍVEL, CONTENDO CONECTOR UNIVERSAL, ADAPTÁVEL AO INTERMEDIÁRIO, MEDINDO APROXIMADAMENTE 40 CM DE COMPRIMENTO. TAMANHO Nº 12. EMBALAGEM INDIVIDUAL EM PAPEL GRAU CIRÚRGICO COM FACE EM POLIPROPILENO, COM ABERTURA EM PÉTALA, CONSTANDO EXTERNAMENTE IDENTIFICAÇÃO E PROCEDÊNCIA, DATA E TIPO DA ESTERILIZAÇÃO E TEMPO DE VALIDADE, UNIDADE.</t>
  </si>
  <si>
    <t>SONDA URETRAL Nº 14 (SONDA DE ALÍVIO), ESTÉRIL, DESCARTÁVEL, CONFECCIONADA EM POLIVINIL ATÓXICO E TRANSPARENTE, SILICONIZADA FLEXÍVEL, CONTENDO CONECTOR UNIVERSAL, ADAPTÁVEL AO INTERMEDIÁRIO, MEDINDO APROXIMADAMENTE 40 CM DE COMPRIMENTO. TAMANHO Nº 14. EMBALAGEM INDIVIDUAL EM PAPEL GRAU CIRÚRGICO COM FACE EM POLIPROPILENO, COM ABERTURA EM PÉTALA, CONSTANDO EXTERNAMENTE IDENTIFICAÇÃO E PROCEDÊNCIA, DATA E TIPO DA ESTERILIZAÇÃO E TEMPO DE VALIDADE, UNIDADE.</t>
  </si>
  <si>
    <t>SORO FISIOLÓGICO 0,9%, EMBALAGEM EM FRASCO DE 100ML. FRASCO</t>
  </si>
  <si>
    <t>TESTE DE BOWIE DICK TIPO 2 EM PACOTE</t>
  </si>
  <si>
    <t>TIRA REAGENTE PARA MEDIÇÃO DE GLICEMIA, COMPATIVEL AO APARELHO DA MARCA ON CALL PLUS , CONTENDO DADOS DE PROCEDÊNCIA E PRAZO DE VALIDADE. CAIXA COM 50 UNIDADES</t>
  </si>
  <si>
    <t>TOUCA DESCARTÁVEL DE POLIPROPILENO, TAMANHO ÚNICO, COR BRANCA, COM ELÁSTICO. CAIXA C/ 100 UNIDADES. CAIXA.</t>
  </si>
  <si>
    <t>CLORETO DE SÓDIO 9MG/ML. SOLUÇÃO INJETÁVEL. BOLSA, FRASCO OU FRASCO-AMPOLA DE SISTEMA FECHADO COM 100ML. UNIDADE</t>
  </si>
  <si>
    <t>LICITAÇÃO EM ANDAMENTO com outras unidades 
 SES-PRO-2024/18223 SES-PRO-2024/18224 SES-PRO-2024/18225 SES-PRO-2024-18227 SES-PRO-2024/18229 SES-PRO-2024/20019</t>
  </si>
  <si>
    <t>Medicamentos para assistência direta ao paciente, utilizada nos mais diferentes procedimentos odontológicos.</t>
  </si>
  <si>
    <t>CLORETO DE SÓDIO, 0,9%, SOLUÇÃO INJETÁVEL. AMPOLA 10 ML</t>
  </si>
  <si>
    <t>GLICOSE 250MG/ML(25%) SOLUÇÃO INJETÁVEL. AMPOLA 10ML.</t>
  </si>
  <si>
    <t>HIPOCLORITO DE SÓDIO A 2,5% FRASCO 1 LITRO.</t>
  </si>
  <si>
    <t>HIDROCORTISONA 10 MG/ML + SULFATO DE NEOMICINA 5MG/ML + SULFATO DE POLIMIXINA B 10.000 UI/ML SUSPENSÃO OTOLÓGICA. FRASCO 10 ML.</t>
  </si>
  <si>
    <t>Ácido ediloaminotetracético trissódico (edta), líquido, embalagem em frasco com 20 ml.</t>
  </si>
  <si>
    <t>LICITAÇÃO EM ANDAMENTO
 SES-PRO-2024/16631 SES-PRO-2024/16651 SES-PRO-2024/16660</t>
  </si>
  <si>
    <t>A aquisição dos materiais de consumo odontológico indispensáveis ao atendimento odontológico realizado pela unidade
 Ressaltamos que a presente aquisição está em concordância com as diretrizes da Política Nacional de Saúde Bucal, Política Nacional de Saúde da Pessoa com Deficiência, demais polícias públicas, de acordo com os princípios do SUS, e a missão do CEOPE em garantir o acesso universal e a assistência integral à Pessoa com Deficiência</t>
  </si>
  <si>
    <t>Ácido fosfórico 37%, para condicionamento de esmalte, uso odontológico, seringa com 2,5 ml, com dados de identificação do produto, marca do fabricante, data de fabricação e prazo de validade e registro no minitério da saúde. Unidade.</t>
  </si>
  <si>
    <t>ADESIVO MONOCOMPONENTE (PRIMER + BOND) - fotopolimerizável, frasco com aproximadamente 4 ml - Solvente à base de Etanol, BPA Free, MDP (10-metacriloiloxidecil dihidrogenofosfato), monômeros metacrilatos, fotoiniciadores, co-iniciadores e estabilizantes. Características químicas que garantem qualidade superior em ambiente com alta umidade. Com dados de identificação do produto como data de fabricação, prazo de validade e marca do fabricante. Unidade.</t>
  </si>
  <si>
    <t>ADESIVO UNIVERSAL AUTOCONDICIONANTE – Frasco único com aproximadamente 5 ml. É indicado para restaurações diretas e indiretas com prévia ou não de realização de ataque ácido. Armazenagem em temperatura ambiente. Com dados de identificação do produto como data de fabricação, prazo de validade e marca do fabricante. Unidade.</t>
  </si>
  <si>
    <t>Adesivo 2.1 refil frasco com 4ml, com dados de identificação do produto, marca do fabricante, data de fabricação e prazo de validade e registro no ministério da saúde.</t>
  </si>
  <si>
    <t>Agulha 27g longa (para seringa carpule). Caixa contendo 100 unidades.</t>
  </si>
  <si>
    <t>Agulha 30g curta ,para seringa carpule - caixa contendo 100 unidades.</t>
  </si>
  <si>
    <t>Agulha 30gx1/2 extra curta, para anestesia superficial de gengiva, periodontia e odontopediatria. Agulha dental para anestesia odontológica. Embalagem em caixa com no mínimo 100 unidades, estéril, atóxica, apirôgênica, descartável, contendo dados de identificação do produto, procedência, nome do fabricante, número do lote, data de fabricação, prazo de validade e registro na anvisa. Caixa.</t>
  </si>
  <si>
    <t>Alginato - pacote com 454g, com dados de identificação do produto, marca do fabricante, data de fabricação e prazo de validade e registro no ministério da saúde.</t>
  </si>
  <si>
    <t>Alginato para impressão com clorexidina,presa normal ,tipo ii pacote com 410g.</t>
  </si>
  <si>
    <t>Amálgama em cápsulas, presa regular, pote com 50 cápsulas, com 2 porções cada cápsula.</t>
  </si>
  <si>
    <t>ANESTÉSICO A BASE DE CLORIDRATO DE LIDOCAÍNA +EPINEFRINA(ODONTOLÓGICO); CONCENTRAÇÃO: 2%+1:80000; VOLUME: 1,8ML; APRESENTAÇÃO: SOLUÇÃO INJETÁVEL. CAIXA COM 50 TUBETES</t>
  </si>
  <si>
    <t>Anestésico a base de cloridrato de lidocaína 2% + cloridrato de fenilefrina 1:2500, caixa c/50 tubete de 1,8 ml cada. Uso odontológico. Constando dados de identificação do produto, informações, procedência (nome do fabricante), número do lote, data de fabricação, prazo de validade e registro na ANVISA. (caixa)</t>
  </si>
  <si>
    <t>Anestésico a base de cloridrato de lidocaína 2% sem vasoconstritor, caixa c/50 tubete de 1,8 ml cada. Constando dados de identificação do produto, informações, procedência (nome do fabricante), número do lote, data de fabricação, prazo de validade e registro na ANVISA. (caixa)</t>
  </si>
  <si>
    <t>Anestésico a base de Mepivacaína a 2% (anestésico odontológico). ADRE/ESP. Embalagem em tubete de 1,8 ml, constando dados de identificação, nome do fabricante e procedência, data de fabricação, prazo de validade e registro em órgão competente. Unidade</t>
  </si>
  <si>
    <t>Anestésico a base de mepivacaína a 3% (anestésico odontológico) sem vasoconstritor, embalagem em tubete de 1,8 ml, constando dados de identificação, nome do fabricante e procedência, data de fabricação, prazo de validade e registro em órgão competente. Unidade.</t>
  </si>
  <si>
    <t>Anestésico articaína hcl 4% com epinefrina 1/100.000. Na embalagem deverão constar algumas informações técnicas como: dadosde identificação, responsável técnico pelo produto, procedência, data de fabricação, prazo de validade e registro na anvisa. Caixa c/ 50 tubete de vidro com 1,8 ml cada</t>
  </si>
  <si>
    <t>Anestésico tópico (uso odontológico), pote 12 g, sabor tutti frutti. Unidade.</t>
  </si>
  <si>
    <t>Antisséptico bucal - frasco com 1,5 litros. Embalagem constando dados de identificação, nome do fabricante e procedência, data de fabricação, prazo de validade e registro em órgão competente. Frasco.</t>
  </si>
  <si>
    <t>Aplicador microbush - Aplicador odontológico, tipo haste: dobrável, tipo uso: descartável, material: plástico, características adicionais: pontas fibras não absorventes, tipo ponta: regular (microbush) pacote com 100 unidades</t>
  </si>
  <si>
    <t>BABADOR IMPERMEÁVEL COM 2 CAMADAS DE PAPEL E 1 CAMADA DE PLÁSTICO, USO ODONTOLOGICO, EMBALAGEM COM DADOS DE IDENTIFICACAO DO PRODUTO E MARCA DO FABRICANTE, CAIXA COM 100. CAIXA.</t>
  </si>
  <si>
    <t>Bicarbonato - pó para profilaxia, caixa com 15 pacotes de 40 gramas cada, embalagem constando dados de identificação, nome do fabricante e procedência, data de fabricação, prazo de validade e registro em órgão competente. Caixa.</t>
  </si>
  <si>
    <t>Broca alta rotação nº 1011, confecionada em diamantes e aço inox, embalagem constando dados de identificação e procedência, data de fabricação e validade com registro no órgão competente. Unidade</t>
  </si>
  <si>
    <t>Broca alta rotação nº 1012, confecionada em diamantes e aço inox, embalagem constando dados de identificação e procedência, data de fabricação e validade com registro no órgão competente. Unidade</t>
  </si>
  <si>
    <t>Broca alta rotação nº 1013,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</si>
  <si>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1013/hl (haste longa), confeccionada em diamantes e aço inoxidável, embalagem constando dados de identificação e procedência, data de fabricação e validade com registro no órgão competente. Unidade</t>
  </si>
  <si>
    <t>Broca alta rotação nº 1014,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</si>
  <si>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1014/hl (haste longa), confeccionada em diamantes e aço inoxidável, embalagem constando dados de identificação e procedência, data de fabricação e validade com registro no órgão competente. Unidade</t>
  </si>
  <si>
    <t>Broca alta rotação nº 1015,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</si>
  <si>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1015/hl (haste longa), confeccionada em diamantes e aço inox, embalagem constando dados de identificação e procedência, data de fabricação e validade com registro no órgão competente. Unidade</t>
  </si>
  <si>
    <t>Broca alta rotação nº 1016,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</si>
  <si>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1016/hl (haste longa), confeccionada em diamantes e aço inox, embalagem constando dados de identificação e procedência, data de fabricação e validade com registro no órgão competente. Unidade</t>
  </si>
  <si>
    <t>Broca alta rotação nº 1035,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</si>
  <si>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1036,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</si>
  <si>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1045, confeccionada em diamantes e aço inox, embalagem constando dados de identificação e procedência, marca do fabricante, número do lote, data de fabricação, prazo de validade e registro no ministério da saúde. Unidade</t>
  </si>
  <si>
    <t>Broca alta rotação nº 1091, confeccionada em diamantes e aço inox, embalagem constando dados de identificação e procedência, data de fabricação e validade com registro no órgão competente. Unidade</t>
  </si>
  <si>
    <t>Broca alta rotação nº 1092, confeccionada em diamantes e aço inox, embalagem constando dados de identificação e procedência, data de fabricação e validade com registro no órgão competente. Unidade</t>
  </si>
  <si>
    <t>Broca alta rotação nº 1093. Composição: diamantes e aço inox. Embalagem unitária com dados de identificação fo produto: informações, procdência, nome do fabricante, número do lote, data de fabricação, prazo de validade e registro na anvisa na parte externa da embalagem. Unidade</t>
  </si>
  <si>
    <t>Broca alta rotação nº 3082,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</si>
  <si>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3083, composição: diamantes e aço inoxidável, embalagem unitária, com dados de identificação do produto, informações, procedência, marca do fabricante, número do lote, data de fabricação, prazo de validade e registro no ministério da saúde. Unidade</t>
  </si>
  <si>
    <t>Broca alta rotação nº 3118 f, confeccionada em diamante e aço inox - broca em forma de chama, embalagem constando dados de identificação e procedência, data de fabricação, e validade com registro no orggão competente. Unidade</t>
  </si>
  <si>
    <t>Broca alta rotação nº 3118 ff, confeccionada em diamante e aço inox - broca em forma de chama, embalagem constando dados de identificação e procedência, data de fabricação, e validade com registro no órgão competente. Unidade</t>
  </si>
  <si>
    <t>Broca alta rotação nº 3195 f, dourada para polimento de restauração de resina composta - embalagem unitária, com dados de identificação do produto, informações, procedência, marca do fabricante, número do lote, data de fabricação, prazo de validade e registro no ministério da saúde. Unidade</t>
  </si>
  <si>
    <t>Broca alta rotação nº 329. Composição: diamantes e aço inox. Embalagem unitária com dados de identificação do produto: informações, procedência (nome do fabricante), número do lote, data de fabricação, prazo de validade e registro na anvisa na parte externa da embalagem. Unidade.</t>
  </si>
  <si>
    <t>Broca alta rotação nº 330 composição: diamantes e aço inoxidável - embalagem unitária, com dados de identificação do produto, informações, procedência, marca do fabricante, número do lote, data de fabricação, prazo de validade e registro no ministério da saúde. Unidade</t>
  </si>
  <si>
    <t>Broca alta rotação nº 4138. Broca cônica com extremidade arredonda. Composição diamantes e aço inox. Embalagem unitária com dados de identificação do produto: informações, procedência, nome do fabricante, número do lote, data de fabricação, prazo de validade e registro na anvisa na parte externa da embalagem. Unidade</t>
  </si>
  <si>
    <t>Broca carbide para alta rotação 169l.</t>
  </si>
  <si>
    <t>Broca carbide para alta rotação 170l.</t>
  </si>
  <si>
    <t>Broca carbide para alta rotação 56.</t>
  </si>
  <si>
    <t>Broca cirúrgica 25mm (alta rotação) nº 702: broca de metal para alta rotação. Unidade.</t>
  </si>
  <si>
    <t>Broca cirúrgica 25mm (alta rotação) nº 703. Unidade.</t>
  </si>
  <si>
    <t>Broca de alta rotação, carbide nº 245. Unidade.</t>
  </si>
  <si>
    <t>Broca de alta rotação, carbide, nº 701 hl (haste longa). Unidade.</t>
  </si>
  <si>
    <t>Broca de alta rotação, carbide, nº 702 hl (haste longa). Unidade.</t>
  </si>
  <si>
    <t>Broca de zekrya, uso odontologico, cirurgica, para cortar osso. Embalagem com dados de identificação do produto e marca do fabricante. Unidade.</t>
  </si>
  <si>
    <t>Broca diamantada cônica invertida para alta rotação (ar) nº 1033. Unidade.</t>
  </si>
  <si>
    <t>Broca diamantada tronco cônica invertida para alta nº 1034. Contendo dados de identificação do produto, data de fabricação, prazo de validade e marca do fabricante. Unidade</t>
  </si>
  <si>
    <t>Broca endoz, broca de aço carbono usada em endodontia.</t>
  </si>
  <si>
    <t>Broca esférica alta rotação nº 3168 f, confeccionada em diamante e aço inox, broca em forma de chama, embalagem constando dados de identificação e procedência, data de fabricação e validade com registro no órgão competente. Unidade</t>
  </si>
  <si>
    <t>Broca esférica carbide de baixa rotação numero 1, haste longa, confeccionada em aço inox, embalagem constando dados de identificação e procedência, data de fabricação e validade com registro no órgão competente. Unidade.</t>
  </si>
  <si>
    <t>Broca esférica carbide de baixa rotação numero 2, haste longa, confeccionada em aço inox, embalagem constando dados de identificação e procedência, data de fabricação e validade com registro no órgão competente. Unidade.</t>
  </si>
  <si>
    <t>Broca esférica carbide de baixa rotação numero 4, haste longa, confeccionada em aço inox, embalagem constando dados de identificação e procedência, data de fabricação e validade com registro no órgão competente. Unidade.</t>
  </si>
  <si>
    <t>Broca esférica carbide de baixa rotação numero 6, haste longa, confeccionada em aço inox, embalagem constando dados de identificação e procedência, data de fabricação e validade com registro no órgão competente. Unidade.</t>
  </si>
  <si>
    <t>Broca esférica para contra-ângulo nº2 confeccionada em aço carbono.</t>
  </si>
  <si>
    <t>Broca esférica para contra-ângulo nº3 confeccionada em aço carbono.</t>
  </si>
  <si>
    <t>Broca esférica para contra-ângulo nº4 confeccionada em aço carbono.</t>
  </si>
  <si>
    <t>Broca esférica para contra-ângulo nº5 confeccionada em aço carbono.</t>
  </si>
  <si>
    <t>Broca esférica para contra-ângulo nº6 confeccionada em aço carbono.</t>
  </si>
  <si>
    <t>Broca esférica para contra-ângulo nº7 confeccionada em aço carbono.</t>
  </si>
  <si>
    <t>Broca esférica para contra-ângulo nº8 confeccionada em aço carbono.</t>
  </si>
  <si>
    <t>BROCA GATES-GLIDDEN Nº5 DE 28MM. Indicada como auxiliar do preparo químico-cirúrgico dos canais radiculares nos terços cervical e médio. Uso em baixa rotação. Confecção em aço inoxidável. Corte efetivo, com rotação segura e fácil manuseio. Embalagem de 06 unidades contendo dados de identificação do produto, data de fabricação, prazo de validade, e marca do fabricante e registro em órgão competente.</t>
  </si>
  <si>
    <t>BROCA GATES-GLIDDEN Nº6 DE 28MM. Indicada como auxiliar do preparo químico-cirúrgico dos canais radiculares nos terços cervical e médio. Uso em baixa rotação. Confecção em aço inoxidável. Corte efetivo, com rotação segura e fácil manuseio. Embalagem de 06 unidades contendo dados de identificação do produto, data de fabricação, prazo de validade e marca do fabricante e registro em órgão competente</t>
  </si>
  <si>
    <t>BROCA LARGO PEESO Nº5 DE 28MM. Indicada como auxiliar no preparo químico-cirúrgico. Deve apresentar uma parte ativa mais longa. Aplicação também na confecção de espaços para retentores intrarradiculares. Cromo nos números de 1 a 6. Embalagem de 06 unidades contendo dados de identificação do produto, data de fabricação, prazo de validade e marca do fabricante e registro em órgão competente.</t>
  </si>
  <si>
    <t>BROCA LARGO PEESO Nº6 DE 28MM. Indicada como auxiliar no preparo químico-cirúrgico. Deve apresentar uma parte ativa mais longa. Aplicação também na confecção de espaços para retentores intrarradiculares. Cromo nos números de 1 a 6. Embalagem de 06 unidades contendo dados de identificação do produto, data de fabricação, prazo de validade e marca do fabricante e registro em órgão competente.</t>
  </si>
  <si>
    <t>Broca Lentulo 25 mm para CA – Possui uma conformação de mola espiral de aço inoxidável em rosca inversa. Contra-âgulo 25 mm</t>
  </si>
  <si>
    <t>Broca maxi cut usada em peça de mão (peça reta), número 1509. Para corte de metais preciosos, semi-preciosos, metais em cromo-cobalto, em níquel-cromo, resinas acrílicas e resinas para moldeiras individuais. Confeccionada em carboneto de tungstênio. Embalagem unitária com dados de identificação do produto: informações, procedência, nome do fabricante, número do lote, data de fabricação, prazo de validade e registro na anvisa na parte externa da embalagem. Unidade.</t>
  </si>
  <si>
    <t>Broca maxi cut usada em peça de mão (peça reta), número 1530. Para corte de metais preciosos, semi-preciosos, metais em cromo-cobalto, em níquel cromo, resinas acrílicas e resinas para moldeiras individuais. Confeccionada em carboneto de tungstênio. Embalagem unitária com dados de identificação: informações, procedência, nome do fabricante, número do lote, data de fabricação, prazo de validade e registro na anvisa na parte externa da embalagem. Unidade.</t>
  </si>
  <si>
    <t>Broca maxi cut usada em peça de mão (peça reta), número 1590. Para cortes de metais preciosos, semi-preciosos, metais em cromo-cobalto, em níquel-cromo, resinas acrílicas e resinas para moldeiras individuais. Confeccionada em carboneto de tungstênio. Embalagem unitária com dados de identificação: informações, procedência, nome do fabricante, número do lote, data de fabricação, prazo de validade e registro na anvisa na parte externa da embalagem. Unidade.</t>
  </si>
  <si>
    <t>Broca para alta rotação 1047 - broca cônica invertida. Unidade</t>
  </si>
  <si>
    <t>Broca para alta rotação 2135 - broca cônica com extremidade arredonda. Unidade</t>
  </si>
  <si>
    <t>Broca para alta rotação 2135 f - broca cônica com extremidade arredonda. Embalagem unitária, com dados de identificação e procedência, marca do fabricante, número de lote, data de fabricação e prazo de validade na parte externa da embalagem e registro no ministério da saúde. Unidade</t>
  </si>
  <si>
    <t>Broca para alta rotação 2136 - broca cônica com extremidade arredonda. Unidade.</t>
  </si>
  <si>
    <t>Broca para alta rotação 2200 - broca cônica com extremidade em forma de chama. Unidade.</t>
  </si>
  <si>
    <t>Broca para alta rotação 3097 - broca cilindrica com extremidade plana. Unidade.</t>
  </si>
  <si>
    <t>Broca para alta rotação 3118 - broca em forma de chama. Unidade.</t>
  </si>
  <si>
    <t>Broca para alta rotação 3168 - broca em forma de chama. Unidade.</t>
  </si>
  <si>
    <t>Broca para alta rotação 3195, dourada para polimento de resina composta. Unidade.</t>
  </si>
  <si>
    <t>Broca peso-largo numero 1, confeccionada em aço inox, embalagem constando dados de identificação e procedência, data de fabricação e validade com registro no orgão competente. Unidade.</t>
  </si>
  <si>
    <t>Broca peso-largo numero 2, confeccionada em aço inox, embalagem constando dados de identificação e procedência, data de fabricação e validade com registro no orgão competente. Unidade.</t>
  </si>
  <si>
    <t>Broca peso-largo numero 3, confeccionada em aço inox, embalagem constando dados de identificação e procedência, data de fabricação e validade com registro no orgão competente. Unidade.</t>
  </si>
  <si>
    <t>Brocas gates gliden nº 1 broca para contra -ângulo ,usado em endodontia.</t>
  </si>
  <si>
    <t>Brocas gates gliden nº2 - broca para contra ângulo, usada em endodontia.</t>
  </si>
  <si>
    <t>Brocas gates gliden nº3 - broca para contra -ângulo,usada em endodontia.</t>
  </si>
  <si>
    <t>Carbono oclusal caixa com 280 folhas cor preto e vermelho, embalagem unitária com identificação do produto, marca do fabricante e prazo de validade e registro no ministério da saúde. Caixa.</t>
  </si>
  <si>
    <t>Cartela para radiografia, confeccionada em papel off set, para acomodar cinco radiografias periapicais. Dimensões: 22 cm x 8 cm aproximadamente; Papel: Off set 240 gramas. Pacote com 100 unidade</t>
  </si>
  <si>
    <t>Cartela para radiografia, confeccionada em papel off set, para acomodar duas radiografias periapicais. Dimensões: 11 cm x 8 cm aproximadamente; Papel: Off set 240 gramas. Pacote com 100 unidades</t>
  </si>
  <si>
    <t>Cera rosa nº7 cx com 225 gramas ,placas macias e flexíveis,validade de 5 anos após a data de fabricação. Caixa.</t>
  </si>
  <si>
    <t>Cera utilidade, caixa com 225 gramas, placas macias e flexíveis, validade de 5 anos após a data de fabricação. Caixa.</t>
  </si>
  <si>
    <t>Cicatrizante alveolar pós exodontia. Composição: pasta de própolis, iodofórmio e isento de eugenol. Embalagem unitária em pote contendo 10 gramas com dados de identificação do produto: informações, procedência, nome do fabricante, número do lote, data de fabricação, prazo de validade e registro na anvisa na parte externa da embalagem. Pote.</t>
  </si>
  <si>
    <t>Cimento cirúrgico, revestimento periodontal em cirurgia contendo 1 tubo base de 90g e 1 tubo catalizador de 90g. Unidade.</t>
  </si>
  <si>
    <t>CIMENTO DE HIDRÓXIDO DE CÁLCIO RADIOPACO E AUTO ENDURECÍVEL. KIT CONTENDO 13 G DE BASE + 11 G DE CATALISADOR + BLOCO DE MISTURA.</t>
  </si>
  <si>
    <t>Cimento de hidróxido de cálcio. Fotopolimerizável. Protetor pulpar radiopaco e forrador dentinário à base de hidróxido de cálcio. Para forramento de cavidades profundas. Embalagem unitária em seringa contendo 2 gramas de hidróxido de cálcio fotopolimerizável, com dados de identificação do produto: informações, procedência, nome do fabricante, número do lote, data de fabricação, prazo de validade e registro na anvisa na parte externa da embalagem. Seringa.</t>
  </si>
  <si>
    <t>Cimento de ionômero de vidro para forração com reforço de resina fotopolimerizável. Kit contendo, 5 gr. Pó silicato de flúor-aluminio 5,5 ml liquido ácido a base ácido polialquenóico</t>
  </si>
  <si>
    <t>Cimento de ionômero de vidro para restauração com reforço de resina fotopolimerizável cor Ped. Kit contendo, 5 gr. Pó silicato de flúor-aluminio cor A2, 2,5 liquido ácido policarboxilico2-hidroxietilmetacrilato e água, 2ml.Glaser BISGMA eTEGDMA,2ml.Prime2-hidroxietilmetacrilato e etanol</t>
  </si>
  <si>
    <t>Cimento de ionômero de vidro para restauração cor A3 - composição de vidro de silicato de flúor - alumínio , pó com aproximadamente 9g e líquido com 8ml, validade de 3 anos.</t>
  </si>
  <si>
    <t>Cimento de óxido de zinco e eugenol. Embalagem em kit, contendo pote/pó: 40 gramas e vidro: 15 ml. Indicado para restaurações temporárias de longa duração (provisórias) e forramento (selamento) de preparos cavitários de grande extensão. Embalagem unitária em kit com dados de identificação do produto: informações, procedência, nome do fabricante, número do lote, data de fabricação, prazo de validade e registro na anvisa na parte externa da embalagem. Kit.</t>
  </si>
  <si>
    <t>Cimento endodôntico contendo 1 bisnaga de 12 gramas de base e outra bisnaga de 18 gramas de catalizador.aproximadamente 20%óxido de cálcio, com baixa expansão volumétrica e baixa solubilidade nos tecidos.</t>
  </si>
  <si>
    <t>CIMENTO ODONTOLÓGICO, COMPOSIÇÃO: FOSFATO DE ZINCO, ASPECTO FÍSICO: PÓ + LÍQUIDO, CONTENDO POTE/PÓ 28 GRAMAS E VIDRO/LIQUIDO: 10 ML APROXIMADAMENTE (PODENDO APRESENTAR VARIAÇÕES EM 5%) APRESENTAÇÃO: CONJUNTO COMPLETO</t>
  </si>
  <si>
    <t>Cimento resinoso dual, com flúor, contendo: 1 seringa de base e 1 seringa de catalizador com 2,5 g cada, kit contendo 2 seringas. Kit.</t>
  </si>
  <si>
    <t>Clorexidina 0,12%, solução para bochecho, 250 ml.</t>
  </si>
  <si>
    <t>Condensador de mc spadden nº 45 - instrumento rotatório confeccionado em aço inox, usado em baixa rotação para tratamento endodôntico, ponta ativa medindo 25mm. Unidade.</t>
  </si>
  <si>
    <t>Condensador de mc spadden nº 50 - instrumento rotatório confeccionado em aço inox, usado em baixa rotação para tratamento endodôntico, ponta ativa medindo 25mm. Unidade.</t>
  </si>
  <si>
    <t>Condensador de mc spadden nº 55 - instrumento rotatório confeccionado em aço inox, usado em baixa rotação para tratamento endodôntico, ponta ativa medindo 25mm. Unidade.</t>
  </si>
  <si>
    <t>Condensador de mc spadden nº 60 - instrumento rotatório confeccionado em aço inox, usado em baixa rotação para tratamento endodôntico, ponta ativa medindo 25mm. Unidade.</t>
  </si>
  <si>
    <t>Cone de guta percha principal 1º série cx com 120 und</t>
  </si>
  <si>
    <t>Cone de guta percha principal 2º série cx com 120 und</t>
  </si>
  <si>
    <t>Cone de guta percha secundária r7 cx com 120 und.</t>
  </si>
  <si>
    <t>Cone de guta percha secundária r8, cx com 120 und.</t>
  </si>
  <si>
    <t>Corrente de metal para babador descartável, confeccionada em aço inoxidável (jacarézinho). Embalagem unitária com dados de identificação do produto, marca do fabricante, data de fabricação e prazo de validade. Unidade.</t>
  </si>
  <si>
    <t>Cunha anatômica interdental, colorida. Pacote com 100 unidades. Pacote.</t>
  </si>
  <si>
    <t>Cunhas reflexivas sortidas – composição: cloreto de polivinila. Não necessita de recortes. Conformação anatômica de forma a não lesar a papila gengival e que garante um bom travamento. Apresentam-se em dois tamanhos diferentes. Apresentação: cunhas reflexivas. Marca do fabricante e prazo de validade. 20 unidades sortidas.</t>
  </si>
  <si>
    <t>DESSENSILIZANTE À BASE DE GLUTARALDEÍDO - Indicado para o tratamento de sensibilidade dentinária de regiões cervicais expostas e preparos cavitário. Frasco único com aproximadamente 5 ml. Com dados de identificação do produto como data de fabricação, prazo de validade e marca do fabricante. Unidade.</t>
  </si>
  <si>
    <t>Disco de acabamento de resina (1/2 polegada), caixa com 50 discos: 5 discos grossos; 15 discos médios; 15 discos finos e 15 discos superfinos. Embalagem com dados de identificação do produto, marca do fabricante e prazo de validade. Caixa.</t>
  </si>
  <si>
    <t>Disco de acabamento de resina (3/4 polegada), caixa com 50 discos: 5 discos grossos; 15 discos médios; 15 discos finos e 15 discos superfinos. Embalagem com dados de identificação do produto, marca do fabricante e prazo de validade. Caixa.</t>
  </si>
  <si>
    <t>DISCO DE AÇO PARA PRÓTESE TIPO CARBORUNDUM – Disco abrasivo em óxido de alumínio com cobertura de cerâmica especial, na cor marrom, corte rápido, resistente e durável. Indicado para separar e cortar metais duros, corte duplo. Medidas aproximadas 23,8 x 0,63mm.</t>
  </si>
  <si>
    <t>Disco de feltro para mandril para contra ângulo de 12 mm. Unidade.</t>
  </si>
  <si>
    <t>Discos de lixa para reposição - pacote com 30 discos com granulação grossa. Pacote.</t>
  </si>
  <si>
    <t>Discos de lixa para reposição - pacote com 30 discos com granulação super fina. Pacote.</t>
  </si>
  <si>
    <t>Discos de lixa para reposição - sacola com 30 discos com granulação média.</t>
  </si>
  <si>
    <t>Endo-frost, teste de vitalidade pulpar), spray com 200ml.</t>
  </si>
  <si>
    <t>ESCOVA PROFILÁTICA PARA CONDUTO - Para uso em contra ângulo, Diâmetro Ø: 1,20mm aproximadamente, cerdas cor branca de dureza macia. Indicada para limpeza e remoção de raspas de dentina, fragmentos de polpa e de materiais depositados nas paredes dentinárias (smear layer). Com dados de identificação do produto como data de fabricação, prazo de validade e marca do fabricante. Unidade.</t>
  </si>
  <si>
    <t>Escova de robson em forma de taça, haste metálica e cerdas de nylon ou similar, para contra-ângulo, embalada individualmente, constando externamente marca comercial e procedência de fabricação, data de fabricação e validade. Unidade.</t>
  </si>
  <si>
    <t>Escova de Robson plana com cerdas brancas. Unidade.</t>
  </si>
  <si>
    <t>Escova de unha em nylon e plástico, dimensões mínimas: 4x7x1,2cm. Cores diversas. Unidade.</t>
  </si>
  <si>
    <t>ESPELHO BUCAL NÚMERO 05, IMAGEM FRONTAL DE PRECISÃO, CONFECCIONADO EM AÇO INOXIDAVEL, SUPERFÍCIE ESPELHADA, PASSÍVEL DE ESTERILIZAÇÃO EM MEIOS FISÍCO-QUÍMICOS, EMBALADO INDIVIDUALMENTE, CONSTANDO EXTERNAMENTE MARCA COMERCIAL E PROCEDÊNCIA. UNIDADE.</t>
  </si>
  <si>
    <t>ESPÁTULA PARA INSERÇÃO DE FIO RETRATOR - Fabricada em aço inoxidável e autoclavável, com cabo serrilhado e oitavo, para facilitar o manuseio e a precisão durante os procedimentos, indicada para a inserção atraumática e precisa do fio retrator. Com dados de identificação do produto como data de fabricação, prazo de validade e marca do fabricante. Unidade.</t>
  </si>
  <si>
    <t>Esponja Hemostática - esponja obtida da gelatina (colágeno hidrolisado) liofilizada de origem porcina, esterilizada por raios gama, dimensão 1 x 1 x 1cm, com data de validade e Registro em órgão competente. caixa com 10 unidades.</t>
  </si>
  <si>
    <t>Eucaliptol - líquido/frasco:10 ml - líquido para auxiliar na remoção de obturações endodônticas, agindo como amolecedor dos cones de guta percha e cimentos. embalagem unitária em frasco, constando dados de identificação do produto: informações, procedência (nome do fabricante), número do lote, data de fabricação, prazo de validade e registro na anvisa na parte externa da embalagem. Apresentaçâo: frasco.</t>
  </si>
  <si>
    <t>EUGENOL VIDRO CONTENDO 20ML .</t>
  </si>
  <si>
    <t>Filme radiográfico periapical infantil, medindo aproximadamente 22x35mm, caixa com 100 unidades. Embalagem com identificação do produto, marca do fabricante e prazo de validade. Caixa.</t>
  </si>
  <si>
    <t>Filme radiográfico periapical, medindo aproximadamente 3 x 4 cm, caixa com 150 unidades. Embalagem com identificação do produto, marca do fabricante e prazo de validade. Caixa.</t>
  </si>
  <si>
    <t>Fio agulhado Nylon torcido 3.0, não absorvível estéril, com agulha 3/8 e CT 19 mm a 20 mm, Unidade, 45cm de fio aproximadamente.</t>
  </si>
  <si>
    <t>Fio agulhado Nylon torcido 4.0, não absorvível estéril, com agulha 3/8 e CT 19 mm a 20 mm, 45cm de fio aproximadamente. Caixa</t>
  </si>
  <si>
    <t>Fio agulhado seda 3.0- preto traçado, classe II, não absorvível estéril, com agulha 3/8 e CT 17 mm a 20 mm, 45cm aproximadamente. Unidade, acondicionada individualmente em envelopes contendo um conjunto de agulha e fio de seda esterilizado por raios gama, com dados de identificação do produto: informações, procedência, nome do fabricante, número do lote, data de fabricação, prazo de validade e registro na anvisa na parte externa da embalagem.</t>
  </si>
  <si>
    <t>Fio agulhado seda 4.0- preto traçado, classe II, não absorvível estéril, com agulha 3/8 e CT 17 mm a 20 mm, 45cm aproximadamente. Unidade, acondicionada individualmente em envelopes contendo um conjunto de agulha e fio de seda esterilizado por raios gama, com dados de identificação do produto: informações, procedência, nome do fabricante, número do lote, data de fabricação, prazo de validade e registro na anvisa na parte externa da embalagem.</t>
  </si>
  <si>
    <t>Fio de sutura absorvível agulhado catgut simples 3.0, agulha Circular/Cilíndrica 1/2, diâmetro de 3,0 cm com 70 cm de fio aproximadamente. Fio absorvível multifilamentar; de aspecto homogêneo aparentemente monofilamentar; com alta resistência e fácil manuseio; Unidade.</t>
  </si>
  <si>
    <t>Fio de sutura absorvível agulhado catgut simples 4.0, agulha Circular/Cilíndrica 1/2, diâmetro de 2,0 cm com 70 cm de fio aproximadamente. Unidade.</t>
  </si>
  <si>
    <t>Fio de sutura absorvível agulhado catgut simples 4.0, agulha Circular/Cilíndrica 3/8, diâmetro de 3,0 cm com 70 cm de fio aproximadamente. Unidade.</t>
  </si>
  <si>
    <t>Fio de sutura absorvível catgut simples diâmetro 4.0 de 70 cm, agulha: estriada 1/2 círculo cilíndrica 2,50 cm. Unidade.</t>
  </si>
  <si>
    <t>Fio dental rolo com 500 m. Rolo.</t>
  </si>
  <si>
    <t>FIO RETRATOR GENGIVAL – nº 00 - extrafino, 100% algodão. Embalagem com 1 unidade de 250cm aproximadamente, contendo dados de identificação do produto, data de fabricação, prazo de validade e marca do fabricante. Unidade.</t>
  </si>
  <si>
    <t>FIO RETRATOR GENGIVAL – nº 0 - fino, 100% algodão. Embalagem com 1 unidade de 250cm aproximadamente, contendo dados de identificação do produto, data de fabricação, prazo de validade e marca do fabricante. Unidade.</t>
  </si>
  <si>
    <t>FIO RETRATOR GENGIVAL – nº 1 - médio, 100% algodão. Embalagem com 1 unidade de 250cm aproximadamente, contendo dados de identificação do produto, data de fabricação, prazo de validade e marca do fabricante. Unidade.</t>
  </si>
  <si>
    <t>Fixador para radiografias frasco contendo 475ml.</t>
  </si>
  <si>
    <t>Flúor acidulado, contendo 200ml. Uso odontológico. Contendo dados de identificação do produto, data de fabricação, prazo de validade e marca do fabricante. Unidade.</t>
  </si>
  <si>
    <t>Fluoreto de sódio neutro - flúor para aplicação tópico,frasco com 200ml ph 7.0; contém 2,0% em peso de fluoreto de sódio de tutti-frutti.</t>
  </si>
  <si>
    <t>Formocresol vidro contendo 10ml.</t>
  </si>
  <si>
    <t>Gesso comum 1kg</t>
  </si>
  <si>
    <t>Gesso pedra creme ou branco contendo 1kg.</t>
  </si>
  <si>
    <t>Gesso pedra especial, tipo iv, embalagem com dados de identificação do produto e marca do fabricante. Unidade de fornecimento: kg.</t>
  </si>
  <si>
    <t>Hidróxido de cálcio puro p.a, vidro contendo 10 g. Unidade.</t>
  </si>
  <si>
    <t>Ionômero de vidro para restauração, polimerização química, líquido, frasco com 13 ml. Unidade.</t>
  </si>
  <si>
    <t>Ionômero de vidro para restauração, polimerização química, pó, frasco com 10 gramas. Unidade.</t>
  </si>
  <si>
    <t>Isolante - uso odontológico, composição básica: metacrilato, aspecto físico: resina tixotrópica, tipo uso: barreira gengival, características adicionais: fotopolimerizável, apresentação: seringa c, 2 - 2,5 g</t>
  </si>
  <si>
    <t>Kit com 07 brocas diamantadas de alta rotação para acabamento resina composta. Contendo brocas: 1190f, 1190ff, 2135f, 3118f, 3168ff, 3195f, 3195ff. Com dados de identificação do produto, data de fabricação, prazo de validade e marca do fabricante.kit</t>
  </si>
  <si>
    <t>Kit de borrachas abrasivas para acabamento - sistema de polimento para amálgama (marrom, verde e azul). Kit.</t>
  </si>
  <si>
    <t>Kit de broca shofu para polimento de resina composta em forma de lápis, embalagem constando dados de identificação e procedência, data de fabricação e validade com registro em órgão competente. Kit.</t>
  </si>
  <si>
    <t>KIT DE HIGIENE BUCAL ADULTO - 01 Escova Dental Adulto (Cerdas de Nylon com 4 fileiras de tufos, contendo 34 tufos de cerdas, aparadas e arredondadas uniformemente. Cabo reto, medindo 17cm, anatómico, com empunhadura, embalada individualmente em saquinho plástico; 01 Creme dental com 1500 PPM de flúor, tubo de 50 gramas; 01 fio Dental, rolo de 25 metros; 01 Sacolinha Plástica medindo 12x20cm aproximadamente em PVC de 0,20mm, com fechamento através de passante, com a frente transparente e o verso branco leitoso, com a personalização do brasão do Governo do Estado de Mato Grosso.</t>
  </si>
  <si>
    <t>KIT DE HIGIENE BUCAL INFANTIL - 01 Escova Dental Infantil (Cerdas de Nylon com 4 fileiras de tufos, contendo 28 tufos de cerdas, aparadas e arredondadas uniformemente. Cabo reto, medindo 15cm, anatómico, com empunhadura, embalada individualmente em saquinho plástico; 01 Creme dental com 1100 PPM de flúor, tubo de 50 gramas; 01 fio Dental, rolo de 25 metros; 01 Sacolinha Plástica medindo 08X20cm aproximadamente em PVC de 0,20mm, com fechamento através de passante, com a frente transparente e o verso branco leitoso, com a personalização do brasão do Governo do Estado de Mato Grosso.</t>
  </si>
  <si>
    <t>Kit de pontas de silicone para acabamento de resina, sistema de acabamento composto por 07 (sete) pontas sortidas. Kit</t>
  </si>
  <si>
    <t>Kit posicionador radiográfico, adulto, confeccionado em material autoclavável, embalagem constando dados de identificação e procedência, data de fabricação e validade com registro no órgão competente. Kit.</t>
  </si>
  <si>
    <t>Lençol de borracha caixa com 26 unidades, medindo 13,5cm x 13,5cm.</t>
  </si>
  <si>
    <t>Lima extirpa nervos. Fabricada em aço ultra resistente. Instrumento de corte preciso, atendendo as normas iso, com elevada resistência à fratura e flexibilidade progressiva acompanhando a curvatura do canal do dente. Ponta cônica conforme as normas iso e rigorosa concentricidade. Jogo com 10 unidades aproximadamente, constando dados de identificação do produto, lote, procedência , registro no ministério da saúde e estar de acordo com o código de defesa do consumidor. Jogo.</t>
  </si>
  <si>
    <t>Lima hedstroen 1ª série (15-40) - 21mm.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</si>
  <si>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hedstroen 1ª série (15-40) - 25mm.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</si>
  <si>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hedstroen 2ª série (45-80) - 25mm.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</si>
  <si>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hedstroen 2ª série (45-80) - 31mm. Instrumento endodôntico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</si>
  <si>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1ª série (15-40) - 21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</si>
  <si>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1ª série (15-40) - 25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</si>
  <si>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1ª série (15-40) - 31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</si>
  <si>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2ª série (45-80) - 21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</si>
  <si>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2ª série (45-80) - 25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</si>
  <si>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2ª série (45-80) - 31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</si>
  <si>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especial nº 06 - 21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</si>
  <si>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especial nº 06 - 25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</si>
  <si>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especial nº 08 - 21mm.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</si>
  <si>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especial nº 08 - 25mm.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</si>
  <si>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especial nº 10 - 21mm.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</si>
  <si>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Lima kerr especial nº 10 - 25 mm. Instrumento endodôntico para tratamento dos canais radiculares. Confeccionada em aço inoxidável. Embalagem em caixa com 6 unidades, com dados de identificação do produto: informações, procedência (nome do fabricante), número do lote, data de fabricação, prazo de validade e registro na anvisa na parte externa da embalagem. Caixa.</t>
  </si>
  <si>
    <t>Mandril para contra-ângulo, para uso de discos de lixa para acabamento e polimento de resina composta, na embalagem deve conter dados de identificação do produto e marca do fabricante. Unidade</t>
  </si>
  <si>
    <t>Matriz de aço na metragem de 0,05x5x500mm.</t>
  </si>
  <si>
    <t>Matriz de aço na metragem de 0,05x7x500mm.</t>
  </si>
  <si>
    <t>Óleo lubrificante para alta e baixa rotação, frasco de metal com 200 ml.</t>
  </si>
  <si>
    <t>Papel absorvente 1º série cx com 120 pontas, 15/41</t>
  </si>
  <si>
    <t>Papel absorvente 2º série - caixa com 120 pontas , 45/81</t>
  </si>
  <si>
    <t>Papel carbono dental, para uso odontológico, dimensões 25 x 110 mm, na cor preta, para definir a mordida e a articulação. Apresentação: bloco com 12 folhas</t>
  </si>
  <si>
    <t>Paramonoclorofenol com furacin, solução em frasco com aproximadamente 20ml, embalado individualmente, constando externamente marca comercial, procedência de fabricação; validade mínima de 2 anos da data de entrega. Frasco.</t>
  </si>
  <si>
    <t>Pasta de zinco enólica para moldagem, kit contendo 2 bisnagas, validade de 4 anos após a data de fabricação. Kit.</t>
  </si>
  <si>
    <t>Pasta para polimento de amálgamas, composição não-abrasiva de óxidos metálicos, pote contendo 50gramas, embalagem com dados de identificação do produto, procedência, número do lote, data de fabricação e validade e registro no ministério da saúde. Frasco.</t>
  </si>
  <si>
    <t>Pasta para polimento de resina ac I e II- contém 2 seringas com 4g cada, sendo uma para acabamento inicial e outra para pré polimento, com dados de identificação do produto, marca do fabricante, data de fabricação e prazo de validade e registro no ministério da saúde.</t>
  </si>
  <si>
    <t>Pasta profilática com flúor. Bisnaga contendo 90 gramas/sabor tutti-frutti. Embalagem unitária em bisnaga constando dados de identificação do produto: informações, procedência (nome do fabricante), número do lote, data de fabricação, prazo de validade e registro na anvisa na parte externa da embalagem. Bisnaga.</t>
  </si>
  <si>
    <t>Pedra para afiar arkansas para instrumentos de corte, cor branca. Unidade.</t>
  </si>
  <si>
    <t>Pedra pomes extra fina ,pote contendo 100g.</t>
  </si>
  <si>
    <t>Pino de fibra de vidro composto de pinos e brocas com 3 tamanhos diferentes e pinos acessórios (kit), embalados, contendo identificação do produto, procedência, data de fabricação e validade. Kit.</t>
  </si>
  <si>
    <t>Pontas de profilaxia (tips) perio sub universal em titanio, para remoção de tartaro subgengival profundo, em bifurcações e em remoção de pinos, cimentos. Ponta bi-angulada, 1ª angulação aproximadamente 5 mm e 2ª angulação com aproximadamente 15 mm. Unidade.</t>
  </si>
  <si>
    <t>Resina acrílica cor 62 - frasco com 78 g, embalado individualmente; constando externamente marca comercial, procedência de fabricação.</t>
  </si>
  <si>
    <t>Resina acrílica líquido, frasco/vidro com 120 ml, embalado individualmente; constando externamente marca comercial, procedência de fabricação.</t>
  </si>
  <si>
    <t>Resina acrílica, cor 66, frasco com 78 g, embalado individualmente; constando externamente marca comercial, procedência de fabricação.</t>
  </si>
  <si>
    <t>Resina acrílica, cor 69, frasco com 78 g, embalado individualmente; constando externamente marca comercial, procedência de fabricação.</t>
  </si>
  <si>
    <t>Resina acrílica, pó incolor, frasco com 220 g, embalado individualmente; constando externamente marca comercial, procedência de fabricação.</t>
  </si>
  <si>
    <t>Resina acrílica, pó rosa, frasco com 220 g, embalado individualmente; constando externamente marca comercial, procedência de fabricação.</t>
  </si>
  <si>
    <t>Resina composta híbrida fotopolimerizável para restaurações anteriores e posteriores - cor b 3. Embalagem unitária (individual) constando dados de identificação do produto: informações, procedência (nome do fabricante), número do lote, data de fabricação, prazo de validade e registro na anvisa na parte externa da embalagem. Seringa com 4 gramas para restaurações de dentes anteriores e posteriores com tamanho máximo de partículas de 4,5 micrômetros/ composição: bisgma, tegdma, e zircônia/sílica (representando 71% em volume; tempo de polimerização de 40 segundos. Seringa.</t>
  </si>
  <si>
    <t>Resina composta híbrida fotopolimerizável para restaurações anteriores e posteriores - cor c 2. Embalagem unitária (individual) constando dados de identificação do produto: informações, procedência (nome do fabricante), número do lote, data de fabricação, prazo de validade e registro na anvisa na parte externa da embalagem. Seringa com 4 gramas para restaurações de dentes anteriores e posteriores com tamanho máximo de partículas de 4,5 micrômetros/ composição: bisgma, tegdma, e zircônia/sílica (representando 71% em volume; tempo de polimerização de 40 segundos. Seringa.</t>
  </si>
  <si>
    <t>Resina composta microparticulada ,fotopolimerizável,para restauração em dentes anteriores; tubo com 4g, cor a2. Unidade de fornecimento: bisnaga.</t>
  </si>
  <si>
    <t>Resina composta microparticulada,fotopolimerizável,para restauração em dentes anteriores;tubo com 4g cor a3.</t>
  </si>
  <si>
    <t>Resina cor a 3,5, resina com tamanho máximo de partículas de 4,5 micrômetros, tempo de polimerização de 40 segundos, tubo com 4 gramas, composição: bisgma,tegdma e zircônia/sílica (representando 71% em volume). Unidade</t>
  </si>
  <si>
    <t>Resina cor a1 - resina com tamanho máximo de partículas de 4,5 micrômetros, tempo de polimerização de 40 segundos, tubo com 4 gramas, composição: bisgma, tegdma e zircônia/sílica (representando 71% em volume). Unidade</t>
  </si>
  <si>
    <t>Resina cor a2 - resina com tamanho máximo de partículas de 4,5 micrômetros, tempo de polimerização de 40 segundos, tubo com 4 gramas, composição: bisgma, tegdma e zircônia/sílica (representando 71% em volume). Unidade</t>
  </si>
  <si>
    <t>Resina cor a3 - resina com tamanho máximo de partículas de 4,5 micrômetros, tempo de polimerização de 40 segundos, tubo com 4 gramas, composição: bisgma, tegdma e zircônia/sílica (representando 71% em volume). Unidade.</t>
  </si>
  <si>
    <t>Resina cor b2 - resina com tamanho máximo de partículas de 4,5 micrômetros, tempo de polimerização de 40 segundos, tubo com 4 gramas, composição: bisgma,tegdma e zircônia/sílica (representando 71% em volume). Unidade</t>
  </si>
  <si>
    <t>Resina cor ud-resina com tamanho máximo de partículas de 4,5 micrômetros, tempo de polimerização de 40 segundos, tubo com 4 gramas , composição bisgma,tegdma e zircônia/sílica representando 71% em volume.</t>
  </si>
  <si>
    <t>Revelador para radiografias, frasco contendo 475ml.</t>
  </si>
  <si>
    <t>Rolo dental nº2 100% algodão pacote com 100. Embalagem contendo informações de identificação, procedência lote e validade na parte externa. Pacote com 100 unidades</t>
  </si>
  <si>
    <t>Solução evidenciadora de placa bacteriana á base de fucsina básica 0.5%. Frasco: 10 ml. Embalagem unitária em frasco com dados de identificação do produto: informações, procedência (nome do fabricante), número do lote, data de fabricação, prazo de validade e registro na anvisa na parte externa da embalagem. Unidade.</t>
  </si>
  <si>
    <t>SILANO - solução etanólica, de 3-MetacriIoxipropiItrimetoxisiIano hidrolisado, incolor. Frasco com 5 ml. Com dados de identificação do produto como data de fabricação, prazo de validade e marca do fabricante. Unidade.</t>
  </si>
  <si>
    <t>Solução hemostática tópica com 10ml;não contém epinefrina,und</t>
  </si>
  <si>
    <t>Sugador colorido descartável, pacote com 40 unidades.</t>
  </si>
  <si>
    <t>Tira de lixa de papel - lixa de acabamento e polimento dental. Caixa com 150 lixas tamanho de 4mmx170mm. Unidade.</t>
  </si>
  <si>
    <t>Tira de poliéster - caixa: 50 unidades. Medida: 10 x 100 x 0.05 mm. Embalagem unitária em caixa com dados de identificação do produto: informações, procedência (nome do fabricante), número do lote, data de fabricação, prazo de validade e registro na anvisa na parte externa da embalagem. Caixa.</t>
  </si>
  <si>
    <t>Tiras de lixa de aço pacote com 12 und tamanho de 4mmx6mm</t>
  </si>
  <si>
    <t>Tricresol formalina vidro contendo 10ml.</t>
  </si>
  <si>
    <t>Vaselina sólida pote com 90g.embalagem com dados de identificação e procedência, data de fabricação, prazo de validade e registro em órgão competente. Unidade.</t>
  </si>
  <si>
    <t>Verniz fluoretado - frasco contendo 10 ml. Produto deverá conter o nome do fabricante, data de fabricação, prazo de validade e registro no ministério da saúde. Unidade.</t>
  </si>
  <si>
    <t>Diárias para servidores da unidade em serviço fora da cidade sede do CEOPE</t>
  </si>
  <si>
    <t>3.3.90.14.002</t>
  </si>
  <si>
    <t>DE ACORDO COM CRONOGRAMA DE ATIVIDADES</t>
  </si>
  <si>
    <t>Participação dos servidores na Capacitação em Atendimento Odontológico à PcD, atuação no Projeto Ir para Incluir</t>
  </si>
  <si>
    <t>Inscrição em curso de interesse da atenção odontológica à pessoa com deficiência</t>
  </si>
  <si>
    <t>A DEFINIR</t>
  </si>
  <si>
    <t>Participar de cursos/treinamentos de interesse odontológico</t>
  </si>
  <si>
    <t>Jalecos femininos - Manga longa, em tecido microfibra com Bordado da Logomarca do CEOPE no bolso superior centralizado e do Brasão do governo na manga esquerda na parte superior. Tamanhos variados</t>
  </si>
  <si>
    <t>Em processo de planejamento DFD e ETP</t>
  </si>
  <si>
    <t>até 05/25</t>
  </si>
  <si>
    <t>Padronização do vestimento utilizado na unidade, uso para proteção individual</t>
  </si>
  <si>
    <t>Jalecos masculinos - Manga longa, em tecido microfibra com Bordado da Logomarca do CEOPE no bolso superior centralizado e do Brasão do governo na manga esquerda na parte superior. Tamanhos variados</t>
  </si>
  <si>
    <t>CAMISETA - TAMANHO: A DEFINIR; COR: BRANCA; TECIDO: PIQUET DE PV ANTIPILING; BORDADO: CONFORME LAYOUT; TIPO: GOLA POLO.</t>
  </si>
  <si>
    <t>Padronização do vestimento utilizado na unidade.</t>
  </si>
  <si>
    <t>Cpu + Monitor 16gb 1TB SSD</t>
  </si>
  <si>
    <t>Equipamentos de informática para suprir aparelhos obsoletos ou setores que não possuem o referido equipamento à disposição.</t>
  </si>
  <si>
    <t>Notebook Core I5 8ª Ger 16gb 256 Ssd Tela Full Hd Win11</t>
  </si>
  <si>
    <t>Nobreak Senoidal 1200VA- Easy Pro 1200va - Bivolt</t>
  </si>
  <si>
    <t>Nobreak 1800va Entrada E Saida 220v Preto</t>
  </si>
  <si>
    <t>Projetor UHD 4K ThinQ AI</t>
  </si>
  <si>
    <t>Tela Digital Interativa 86 Pol 4k</t>
  </si>
  <si>
    <t>Aparelho amalgamador</t>
  </si>
  <si>
    <t>À PARTIR DE MARÇO</t>
  </si>
  <si>
    <t>Equipamento para restauração</t>
  </si>
  <si>
    <t>Aparelho fotopolimerizador</t>
  </si>
  <si>
    <t>Aparelho ultrassom</t>
  </si>
  <si>
    <t>Equipamento para raspagem e polimento dental</t>
  </si>
  <si>
    <t>Mocho odontológico</t>
  </si>
  <si>
    <t>Poltrona para o CD e TSB</t>
  </si>
  <si>
    <t>Consultório Odontológico - Cadeira odontológica, Equipo Odontológico, Refletor Odontológico, Unidade auxiliar: acoplada à cadeira</t>
  </si>
  <si>
    <t>Equipamento para atendimento odontológico</t>
  </si>
  <si>
    <t>Consultório odontológico portátil</t>
  </si>
  <si>
    <t>Motor para endodontia: equipamento odontológico para instrumentação e localização apical</t>
  </si>
  <si>
    <t>Equipamento para tratamento de canal</t>
  </si>
  <si>
    <t>Motor para prótese</t>
  </si>
  <si>
    <t>Equipamento para prótese</t>
  </si>
  <si>
    <t>Sensor para radiografia digital</t>
  </si>
  <si>
    <t>Equipamento de apoio diagnóstico</t>
  </si>
  <si>
    <t>Bisturi elétrico</t>
  </si>
  <si>
    <t>Equipamento para cirugia</t>
  </si>
  <si>
    <t>RX odontológico: Raio X Parede de 70 KVP</t>
  </si>
  <si>
    <t>RX odontológico: Raio X Coluna móvel de 70 KVP</t>
  </si>
  <si>
    <t>INICIADO PROCESSO DE ADESÃO ATA DE FORA
 SES-PRO-2024/42442</t>
  </si>
  <si>
    <t>EM PROCESSO DE ADESÃO</t>
  </si>
  <si>
    <t>Vibrador para gesso</t>
  </si>
  <si>
    <t>Caneta de alta rotação</t>
  </si>
  <si>
    <t>Equipamento para restauração, cirurgia e outros</t>
  </si>
  <si>
    <t>Micromotor odontológico</t>
  </si>
  <si>
    <t>Contra ângulo</t>
  </si>
  <si>
    <t>Peça reta</t>
  </si>
  <si>
    <t>AQUISIÇÃO DE MEDICAMENTOS</t>
  </si>
  <si>
    <t>AQUISIÇÃO DE INSUMOS- MATERIAL MEDICO HOSPITALARES</t>
  </si>
  <si>
    <t>AQUISIÇÃO DE EQUIPAMENTO MEDICO-HOSPITALAR</t>
  </si>
  <si>
    <t>AQUISIÇÃO DE BENS MÓVEIS</t>
  </si>
  <si>
    <t>SERVIÇO DE LIMPEZA, HIGIENE E CONSERVAÇÃO EM AMBIENTE AMBULATORIAL E HOSPITALAR</t>
  </si>
  <si>
    <t>LAVANDERIA AMBULATORIAL/HOSPITALAR</t>
  </si>
  <si>
    <t>COLETA DE RESIDUOS SÓLIDOS(LIXO HOSPITALAR).</t>
  </si>
  <si>
    <t>VIGILÂNCIA SEGURANÇA PATRIMONIAL.</t>
  </si>
  <si>
    <t>SERVIÇOS DE COPEIRAGEM</t>
  </si>
  <si>
    <t>CÓPIAS E IMPRESSÕES MONOCROMÁTICA E COLORIDA</t>
  </si>
  <si>
    <t>MANUTENÇÃO DE EQUIPAMENTOS DE DESCONTAMINAÇÃO AMBIENTAL ( FILTRO HEPPA)</t>
  </si>
  <si>
    <t>MANUTENÇÃO DE EQUIPAMENTOS DE MEDICO -HOSPITALARES DO CERMAC</t>
  </si>
  <si>
    <t>MANUTENÇÃO E RECARGA DE EXTINTORES DE INCÊNDIO</t>
  </si>
  <si>
    <t>SERVIÇOS DE DESINSETIZAÇÃO, DEDETIZAÇÃO, DESCUPINIZAÇÃO E DESRATIZAÇÃO</t>
  </si>
  <si>
    <t>MANUTENÇÃO DE ARQUIVO DESLIZANTE</t>
  </si>
  <si>
    <t>DIARIAS FORA DO ESTADO</t>
  </si>
  <si>
    <t>TIM S.A</t>
  </si>
  <si>
    <t>PASSAGENS AÉREAS E TERRESTRES</t>
  </si>
  <si>
    <t>CONTRATAÇÃO DE SERVIÇOS TERCEIROS - MOTORISTAS</t>
  </si>
  <si>
    <t>CONTRATAÇÃO DE SERVIÇO ESPECIAL DE OXIGENIOTERAPIA POR CAMARA HIPERBÁRICA</t>
  </si>
  <si>
    <t>CONTRATAÇÃO DE SERVIÇOS TERCEIROS</t>
  </si>
  <si>
    <t>MEDICAMENTOS A NIVEL AMBULATORIAL PARA OS PROGRAMAS DO MINISTÉRIO DA SAÚDE-MS</t>
  </si>
  <si>
    <t>JANEIRO A ABRIL</t>
  </si>
  <si>
    <t>MEDICAMENTOS PARA ATENDER OS AMBULATORIOS DESTA UNIDADE</t>
  </si>
  <si>
    <t>INSUMOS/MATERIAL MEDICO HOSPITALARES, A NIVEL AMBULATORIAL NOS PROGRAMAS DO MINISTÉRIO DA SAÚDE-MS</t>
  </si>
  <si>
    <t>INUSMO /MEDICOS HOSPITALAR PARA ATENDER OS AMBULATORIOS DESTA UNIDADE.</t>
  </si>
  <si>
    <t>EQUIPAMENTOS MÉDICO-HOSPITALAR E OUTROS NECESSÁRIOS AO FUNCIONAMENTO DA UNIDADE</t>
  </si>
  <si>
    <t>ESTRUTURAR OS AMBULATORIOS COM OS EQUIPAMENTOS.</t>
  </si>
  <si>
    <t>BENS MÓVEIS NECESSÁRIOS PARA ESTRUTURAR OS AMBULATORIOS DESTA UNIDADE</t>
  </si>
  <si>
    <t>SERVIÇO ESPECIALIZADO EM LIMPEZA AMBULATORIAL/ HOSPITALAR, PARA A CONSERVAÇÃO DE ÁREA INTERNA 2.900 M² E EXTERNA7.604.23 M² DA UNIDADE, COM FORNECIMENTO DE MATERIAIS, INSUMOS E EQUIPAMENTO ESPECÍFICOS.</t>
  </si>
  <si>
    <t>FEVEREIRO</t>
  </si>
  <si>
    <t>LIMPEZA DA AREA EXTERNA E INTERNA DESTA UNIDADE ESPECIALIZADA, COM FORNECIMENTO DE MATEIRIAS E INSUMOS UTILIZADOS NA LIMPEZA, SENDO QUE DEPENDEMOS DESTE SERVIÇO PARA O BOM ANDAMENTO DOS SERVIÇOS OFERTADOS AOS USÚARIOS DO SUS.</t>
  </si>
  <si>
    <t>EMPRESA ESPECIALIZADA NA PRESTAÇÃO DE SERVIÇOS DE LAVANDERIA HOSPITALAR EXTERNA,COM FORNECIMENTO, PROCESSAMENTO DE ENXOVAL HOSPITALAR, COLETA (LAVAGEM, DESINFECÇÃO, SECAGEM E DISTRIBUIÇÃO) POR KILOGRAMA.</t>
  </si>
  <si>
    <t>NOVEMBRO</t>
  </si>
  <si>
    <t>CONTRATAÇÃO DE EMPRESA ESPECIALIZADA NA PRESTAÇÃO DE SERVIÇOS DE LAVANDERIA HOSPITALAR EXTERNA, INCLUINDO O PROCESSAMENTO DE ENXOVAL HOSPITALAR, FORNECIMENTO DE ENXOVAL, COLETA DE ROUPA SUJA, LAVAGEM, DESINFECÇÃO, SECAGEM E DISTRIBUIÇÃO DE ROUPAS LIMPASPARA ATENDER ESTÁ UNIDADE.</t>
  </si>
  <si>
    <t>SERVIÇO ESPECIALIZADO EM COLETA, TRANSBORDO, TRANSPORTE, ARMAZENAMENTO, TRATAMENTO E DISPOSIÇÃO FINAL DOS RSSS (RESÍDUOS SÓLIDOS DE SERVIÇOS DE SAÚDE), GRUPO "A" (RESÍDUOS COM POSSÍVEL PRESENÇA DE AGENTES BIOLÓGICOS) E GRUPO "E" (MATERIAIS PERFUROCORTANTES OU ESCARIFICANTES).</t>
  </si>
  <si>
    <t>CONTRATAÇÃO DE EMPRESA ESPECIALIZADA NA PRESTAÇÃO DE SERVIÇOS DE COLETA, TRANSPORTE, ARMAZENAMENTO, TRANSBORDO, TRATAMENTO, ATÉ A ADEQUADA DESTINAÇÃO E DISPOSIÇÃO FINAL DOS RESÍDUOS POR GRUPOS "A" (INFECTANTE) "B" (QUÍMICO) E "E" (PERFUROCORTANTES E ESCRIFICANTES) EM CONFORMIDADE COM O DISPOSTO NA RESOLUÇÃO RDC ANVISA Nº 222.</t>
  </si>
  <si>
    <t>CONTRATAÇÃO DE EMPRESA ESPECIALIZADA NA PRESTAÇÃO DE SERVIÇOS DE VIGILÂNCIA ARMADA E DESARMADA PARA ATENDER A DEMANDA DA SECRETÁRIA DO ESTADO DE SAÚDE DE MATO GROSSO</t>
  </si>
  <si>
    <t>SETEMBRO</t>
  </si>
  <si>
    <t>É NECESSÁRIO A VIGILÂNCIA E SEGURANÇA DAS UNIDADES ESPECIALIZADAS DESTE COMPLEXO, CONTRATO DE RESPONSABILIDADE DA CAL.</t>
  </si>
  <si>
    <t>CONTRATAÇÃO DE EMPRESA ESPECIALIZADA NA PRESTAÇÃO DE SERVIÇOS DE MÃO DE OBRA DE COPEIRA PARA ATENDER A DEMANDA DA SECRETÁRIA DO ESTADO DE SAÚDE DE MATO GROSSO</t>
  </si>
  <si>
    <t>É NECESSARIO, TENDO EM VISTA O FORNECIMENTO DE CAFÉS, CHÁS ENTRE OUTROS, PARA ESTA UNIDADE ESPECIALIZADA CERMAC/SES-MT, CONTRATO DE RESPONSABILIDADE DA CAL.</t>
  </si>
  <si>
    <t>CONTRATAÇÃO DE EMPRESA ESPECIALIZADA NA PRESTAÇÃO DE SERVIÇOS GRÁFICOS.</t>
  </si>
  <si>
    <t>JANEIRO - JUNHO</t>
  </si>
  <si>
    <t>ESSENCIAL PARA A REALIZAÇÃO DE IMPRESSÕES DA UNIDADE, CONTRATO DE RESPONSABILIDADE DA SUPERINTENDENCIA ADMINISTRATIVA -SUAD/SES/MT</t>
  </si>
  <si>
    <t>EMPRESA ESPECIALIZADA NA PRESTAÇÃO DE SERVIÇOS DE MANUTENÇÃO PREVENTICA E CORRETIVA DO EQUIPAMENTO DE DESCONTAMINAÇÃO DE AR (FILTRO HEPPA), PARA O AMBULATÓRIO DE PNEUMOLOGIA SANITÁRIA</t>
  </si>
  <si>
    <t>PROCESSO DE LICITAÇÃO SE ENCONTRA EM ANDAMENTO. INDISPENSÁVEL PARA FAZER A CONTAGEM DE PARTICULAS DO AMBIENTE INSALUBRE, NESTE CASO O AMBULATORIO DE PNEUMOLOGIA SANITÁRIA ( MANUTENÇÃO DO FILTRO HEPPA )DESTE CERMAC/SES-MT.</t>
  </si>
  <si>
    <t>CONTRATAÇÃO DE EMPRESA ESPECIALIZADA PARA EXECUTAR O SERVIÇOS CONTINUOS DE MANUTENÇÃO PREVENTIVA E CORRETIVA DOS EQUIPAMENTOS MÉDICO-HOSPITALARES</t>
  </si>
  <si>
    <t>PARA EXECUTAR A GESTÃO DOS EQUIPAMENTOS COMPREENDENDO SERVIÇOS CONTINUOS DE MAUNTENÇÃO PREVENTIVA E CORRETIVA NOS EQUIPAMENTOS DE REFRIGERAÇÃO (CÂMARA FRIA, GELADEIRA E FREEZER)</t>
  </si>
  <si>
    <t>CONTRATAÇÃO DE EMPRESAS PARA PRESTAÇÃO DE MANUTENÇÃO E RECARGA DE EXTINTORES DE INCÊNDIO</t>
  </si>
  <si>
    <t>PLANEJADO EM PTA PARA UTILIZAÇÃO, NO MOMENTO SOB RESPONSABILIDADE DO SETOR DE OBRAS, POIS ESTA UNIDADE SE ENCONTRA EM REFORMAS.</t>
  </si>
  <si>
    <t>CONTRATAÇÃO DE EMPRESA PARA A PRESTAÇÃO DE SERVIÇOS DE DESINSETIZAÇÃO, DEDETIZAÇÃO, DESCUPINIZAÇÃO E DESRATIZAÇÃO COM FORNECIMENTO DE MÃO DE OBRA QUALIFICADA, EQUIPAMENTOS, FERRAMENTAS E TODOS OS MATERIAIS NECESSÁRIOS PARA A EXECUÇÃO DOS SERVIÇOS,</t>
  </si>
  <si>
    <t>CONFORME VIGILANCIA SANITARIA É NECESSÁRIO OCORRER SEMESTRALMENTE DE DEDETIZAÇÃO, CONTRATO DE RESPONSABILIDADE DA CAL.</t>
  </si>
  <si>
    <t>CONTRATAÇÃO DE EMPRESA ESPECIALIZADA NA PRESTAÇÃO DE SERVIÇOS DE MANUTENÇÃO PREVENTIVA E CORRETIVA, COM FORNECIMENTO DE MATERIAIS E PEÇAS, DESMONTAGEM, TRANSPORTE E REMONTAGEM.</t>
  </si>
  <si>
    <t>SERVIÇO ESPECIALIZADO EM MANUTENÇÃO PREVENTIVA E CORRETIVA NOS ARQUIVOS DESLIZANTES MECÂNICOS POR FACE MENSAL, CONTRATO DE RESPONSABILIDADE DA CAL.</t>
  </si>
  <si>
    <t>UTILIZAÇÃO DE DIÁRIAS, PARA EXECUTAR DE CAPACITAÇÕES NOS MUNICIPIOS DE MATO GROSSO, PARTICIPAÇÃO DE PROJETOS PELA SECRETÁRIA ESTADUAL DE SAÚDE.</t>
  </si>
  <si>
    <t>SERVIÇO REALIZADO PELA SECRETÁRIA DE ESTADO DE SAÚDE , COM O FORNECIMENTO DE DOTAÇÃO ORÇAMENTÁRIA, RESPONSABILIDADE DA CAL/FINANCEIRO.</t>
  </si>
  <si>
    <t>UTILIZAÇÃO DE DIÁRIAS, PARA OS SEERVIDORES EM CAPACITAÇÕES, CONGRESSOS, SEMINARIOS E/OUTROS FORA DO ESTADO , DE INTERESSE DA SES/MT</t>
  </si>
  <si>
    <t>CONTRATAÇÃO DE EMPRESA ESPECIALIZADA FORNECIMENTO DE LINHAS TELEFÔNICAS MÓVEIS.</t>
  </si>
  <si>
    <t>CONTRATO NECESSÁRIO, TENDO EM VISTA AS LINHAS TELEFÔNICAS MOVEISPARA CONTATO COM PACIENTES DE E CONTRATO DE EMPRESA DE FORNECIMENTO DE TELEFONES CORPORATIVOS DE USO DA GESTÃO E DOS AMBULATÓRIOS, CONTRATO DE RESPONSABILIDADE DA CAL.</t>
  </si>
  <si>
    <t>CONTRATAÇÃO DE EMPRESA ESPECIALIZADA FORNECIMENTO DE LINHAS TELEFÔNICAS FIXAS</t>
  </si>
  <si>
    <t>CONTRATO DE RESPONSABILIDADE DA COORDENADORIA DE APOIO LOGISTTICO - CAL/SES/MT. TELEFONIA PARA CONTATO COM OS USUÁRIOS DOS AMBULATÓRIOS E ADMINISTRAÇÃO.</t>
  </si>
  <si>
    <t>CONTRATAÇÃO DE EMPRESA ESPECIALIZADA NA AQUISIÇÃO DE PASSAGENS AÉREAS E TERRESTRE.</t>
  </si>
  <si>
    <t>CONTRATO DE RESPONSABILIDADE DA COORDENADORIA DE APOIO LOGISTTICO - CAL/SES/MT</t>
  </si>
  <si>
    <t>CONTRATAÇÃO DE EMPRESA ESPECIALIZADA NA PRESTAÇÃO DE SERVIÇO DE MOTORISTA PARA ATENDER A DEMANDA DA SECRETÁRIA DE ESTADO DE SAÚDE DE MATO GROSSO.</t>
  </si>
  <si>
    <t>PRESTAÇÃO DE SERVIÇO COM MÃO DE OBRA DE MOTORISTA PARA ATENDER ESTÁ UNIDADE ESPECIALIZADA, CONTRATO SOBRE RESPONSABILIDADE DA SUPERINTENDENCIA ADMINISTRATIVA -SUAD/SES/MT</t>
  </si>
  <si>
    <t>EMPRESA ESPECIALZIADA EM SERVIÇOS DE OXIGENIOTERAPIA POR CAMARA HIPERBÁRICA</t>
  </si>
  <si>
    <t>CONTRATAÇÃO DE EMPRESA ESPECIALIZADA NA PRESTAÇÃO DE SERVIÇOS MÉDICOS EM PSIQUIATRIA POR MEIO DE PROFISSIONAIS TECNICAMENTE QUALIFICADOS PARA ATENDER ÀS UNIDADES ESPECIALIZADAS/SES</t>
  </si>
  <si>
    <t>CONTRATAÇÃO DE SERVIÇOS DE TERCEIROS PARA O FUNCIONAMENTO DESTA UNIDADE</t>
  </si>
  <si>
    <t>“CONTRATAÇÃO DE EMPRESA ESPECIALIZADA NA PRESTAÇÃO DE SERVIÇOS MÉDICOS , POR MEIO DE PROFISSIONAIS TECNICAMENTE QUALIFICADOS PARA ATENDER ÀS UNIDADES ESPECIALIZADAS/SES</t>
  </si>
  <si>
    <t>FORNECIMENTO DE REFEIÇÃO TIPO DESJEJUM PARA PACIENTES, CONFORME CONDIÇÕES E ESPECIFICAÇÕES CONTIDAS NESTE PLANO DE TRABALHO, EDITAL E SEUS ANEXOS, DEMANDA ESPECIFICA DA UNIDADE.</t>
  </si>
  <si>
    <t>FORNECIMENTO DE ALIMENTAÇÃO TIPO (COLAÇÃO), CONFORME CONDIÇÕES E ESPECIFICAÇÕES CONTIDAS NESTE PLANO DE TRABALHO, EDITAL E SEUS ANEXOS, DEMANDA ESPECIFICA DA UNIDADE.</t>
  </si>
  <si>
    <t>FORNECIMENTO DE REFEIÇÃO TIPO ALMOÇO PARA PACIENTES, CONFORME CONDIÇÕES E ESPECIFICAÇÕES CONTIDAS NESTE PLANO DE TRABALHO, EDITAL E SEUS ANEXOS, DEMANDA ESPECIFICA DA UNIDADE.</t>
  </si>
  <si>
    <t>FORNECIMENTO DE ALIMENTAÇÃO TIPO MERENDA PARA PACIENTES, CONFORME CONDIÇÕES E ESPECIFICAÇÕES CONTIDAS NESTE PLANO DE TRABALHO, EDITAL E SEUS ANEXOS, DEMANDA ESPECIFICA DA UNIDADE.</t>
  </si>
  <si>
    <t>FORNECIMENTO DE REFEIÇÃO TIPO JANTAR PARA PACIENTES, CONFORME CONDIÇÕES E ESPECIFICAÇÕES CONTIDAS NESTE PLANO DE TRABALHO, EDITAL E SEUS ANEXOS, DEMANDA ESPECIFICA DA UNIDADE.</t>
  </si>
  <si>
    <t>FORNECIMENTO DE ALIMENTAÇÃO TIPO CEIA, CONFORME CONDIÇÕES E ESPECIFICAÇÕES CONTIDAS NESTE PLANO DE TRABALHO, EDITAL E SEUS ANEXOS, DEMANDA ESPECIFICA DA UNIDADE.</t>
  </si>
  <si>
    <t>FORNECIMENTO DE REFEIÇÃO TIPO DESJEJUM PARA COLABORADORES PLANTONISTAS 12 HORAS, CONFORME CONDIÇÕES E ESPECIFICAÇÕES CONTIDAS NESTE PLANO DE TRABALHO, EDITAL E SEUS ANEXOS, DEMANDA ESPECIFICA DA UNIDADE.</t>
  </si>
  <si>
    <t>FORNECIMENTO DE REFEIÇÃO TIPO ALMOÇO PARA COLABORADORES PLANTONISTAS 12 HORAS E ACOMPANHANTES, CONFORME CONDIÇÕES E ESPECIFICAÇÕES CONTIDAS NESTE PLANO DE TRABALHO, EDITAL E SEUS ANEXOS, DEMANDA ESPECIFICA DA UNIDADE.</t>
  </si>
  <si>
    <t>FORNECIMENTO DE REFEIÇÃO TIPO JANTAR PARA COLABORADORES PLANTONISTAS 12 HORAS E ACOMPANHANTE, CONFORME CONDIÇÕES E ESPECIFICAÇÕES CONTIDAS NESTE PLANO DE TRABALHO, EDITAL E SEUS ANEXOS, DEMANDA ESPECIFICA DA UNIDADE.</t>
  </si>
  <si>
    <t>CAFÉ LITRO– Conforme as condições e especificações contidas neste plano de trano de trabalho e edital e seus anexos. Demanda específica das Unidades.</t>
  </si>
  <si>
    <t>CHÁ LITRO/MEDICINAIS – Conforme as condições e especificações contidas neste plano de trano de trabalho e edital e seus anexos. Demanda específica das Unidades. • Detalhamento (ANEXO 1 MANUAL DE DIETAS)</t>
  </si>
  <si>
    <t>TIPO ATIVIDADE/OFICINA TERAPÊUTICA TIPO 1, CONFORME CONDIÇÕES E ESPECIFICAÇÕES CONTIDAS NO PLANO DE TRABALHO, EDITAL E SEUS ANEXOS. DEMANDA ESPECÍFICA DAS UNIDADES: UNIDADE I/CEAC, CAPSI, UNIDADE III E LAR DOCE LAR, DO COMPLEXO CIAPS-ADAUTO BOTELHO
• Detalhamento (ANEXO 1 MANUAL DE DIETAS)</t>
  </si>
  <si>
    <t>TIPO ATIVIDADE/OFICINA TERAPÊUTICA TIPO 2, CONFORME CONDIÇÕES E ESPECIFICAÇÕES CONTIDAS NO PLANO DE TRABALHO, EDITAL E SEUS ANEXOS. DEMANDA ESPECÍFICA DAS UNIDADES: UNIDADE I/CEAC, CAPSI, UNIDADE III E LAR DOCE LAR, DO COMPLEXO CIAPS-ADAUTO BOTELHO
• Detalhamento (ANEXO 1 MANUAL DE DIETAS)</t>
  </si>
  <si>
    <t>TIPO ATIVIDADE/OFICINA TERAPÊUTICA TIPO 3, CONFORME CONDIÇÕES E ESPECIFICAÇÕES CONTIDAS NO PLANO DE TRABALHO, EDITAL E SEUS ANEXOS. DEMANDA ESPECÍFICA DAS UNIDADES: CAPSI, CAPS-AD II, UNIDADE III E LAR DOCE LAR, DO COMPLEXO CIAPS-ADAUTO BOTELHO.
• Detalhamento (ANEXO 1 MANUAL DE DIETAS)</t>
  </si>
  <si>
    <t>TIPO ATIVIDADE/OFICINA TERAPÊUTICA TIPO 4, CONFORME CONDIÇÕES E ESPECIFICAÇÕES CONTIDAS NO PLANO DE TRABALHO, EDITAL E SEUS ANEXOS. DEMANDA ESPECÍFICA DAS UNIDADES: UNIDADE I/CEAC, CAPSI, UNIDADE III E LAR DOCE LAR, DO COMPLEXO CIAPS-ADAUTO BOTELHO • Detalhamento (ANEXO 1 MANUAL DE DIETAS)</t>
  </si>
  <si>
    <t>TIPO ATIVIDADE/OFICINA TERAPÊUTICA TIPO 5, CONFORME CONDIÇÕES E ESPECIFICAÇÕES CONTIDAS NO PLANO DE TRABALHO, EDITAL E SEUS ANEXOS. DEMANDA ESPECÍFICA DAS UNIDADES: UNIDADE I/CEAC, CAPSI, UNIDADE III E LAR DOCE LAR, DO COMPLEXO CIAPS-ADAUTO BOTELHO • Detalhamento (ANEXO 1 MANUAL DE DIETAS)</t>
  </si>
  <si>
    <t>PREPARAÇÃO ESPECIAL CONSTIPAÇÃO INTESTINAL LARANJA 02 UNIDADES, MAMÃO 01 FATIA (50G), AMEIXA 02 UNIDADES, MÓDULO DE FIBRAS ALIMENTARES EM PÓ: 02 COLHER MEDIDA, 01 COLHER DE CHÁ DE LINHAÇA TRITURADA (7GR).</t>
  </si>
  <si>
    <t>PREPARAÇÃO ESPECIAL DIARREIA 01 UND MAÇÃ SEM CASCA (76G), 01 UND BANANA MAÇÃ OU PRATA (75G), 02 COLHERES (SOPA) CENOURA COZIDA (30G), 02 COLHERES (SOPA) MALTODEXTRINA (12,5G), 10 GOTAS DE LIMÃO, 02 MEDIDA DE MÓDULO DE FIBRA 100% SOLÚVEL (10G).</t>
  </si>
  <si>
    <t>PREPARAÇÃO ESPECIAL SUPLEMENTAÇÃO PROTEICA, HIDRATAÇÃO, REDUÇÃO INGESTA ALIMENTAR 01 PCT POLPA DE CAJU (100G), 01 SCOOP (30G) WHEY PROTEN ISOLADO SEM SABOR, 1 UND BANANA PRATA (75G) ADOÇANTE 3 GOTAS.</t>
  </si>
  <si>
    <t>PREPARAÇÃO ESPECIAL HIDRATAÇÃO E DISBIOSE INTESTINAL SUCO DE GOIABA OU SUCO DE CAJU PREPARADO (100ML), GLUTAMINA -5G E ADOÇANTE 06 GOTAS</t>
  </si>
  <si>
    <t>PREPARAÇÃO ESPECIAL SUPLEMENTAÇÃO DIABETES MELLITUS 02 COLHERES (SOPA) LINHAÇA 06 MEDIDAS SUPLEMENTO EM PÓ PARA DIABETES (30G).</t>
  </si>
  <si>
    <t>PREPARAÇÃO ESPECIAL SUPLEMENTAÇÃO DIABETES MELLITUS DIFICULDADE NA DEGLUTIÇÃO. 200ML DE SUCO DE LARANJA 02 COLHERES (SOPA) SUPLEMENTO EM PÓ PARA DIABETES (30G) 01 MEDIDA MÓDULO DE FIBRA (5G) 01 COLHER (SOPA) LINHAÇA (7G) 01 COLHER (SOPA) ÓLEO DE COCO (5ML)</t>
  </si>
  <si>
    <t>PREPARAÇÃO ESPECIAL SUPLEMENTAÇÃO INTOLERÂNCIA À LACTOSE A BASE DE PROTEÍNA SOJA 01 UND BANANA MAÇÃ OU PRATA (75G) 01 FATIA DE MAMÃO (50 G) 45G SUPLEMENTO EM PÓ A BASE DE PROTEÍNA DE SOJA 01 MEDIDA DE MÓDULO DE FIBRA 100% SOLÚVEL (5G) 01 COLHER (SOPA) ÓLEO DE COCO (5ML)</t>
  </si>
  <si>
    <t>PREPARAÇÃO ESPECIAL SUPLEMENTAÇÃO INTOLERÂNCIA À LACTOSE PROTEÍNA ERVILHA/ARROZ, HIPOLIPÍDICA 01 UND BANANA MAÇÃ OU PRATA (75G) 01 FATIA DE MAMÃO (50 G) 30G MÓDULO DE PROTEÍNA DE ERVILHA OU ARROZ 01 MEDIDA DE MÓDULO DE FIBRA 100% SOLÚVEL (5G)</t>
  </si>
  <si>
    <t>PREPARAÇÃO ESPECIAL SUPLEMENTAÇÃO CALÓRICO PROTEICA 200ML DE LEITE SEMIDESNATADO 30G SUPLEMENTO EM PÓ COMPLETO COM FIBRAS 02 COLHERES DE SOPA DE ABACATE (19G) 02 COLHERES (SOPA) DE AÇUCAR (20G)</t>
  </si>
  <si>
    <t>PREPARAÇÃO ESPECIAL SUPLEMENTAÇÃO CALÓRICA, INTOLERÂNCIA A LEITE DE VACA, DIARREIA 200ML SUCO DE LARANJA 45G SUPLEMENTO EM PÓ A BASE DE PROTEÍNA DE SOJA, 01 MEDIDA DE MÓDULO DE FIBRA 100% SOLÚVEL (5G) ½ UNIDADE DE MAÇÃ (50G) 3ML DE TCM (TRIGLICERÍDEOS DE CADEIA MÉDIA)</t>
  </si>
  <si>
    <t>PREPARAÇÃO ESPECIAL SUPLEMENTAÇÃO PROTEICA: CASOS DE REDUÇÃO NA INGESTA ALIMENTAR; DIFICULDADE NA DEGLUTIÇÃO (SEDAÇÃO) 01 SCOOP (30G) WHEY PROTEN ISOLADO SEM SABOR 200ML DE SUCO DE LARANJA 01 UND PEQUENA (50G) DE BANANA NANICA</t>
  </si>
  <si>
    <t>PREPARAÇÃO ESPECIAL SUPLEMENTAÇÃO CALÓRICA :CASOS DE REDUÇÃO NA INGESTA ALIMENTAR 30G SUPLEMENTO EM PÓ COMPLETO COM FIBRAS 200ML DE SUCO DE LARANJA 01 UND PEQUENA (50G) DE BANANA NANICA OU PRATA 01 COLHER (SOPA) DE CREME DE LEITE (20G) 01 MEDIDA DE MÓDULO DE FIBRA 100% SOLÚVEL (5G) 01 COHER (CHÁ) DE ÓLEO DE COCO (3ML)</t>
  </si>
  <si>
    <t>PREPARAÇÃO ESPECIAL SUPLEMENTAÇÃO CALÓRICO PROTEICA: CASOS DE INAPETÊNCIA, COM CONSUMO NA INGESTA ALIMENTAR 02 SCOOP (60G) WHEY PROTEN ISOLADO SEM SABOR 200ML DE SUCO DE LARANJA 01 MEDIDA DE MÓDULO DE FIBRA 100% SOLÚVEL (5G) 01 COLHER (SOPA) LINHAÇA (7G)</t>
  </si>
  <si>
    <t>ÁREA NÃO CRÍTICA SERVIÇO DE LIMPEZA E CONSERVAÇÃO DE ÁREA ADMINISTRATIVA INTERNA, COM PRODUTIVIDADE EM CONDIÇÕES DE USUAIS DE 800 M² A 1.000 M² POR SERVENTE DE LIMPEZA (IN Nº 01/2020/SEPLAG DE 17/01/2020), COM FORNECIMENTO DE MATERIAIS, INSUMOS E EQUIPAMENTOS.</t>
  </si>
  <si>
    <t>ÁREA SEMICRÍTICA SERVIÇO DE LIMPEZA E CONSERVAÇÃO DE ÁREA INTERNA HOSPITALAR OU DE GRANDE CIRCULAÇÃO DE PESSOA, COM PRODUTIVIDADE EM CONDIÇÕES DE USUAIS DE 350 M² A 450 M² POR SERVENTE DE LIMPEZA (IN Nº 01/2020/SEPLAG DE 17/01/2020), COM FORNECIMENTO DE MATERIAIS, INSUMOS E EQUIPAMENTOS.</t>
  </si>
  <si>
    <t>SERVIÇO DE DESINFECÇÃO E HIGIENIZAÇÃO HOSPITALAR EM ÁREA INTERNA, POR M², PERÍODO NOTURNO, PRODUTIVIDADE EM CONDIÇÕES USUAIS 350M² POR SERVENTE DE LIMPEZA (IN N° 02/2006/SAD, DOE 15/12/2006), COM FORNECIMENTO DE MATERIAIS, INSUMOS E EQUIPAMENTOS. JORNADA DE 12 X 36 HORAS. METRO QUADRADO.</t>
  </si>
  <si>
    <t>SERVIÇO ESPECIALIZADO DE SERVENTE DE LIMPEZA, ASSEIO E CONSERVAÇÃO, DE ÁREAS INTERNAS E EXTERNAS, COM FORNECIMENTO DE MATERIAIS, COM JORNADA DE 44 HORAS SEMANAIS. MENSAL.</t>
  </si>
  <si>
    <t>SERVIÇO ESPECIALIZADO EM LIMPEZA E DESINFECÇÃO DE CAIXA D'ÁGUA, COM DIVERSAS CAPACIDADES, ABERTURA DE TORNEIRAS/REGISTRO E TURBULAÇÃO PARA A DESINFECÇÃO E ESGOTAMENTO, COM APLICAÇÕES DE BACTERICIDA, HIPOCLORETO DE SÓDIO 2,5%, ESCOVAÇÃO DE ALTA PRESSÃO PARA RETIRADA DE SUJEIRA INSCRUSTADA NAS PAREDES E FUNDO. METRO CÚBICO.</t>
  </si>
  <si>
    <t>ESQUADRIAS - SERVIÇO DE LIMPEZA E CONSERVAÇÃO ÁREA INTERNA ADMINISTRATIVA, PRODUTIVIDADE EM CONDIÇÕES USUAIS DE 650 M² POR SERVENTE DE LIMPEZA (INC N.º 002/2006/SAD/SEPLAN/SEFAZ, DOE 15/12/2006), COM FORNECIMENTO DE MATERIAIS. METRO QUADRADO.</t>
  </si>
  <si>
    <t>Serviço de médico plantonista devidamente graduado em medicina e registrado no Conselho Regional de Medicina de Mato Grosso, com residência médica concluída em programa credenciado pela Comissão Nacional de Residência Médica em Psiquiatria – CNRM, ou Especialização em Psiquiatria (RQE) concluída em instituição credenciada e reconhecida pelo MEC, para atender o Hospital Adauto Botelho.</t>
  </si>
  <si>
    <t>Contratação de empresa especializada na prestação de serviços de lavanderia com fornecimento de enxoval compreendendo as etapas de coleta da roupa suja, lavagem, desinfecção, secagem, e distribuição de roupas limpas, incluindo todos os materiais, mão de obra e equipamentos necessários para a realização dos serviços.</t>
  </si>
  <si>
    <t>Serviço de dedetização completa interna e externa</t>
  </si>
  <si>
    <t>Aquisição de gases medicinais</t>
  </si>
  <si>
    <t>Locação de VAN para a unidade LAR DOCE LAR e Hospital Adauto Botelho</t>
  </si>
  <si>
    <t>BONÉS MODELO ÁRABE, COR LARANJADA, IMPRESSÃO LOGOMARCA (À SER DEFINIDA PELO ÓRGÃO/ENTIDADE SOLICITANTE) NA FRENTE COLORIDA, COMPOSIÇÃO: 67% POLIÉSTER + 33% ALGODÃO, SARJA 2X1, GRAMATURA MÍNIMA DE 226 G/M2, COM TINGIMENTO PROFISSIONAL. UNID</t>
  </si>
  <si>
    <t>BOTA CALÇADO DE SEGURANÇA, EM PVC, PARA PROTEÇÃO DOS PÉS E PERNAS CONTRA UMIDADE PROVENIENTE DE OPERAÇÕES COM USO DE ÁGUA. NUMERAÇÕES 36 AO 44.</t>
  </si>
  <si>
    <t>CINTO ERGONÔMICO ABDOMINAL COM SUSPENSÓRIO TIPO DORTLER; CONFECCIONADO EM LONA, POSSUI FECHAMENTO DUPLO EM VELCRO AJUSTÁVEL, SUSPENSÓRIO REGULÁVEL, VARETAS ANATÔMICAS EM PLÁSTICO RÍGIDO E EVA. SISTEMA DE APOIO DE DUAS PARTES QUE FORNECE O MÁXIMO DE APOIO PARA TRÁS COM FACILIDADE DE MOVIMENTO, SENDO UM EQUIPAMENTO DE PROTEÇÃO INDIVIDUAL (EPI), COR PRETA, TAMANHO M, APRESENTAÇÃO: UNIDADE.</t>
  </si>
  <si>
    <t>CINTO ERGONÔMICO ABDOMINAL COM SUSPENSÓRIO TIPO DORTLER; CONFECCIONADO EM LONA, POSSUI FECHAMENTO DUPLO EM VELCRO AJUSTÁVEL, SUSPENSÓRIO REGULÁVEL, VARETAS ANATÔMICAS EM PLÁSTICO RÍGIDO E EVA. SISTEMA DE APOIO DE DUAS PARTES QUE FORNECE O MÁXIMO DE APOIO PARA TRÁS COM FACILIDADE DE MOVIMENTO, SENDO UM EQUIPAMENTO DE PROTEÇÃO INDIVIDUAL (EPI), COR PRETA, TAMANHO G, APRESENTAÇÃO: UNIDADE.</t>
  </si>
  <si>
    <t>CINTO ERGONÔMICO ABDOMINAL COM SUSPENSÓRIO TIPO DORTLER; CONFECCIONADO EM LONA, POSSUI FECHAMENTO DUPLO EM VELCRO AJUSTÁVEL, SUSPENSÓRIO REGULÁVEL, VARETAS ANATÔMICAS EM PLÁSTICO RÍGIDO E EVA. SISTEMA DE APOIO DE DUAS PARTES QUE FORNECE O MÁXIMO DE APOIO PARA TRÁS COM FACILIDADE DE MOVIMENTO, SENDO UM EQUIPAMENTO DE PROTEÇÃO INDIVIDUAL (EPI), COR PRETA, TAMANHO XG, APRESENTAÇÃO: UNIDADE.</t>
  </si>
  <si>
    <t>CORDA ESTÁTICA DE 12,5 MM. CORDA TRANÇADA ESPESSURA 12,5MM FABRICADA EM ALMA DE POLIAMIDA NA COR BRANCA, CARGA DE RESISTÊNCIA IGUAL OU SUPERIOR A 37 KN INDICADA PARA USO EM TRABALHO EM ALTURA E ESPAÇOS CONFINADOS. TESTADA EM LABORATÓRIO. USO INDICADO: TRABALHOS EM ALTURA E RESGATE. METROS. METRO</t>
  </si>
  <si>
    <t>METRO</t>
  </si>
  <si>
    <t>PROTETOR AURICULAR TIPO PLUG OU ESPUMA COM AS SEGUINTES CARACTERÍSTICAS. COM CORDÃO. PADRÕES CONFORME EXIGÊNCIAS DA NR 15. SEGURANÇA E SALUBRIDADE DO TRABALHO, COM ATENUAÇÃO DE NO MÍNIMO 15 DB. DEVE POSSUIR CA EMITIDO PELO MINISTÉRIO DO TRABALHO. UNIDADE</t>
  </si>
  <si>
    <t>PROTETOR SOLAR FPS 40 LOÇÃO, COM APRESENTAÇÃO FRASCO ENTRE 100 A 120ML, ACONDICIONADOS EM EMBALAGEM ORIGINAL DO FABRICANTE, COM O NOME DO RESPONSÁVEL TÉCNICO, O LOTE, DATA DE FABRICAÇÃO, DE VALIDADE DE NO MÍNIMO, 18 MESES (OU NO MÍNIMO PRAZO DE VALIDADE IGUAL A 75% DA VALIDADE DO PRODUTO) E A INSCRIÇÃO PROIBIDO A VENDA NO COMÉRCIO ESTAMPADOS NA PARTE EXTERNA. FRASCO.</t>
  </si>
  <si>
    <t>CINTA DE POLIÉSTER COM CATRACA - TIPO S3 - CARGA DE TRABALHO 3 TONELADAS - 9 M - TERMINAL COM GANCHO "J". UNIDADE.</t>
  </si>
  <si>
    <t>AVENTAL CIRÚRGICO DESCARTÁVEL, CONFECCIONADO EM FALSO TECIDO, NA COR BRANCA, COM GRAMATURA DE 50 GR/M2. TAMANHO ÚNICO, COM MANGAS LONGAS CONTENDO PUNHO ELÁSTICO NAS EXTREMIDADES E FITILHOS RESISTENTES/ TAMANHO P -CX 100 UNIDADES</t>
  </si>
  <si>
    <t>LUVA CIRÚRGICA Nº 8,5 - LUVA CIRÚRGICA ESTÉRIL, DESCARTÁVEL, CONFECCIONADA EM LÁTEX NATURAL, FORMATO ANATÔMICO, TEXTURA HOMOGÊNEA, ALTA SENSIBILIDADE AO TATO, BOA ELASTICIDADE, TALCADA, EMBALADAS EM ENVELOPE ESPECIALMENTE DESENVOLVIDO PARA MANTER A ESTERILIDADE DO PRODUTO, COMPOSTA DE EMBALAGEM INTERNA DE PAPEL CREPE, COM DOBRAS TRANSVERSAIS QUE PERMITAM A TRANSFERÊNCIA ASSÉPTICA MAIS SEGURA E ENVELOPE EXTERNO EM PAPEL GRAU CIRÚRGICO, DESCARTÁVEL E ESTERILIZADA POR RAIOS GAMA COBALTO 60, TAMANHO Nº 8,5. EMBALAGEM CONTENDO IDENTIFICAÇÃO E PROCEDÊNCIA DATA DE FABRICAÇÃO E VALIDADE. PAR.</t>
  </si>
  <si>
    <t>LUVA CIRÚRGICA Nº 9,0 - LUVA CIRÚRGICA ESTÉRIL, DESCARTÁVEL, CONFECCIONADA EM LÁTEX NATURAL, FORMATO ANATÔMICO, TEXTURA HOMOGÊNEA, ALTA SENSIBILIDADE AO TATO, BOA ELASTICIDADE, TALCADA, EMBALADAS EM ENVELOPE ESPECIALMENTE DESENVOLVIDO PARA MANTER A ESTERILIDADE DO PRODUTO, COMPOSTA DE EMBALAGEM INTERNA DE PAPEL CREPE, COM DOBRAS TRANSVERSAIS QUE PERMITAM A TRANSFERÊNCIA ASSÉPTICA MAIS SEGURA E ENVELOPE EXTERNO EM PAPEL GRAU CIRÚRGICO, DESCARTÁVEL E ESTERILIZADA POR RAIOS GAMA COBALTO 60, TAMANHO Nº 9,0. EMBALAGEM CONTENDO IDENTIFICAÇÃO E PROCEDÊNCIA DATA DE FABRICAÇÃO E VALIDADE. PAR.</t>
  </si>
  <si>
    <t>LUVA DE PRCEDIMENTO SEM TALCO TAMANHO G – CONFECCIONADO EM LATEX NATURAL E POLIURETANO, NÃO ESTÉRIL, AMBIDESTRA, ANTIDERRAPANTE, LUBRIFICADA COM SUBSTANCIA ABSORVIVEIS PELO PRGANISMO ALTA SENSIBILIDADE TÁTIL, FORMATO ANATÔMICO, PUNHO LONGO COM BAINHA, TEXTURA UNIFORME SEM FALHAS. CONSTANDO EXTERNAMENTE OS DADOS DE IDENTIFICAÇÃO PROCEDÊNCIA, LOTE, DATA DE FABRICAÇÃO E VALIDADE. CAIXA</t>
  </si>
  <si>
    <t>MÁSCARA DESCARTÁVEL – PARA PROTEÇÃO RESPIRATÓRIA CONTRA POEIRA E NÉVOAS, COM ELÁSTICO, DESIGN ANATÔMICO, AJUSTE À FACE DO USUÁRIO, CONFECCIONADA EM MATERIAL FILTRANTE MACIO, NÃO IRRITANTE, COBERTURA INTERNA E CONCHA EXTERNA QUE NÃO MURCHE OU INFLE DURANTE O USO. CAIXA COM 10 UNIDADES.</t>
  </si>
  <si>
    <t>ÓCULOS DE SEGURANÇA – EM ACRÍLICO, COM VISOR ANTI-EMBAÇANTE E ARMAÇÃO CONFECCIONADO EM UMA ÚNICA PEÇA, HASTES TIPO ESPÁTULA DO MESMO MATERIAL DA ARMAÇÃO COM AJUSTE DE COMPRIMENTO PARA MELHOR ADAPTAÇÃO AO ROSTO DO USUÁRIO, LENTES EM POLICARBONATO COM TRATAMENTO ANTI-RISCOS, SISTEMA DE VENTILAÇÃO. RESISTENTE A IMPACTOS E CHOQUES FÍSICOS DE MATERIAIS SÓLIDOS E LÍQUIDOS COMO: FRAGMENTOS DE MADEIRA, FERRO, RESPINGOS DE PRODUTOS ÁCIDOS, CÁUSTICOS, ENTRE OUTROS. PROTEÇÃO CONTRA RAIOS UVA E UVB. APOIO NASAL E PROTEÇÃO LATERAL NO MESMO MATERIAL DA LENTE. ABAS LATERAIS DE PROTEÇÃO, COM CORDÃO DE SEGURANÇA.</t>
  </si>
  <si>
    <t>Alicate Amperímetro</t>
  </si>
  <si>
    <t>Alicate Inserção Punch Dows RJ45</t>
  </si>
  <si>
    <t>Alicate de Climpar</t>
  </si>
  <si>
    <t>Caixa de som Amplificada, com conectividade Bluetooth, Potência de 400W RMS, Tipos de alimentação Bateria, Corrente elétrica 110V/220V</t>
  </si>
  <si>
    <t>Carregador portatil de baterias de 12Volts</t>
  </si>
  <si>
    <t>Computador tipo desktop com camera e microfone embutidos no monitor</t>
  </si>
  <si>
    <t>DataShow 4000 Lumens, HDMI, VGA, USB, AV e saída para audio</t>
  </si>
  <si>
    <t>DocKStation USB para HDs Sata2,5" e 3,5 "</t>
  </si>
  <si>
    <t>Fone de ouvido com microfone(individual)</t>
  </si>
  <si>
    <t>Identificador de cabos anilhas, 0 a 9 (100 unidades por número)</t>
  </si>
  <si>
    <t>Jogo Kit Maleta de Ferramentas</t>
  </si>
  <si>
    <t>Kit organizador para Rack de piso 44U, 19"</t>
  </si>
  <si>
    <t>LanTeste Scan com display LCD</t>
  </si>
  <si>
    <t>Leitor e gravador USB N2 NVME</t>
  </si>
  <si>
    <t>Leitor Óptico de Digital</t>
  </si>
  <si>
    <t>Moden Wifi 5g</t>
  </si>
  <si>
    <t>Multímetro</t>
  </si>
  <si>
    <t>Nobreak P/Estações de Trabalho Autonomia 2h (miníma)</t>
  </si>
  <si>
    <t>Nobreak P/Servidor Autonomia 3h (miníma)</t>
  </si>
  <si>
    <t>Notebook core i7 16GB</t>
  </si>
  <si>
    <t>Osciloscópio digital portatil</t>
  </si>
  <si>
    <t>Pen Drive 256 GB (Minimo)</t>
  </si>
  <si>
    <t>Régua Calha para de Rack 19",8 tomadas</t>
  </si>
  <si>
    <t>Rotulador etiquetador</t>
  </si>
  <si>
    <t>Switch Gerenciaveis 48(portas)</t>
  </si>
  <si>
    <t>Tablets 64GB 10,4" 5G</t>
  </si>
  <si>
    <t>Teclados Universal Sem Fio</t>
  </si>
  <si>
    <t>WebCam para reuniões FULL HD</t>
  </si>
  <si>
    <t>Switch Chaveador e Seletor Usb KVM HDMI 4 Portas:Mouse,Teclado e Vídeo</t>
  </si>
  <si>
    <t>Chaveador e Seletor 4 VGA</t>
  </si>
  <si>
    <t>smart tv 98 polegadas Bluetooth · Wi-Fi · HDMI</t>
  </si>
  <si>
    <t>ABSORVENTE HIGIÊNICO, SEM ABAS, 03 (TRÊS) LINHAS ADESIVAS, A BASE DE CELULOSE, POLIETILENO E PAPEL SILICONADO, TAMANHO NORMAL. EMBALAGEM: PACOTE COM MÍNIMO DE 08 UNIDADES, COM DADOS DE IDENTIFICAÇÃO DO PRODUTO, MARCA DO FABRICANTE E VALIDADE. PACOTE.</t>
  </si>
  <si>
    <t>APARELHO DE BARBEAR, DESCARTÁVEL, COM DUAS LÂMINAS FLUTUANTES EM AÇO INOX, COM FITA DE LUBRIFICAÇÃO E MICROTENSORES, SEM REBARBAS OU SINAIS DE OXIDAÇÃO, CABO RESISTENTE E ANATÔMICO DE PLÁSTICO E METAL, COM DADOS DE IDENTIFICAÇÃO DO PRODUTO E VALIDADE.</t>
  </si>
  <si>
    <t>CHINELO DE BORRACHA (LÁTEX), DUAS TIRAS, UNISSEX, 01 COR, NUMERAÇÃO 37-38. PAR.</t>
  </si>
  <si>
    <t>CHINELO DE BORRACHA (LÁTEX), DUAS TIRAS, UNISSEX, 01 COR, NUMERAÇÃO DE 39-40. PAR.</t>
  </si>
  <si>
    <t>CHINELO DE BORRACHA (LÁTEX), DUAS TIRAS, UNISSEX, 01 COR, NUMERAÇÃO 41-42. PAR.</t>
  </si>
  <si>
    <t>CHINELO DE BORRACHA (LÁTEX), DUAS TIRAS, UNISSEX, 01 COR, NUMERAÇÃO 43-44. PAR.</t>
  </si>
  <si>
    <t>SHAMPOO FRAGRÂNCIAS DIVERSAS, CONTENDO SABÃO, PERFUME, ÁGUA, EXTRATO DE ERVAS, EMOLIENTES COAJUVANTES, CORANTES, SEQUESTRANTE, ATIOXIDANTES. CONTENDO APROXIMADAMENTE 350 ML</t>
  </si>
  <si>
    <t>CREME CONDICIONADOR, PARA CABELOS, COM CERAMIDAS, CONTENDO NO MÍNIMO 350 ML, COM IDENTIFICAÇÃO DO PRODUTO, MARCA DO FABRICANTE, DATA DA FABRICAÇÃO E VALIDADE DO PRODUTO. UNIDADE.</t>
  </si>
  <si>
    <t>CORTADOR DE UNHA, TAMANHO GRANDE, EM AÇO CARBONO NIQUELADO E CROMADO, ANATÔMICO. UNIDADE.</t>
  </si>
  <si>
    <t>CREME DENTAL, COM FLÚOR, AÇÃO BACTERIANA, TUBO PLÁSTICO COM TAMPA ROSQUEÁVEL, PESO LÍQUIDO DE 90 GRAMAS, COM IDENTIFICAÇÃO DO PRODUTO, MARCA DO FABRICANTE, DATA DE FABRICAÇÃO E PRAZO DE VALIDADE. O PRODUTO DEVERÁ TER REGISTRO NO MINISTÉRIO DA SAÚDE.</t>
  </si>
  <si>
    <t>DESODORANTE ROLL ON, ANTITRANSPIRANTE, 0% DE ÁLCOOL, COM NO MÍNIMO 55 ML, PERFUMADO, FRAGRÂNCIAS FRESCAS, DERMATOLOGICAMENTE TESTADO. EMABALAGEM COM DADOS DE IDENTIFICAÇÃO DO PRODUTO E MARCA DO FABRICANTE, DATA DE FABRICAÇÃO E PRAZO DE VALIDADE. O PRODUTO DEVERÁ TER REGISTRO NO MINISTÉRIO DA SAÚDE. UNIDADE.</t>
  </si>
  <si>
    <t>DESODORIZADOR DE AMBIENTE EM SPRAY, ESSÊNCIAS DIVERSAS, FORMATO CILÍNDRICO. EMBALAGEM COM NO MÍNIMO 300 ML, COM IDENTIFICAÇÃO DO PRODUTO, MARCA DO FABRICANTE, DATA DE FABRICAÇÃO E PRAZO DE VALIDADE. UNIDADE.</t>
  </si>
  <si>
    <t>ESCOVA DENTAL, ADULTO, TAMANHO MÉDIO, CERDAS MACIAS, E REGISTRO NO INMETRO. UNIDADE.</t>
  </si>
  <si>
    <t>FRALDA, DESCARTÁVEL GERIÁTRICA, TAMANHO EXTRA GRANDE, PARA PESO SUPERIOR A 90 KG, ABSORVENTE COM GEL, ATÓXICA, ANATÔMICA, COM ELÁSTICOS NAS LATERAIS E PROTETOR IMPERMEÁVEL, COM FLOCOGEL, COM FITAS ADESIVAS AJUSTÁVEIS E HIPOALERGÊNICA. EMBALAGEM COM DADOS DO FABRICANTE, DATA DE FABRICAÇÃO, PRAZO DE VALIDADE E REGISTRO NO MINISTÉRIO DA SAÚDE. UNIDADE DE FORNECIMENTO: UN (UNIDADE).</t>
  </si>
  <si>
    <t>FRALDA, DESCARTÁVEL GERIÁTRICA, TAMANHO GRANDE, PARA PESO SUPERIOR A 70 KG, ATÓXICA, ABSORVENTE COM GEL, FORMATO ANATÔMICO, COM ELÁSTICOS NAS LATERAIS E PROTETOR IMPERMEÁVEL, COM FLOCO GEL, COM FITAS ADESIVAS AJUSTÁVEIS E HIPOALERGÊNICAS. UNIDADE</t>
  </si>
  <si>
    <t>FRALDA, DESCARTÁVEL GERIÁTRICA, TAMANHO MEDIO, PARA PESO SUPERIOR A 40 KG, ATÓXICA, ABSORVENTE COM GEL, FORMATO ANATÔMICO, COM ELÁSTICOS NAS LATERAIS E PROTETOR IMPERMEÁVEL, COM FLOCO GEL, COM FITAS ADESIVAS AJUSTÁVEIS E HIPOALERGÊNICAS. UNIDADE</t>
  </si>
  <si>
    <t>INSETICIDA, EM AEROSOL, NÃO CONTENDO CFC-CLOROFLUORCARBONO. REGISTRO NO MINISTÉRIO DA SAÚDE. EMBALAGEM COM VOLUME NÃO INFERIOR A 300ML E NÃO SUPERIOR A 400 ML, DADOS DE IDENTIFICAÇÃO DO PRODUTO, MARCA DO FABRICANTE, DATA DE FABRICAÇÃO E PRAZO DE VALIDADE. UNIDADE.</t>
  </si>
  <si>
    <t>SABONETE SÓLIDO EM BARRA, PARA USO PESSOAL, FRAGRÂNCIA AGRADÁVEL, MÍNIMO 90G, DERMATOLOGICAMENTE TESTADO, NA COR BRANCA. CONTENDO DATA DE FABRICAÇÃO.</t>
  </si>
  <si>
    <t>SABONETE LÍQUIDO GLICERINADO, DE FRAGRÂNCIA AGRADÁVEL. EMBALADO INDIVIDUALMENTE EM FRASCO PLASTICO TRANSPARENTE, FLEXÍVEL E INQUEBRÁVEL COM CAPACIDADE APROXIMADA DE 500 ML, PROVIDO DE TAMPA DOSADORA COM VÁLVULA E TRAVA QUE ABRE E FECHA E IMPEDE QUALQUER FUGA DE LÍQUIDO DURANTE O TRANSPORTE. DEVE CONTER EXTERNAMENTE OS DADOS DE IDENTIFICAÇÃO, PROCEDÊNCIA, MARCA DO FABRICANTE, PRAZO DE VALIDADE. UNIDADE.</t>
  </si>
  <si>
    <t>PILHA ALCALINA, TAMANHO AAA, 1,5 VOLTS. EMBALAGEM COM 02 UNIDADES, COM DADOS DE IDENTIFICAÇÃO DO PRODUTO E MARCA DO FABRICANTE. GARANTIA MÍNIMA DE 01 ANO. UNIDADE.</t>
  </si>
  <si>
    <t>REPELENTE - LOÇÃO ANTI-MOSQUITO, TIPO LIQUIDO ATOXICO, EM FRASCO COM NO MÍNIMO 200ML, PARA ADULTOS E CRIANÇAS, APLICAÇÃO TÓPICA.</t>
  </si>
  <si>
    <t>LIXAS PARA UNHAS TRADICIONAL 13 CM, POSSUI DUAS FACES, CADA LADO GRAMATURA 100 E 180.</t>
  </si>
  <si>
    <t>TESOURA PARA CORTE DE CABELO, MATERIAL: AÇO INOXIDÁVEL TIPO: 5,5 POL TAMANHO: 15,50 CM CARACTERÍSTICAS ADICIONAIS: FIO DENTADO (DESBASTE) COM DE DESCANSO DEDO.</t>
  </si>
  <si>
    <t>MÁQUINA DE CORTAR CABELO: COM LÂMINAS EM AÇO INOXIDÁVEL, 110V OU BIVOLT, POTÊNCIA MÍNIMA DE 5W, MÍNIMO DE 4 (QUATRO) PENTES PARA REGULAÇÃO DE ALTURA, COM FIO PARA ALIMENTAÇÃO ELÉTRICA DE NO MÍNIMO 1,5 METRO, COM ÓLEO LUBRIFICANTE E PINCEL PARA LIMPEZA.</t>
  </si>
  <si>
    <t>BOTA DE BORRACHA, CANO MÉDIO PARA USO EM ATIVIDADES DE HORTATERAPIA, COM SOLADO ANTIDERAPANTE, TAMANHO 40.</t>
  </si>
  <si>
    <t>BOTA DE BORRACHA, CANO MÉDIO PARA USO EM ATIVIDADES DE HORTATERAPIA, COM SOLADO ANTIDERAPANTE, TAMANHO 42.</t>
  </si>
  <si>
    <t>BOTA DE BORRACHA, CANO MÉDIO PARA USO EM ATIVIDADES DE HORTATERAPIA, COM SOLADO ANTIDERAPANTE, TAMANHO 44.</t>
  </si>
  <si>
    <t>CREME PARA PENTEAR SEM ENXÁGUE, CONTENDO APROXIMADAMENTE 300 ML, TESTADO DERMATOLÓGICAMNETE, COM MARCA DO FABRICANTE, DATA DE FABRICAÇÃO E VALIDADE. UNIDADE.</t>
  </si>
  <si>
    <t>PENTE PARA CABELOS - DE PLÁSTICO, TAMANHO MÉDIO, SEM CABO, CORES DIVERSAS. UNIDADE.</t>
  </si>
  <si>
    <t>PENTE PARA CABELOS - DE PLÁSTICO, TAMANHO GRANDE, SEM CABO, CORES DIVERSAS. UNIDADE.</t>
  </si>
  <si>
    <t>HIDRATANTE CORPORAL, COM FRAGRÂNCIAS DIVERSAS, 300 ML.</t>
  </si>
  <si>
    <t>BORRIFADOR PARA ÁLCOOL, ACONDICIONADO EM FRASCO DE PLÁSTICO TRANSPARENTE DE 500ML. UNIDADE</t>
  </si>
  <si>
    <t>ADAPTADOR PARA AGULHA VACUTAINER COM EXCLUSIVO DISPOSITIVO DE SEGURANÇA JUNTO A BASE, QUANDO ACIONADO DESCARTA AUTOMATICAMENTE A AGULHA VACUTAINER PARA COLETA MÚLTIPLA DE SANGUE A VÁCUO. EMBALAGEM EM SACO PLÁSTICO COM 250 UNIDADES.</t>
  </si>
  <si>
    <t>AGULHA DESCARTÁVEL 13X4,5 – AGULHA HIPODÉRMICA, DESCARTÁVEL, ESTÉRIL, SILICONIZADA, CONFECCIONADA EM AÇO INOXIDÁVEL, COM BISEL TRIFACETADO, EMBALADA INDIVIDUALMENTE, COM DADOS DE IDENTIFICAÇÃO E PROCEDÊNCIA, DATA E TIPO DE ESTERILIZAÇÃO E PRAZO DE VALIDADE. CALIBRE13X4,5. UNIDADE.</t>
  </si>
  <si>
    <t>AGULHA DESCARTAVEL 25X07 - AGULHA HOPIDERMICA DESCARTAVEL, ESTERIL, SILICONIZADA , CONFECIONADA EM AÇO INOXIDAVEL , COM BISEL TRIFACETADO, EMBALADA INDIVIDUALMENTE, COM DADOS DE IDENTIFICAÇÃO E PROCEDENCIA, DATA E TIPO DE ESTERILIZAÇÃO E TEMPO DE VALIDADE . CALIBRE 25X07 UNIDADE</t>
  </si>
  <si>
    <t>APARELHO MEDIDOR DE GLICOSE COM MEMORIA PARA ATE 300 RESULTADOS DE REGISTRADO PELA ANVISA ( COMPATÍVEL COM A TIRA DO ITEM 64 - ON CALL PLUS)</t>
  </si>
  <si>
    <t>ATADURA DE CREPE 08 - ATADURA DE CREPE CONFECCIONADA EM TECIDO 100% ALGODÃO, DE 8CM DE LARGURA X 1,80M DE COMPRIMENTO EM REPOUSO, DE COR NATURAL COM 13 FIOS POR CM2 NOS SENTIDOS LONGITUDINAL E TRANSVERSAL, E QUE A DISTANCIA ENTRE OS FIOS SEJA A MENOR POSSIVEL, DEIXANDO ASSIM A ATADURA COMPACTA COM ELASTICIDADE ADEQUADA, BORDAS COM ACABAMENTO QUE IMPEÇA O DESFIAMENTO SEM COSTURA CONTENDO FIO DE MARCAÇAO, ENROLADA UNIFORMEMENTE DE FORMA CONTÍNUA E CILÍNDRICA, NÃO ESTÉRIL, EMBALADA INDIVIDUALMENTE EM MATERIAL PLASTICO OU SIMILAR, CONTENDO EXTERNAMENTE OS DADOS DE IDENTIFICAÇÃO, PROCEDÊNCIA E REGISTRO NO MINISTÉRIO DA SAÚDE. UNIDADE</t>
  </si>
  <si>
    <t>ATADURA DE CREPE 10CM – CONFECCIONADAEM TECIDO 100% ALGODÃO, DE 10CM DE LARGURA X 1,80M DE COMPRIMENTO EM REPOUSO, DE COR NATURAL COM 13 FIOS POR CM² NOS SENTIDOS LONGITUDINAL E TRANSVERSAL, E QUE A DISTÂNCIA ENTRE OS FIOS SEJA A MENOR POSSIVEL, DEIXANDO ASSIM A ATADURA COMPACTA COM ELASTICIDADE ADEQUADA, BORDAS COM ACABAMENTO QUE IMPEÇA O DESFIAMENTOSEM COSTURA CONTENDO FIO DE MARCAÇÃO, ENROLADA UNIFORMEMENTE DE FORMA CONTÍNUA E CILINDRICA, NÃO ESTÉRIL, EMBALADA INDIVIDUALMENTE EM MATERIAL PLÁSTICO OU SIMILAR, CONTENDO EXTERNAMENTE OS DADOS DE IDENTIFICAÇÃO, PROCEDÊNCIA E REGISTRO NO MINISTÉRIO DA SAÚDE. UNIDADE.</t>
  </si>
  <si>
    <t>ATADURA DE CREPE 15 CM - ATADURA DE CREPE CONFECCIONADA EM TECIDO 100% ALGODÃO, DE 15CM DE LARGURA X 1,80M DE COMPRIMENTO EM REPOUSO, DE COR NATURAL COM 13 FIOS POR CM2 NOS SENTIDOS LONGITUDINAL E TRANSVERSAL, E QUE A DISTANCIA ENTRE OS FIOS SEJA A MENOR POSSIVEL, DEIXANDO ASSIM A ATADURA COMPACTA COM ELASTICIDADE ADEQUADA, BORDAS COM ACABAMENTO QUE IMPEÇA O DESFIAMENTO SEM COSTURA CONTENDO FIO DE MARCAÇAO, ENROLADA UNIFORMEMENTE DE FORMA CONTÍNUA E CILÍNDRICA, NÃO ESTÉRIL, EMBALADA INDIVIDUALMENTE EM MATERIAL PLASTICO OU SIMILAR, CONTENDO EXTERNAMENTE OS DADOS DE IDENTIFICAÇÃO, PROCEDÊNCIA E REGISTRO NO MINISTÉRIO DA SAÚDE. UNIDADE.</t>
  </si>
  <si>
    <t>ATADURA DE CREPE 20CM – CONFECCIONADAEM TECIDO 100% ALGODÃO, DE 20CM DE LARGURA X 1,80M DE COMPRIMENTO EM REPOUSO, DE COR NATURAL COM 13 FIOS POR CM² NOS SENTIDOS LONGITUDINAL E TRANSVERSAL, E QUE A DISTÂNCIA ENTRE OS FIOS SEJA A MENOR POSSIVEL, DEIXANDO ASSIM A ATADURA COMPACTA COM ELASTICIDADE ADEQUADA, BORDAS COM ACABAMENTO QUE IMPEÇA O DESFIAMENTOSEM COSTURA CONTENDO FIO DE MARCAÇÃO, ENROLADA UNIFORMEMENTE DE FORMA CONTÍNUA E CILINDRICA, NÃO ESTÉRIL, EMBALADA INDIVIDUALMENTE EM MATERIAL PLÁSTICO OU SIMILAR, CONTENDO EXTERNAMENTE OS DADOS DE IDENTIFICAÇÃO, PROCEDÊNCIA E REGISTRO NO MINISTÉRIO DA SAÚDE. UNIDADE.</t>
  </si>
  <si>
    <t>CATETER INTRAVENOSO PERFÉRICO FLEXÍVEL PARA INFUSÃO DE MÉDIA PERMANÊNCIA Nº 18 G - EM POLIURETNAO OU VIALON, COM PAREDES FINAS, FLEXÍVEL, SILICONIZADO, ATÓXICO E RADIOPACO; CÂNULA EM AÇO INOXIDÁVEL, COM BISEL TRIFACETADO E BI-ÂNGULO; COM DISPOSITIVO DE SEGURANÇA; CÂMARA DE REFLUXO EM CRISTAL, PARA EVITAR O REFLUXO DE SANGUE;TAMPA EM POLIPROPILENO, PARA PROTEGER A CÂNULA E O CATETER ATÉ O MOMENTO DO USO; ADAPTADOR LUER-LOCK, COM COLORAÇÃO PARA IDENTIFICAÇÃO DO CALIBRE, OFERECENDO SEGURANÇA NA CONEXÃO COM O EQUIPO; EMBALADOS INDIVIDUALMENTE EM BLÍSTER DE FILME TERMOFORMÁVEL E/OU PAPEL GRAU CIRÚRGICO, CONSTANDO DATA DE FABRICAÇÃO, PROCEDÊNCIA, DATA E TIPO DE ESTERILIZAÇÃO E VALIDADE.UNIDADE.</t>
  </si>
  <si>
    <t>CATETER INTRAVENOSO PERIFÉRICO FLEXÍVEL PARA INFUSÃO DE MÉDIA PERMANÊNCIA N 22 G - EM POLIURETNAO OU VIALON, COM PAREDES FINAS, FLEXÍVEL, SILICONIZADO, ATÓXICO E RADIOPACO; CÂNULA EM AÇO INOXIDÁVEL, COM BISEL TRIFACETADO E BI-ANGULADO; COM DISPOSITIVO DE SEGURANÇA; CÂMARA DE REFLUXO EM CRISTAL, PAR EVITAR O REFLUXO DE SANGUE; TAMPA EM POLIPROPILENO, PARA PROTEGER A CÂNULA E O CATETER ATÉ O MOMENTO DO USO; ADAPTADOR LUER-LOCK, COM COLORAÇÃO PARA IDENTIFICAÇÃO DO CALIBRE, OFERECENDO SEGURANÇA NA CONEXÃO COM O EQUIPO; EMBALADOS INDIVIDUALMENTE EM BLÍSTER DE FILME TERMOFORMÁVEL E/OU PAPEL GRAU CIRÚRGICO, CONTANDO DATA DE FABRICAÇÃO, PROCEDÊNCIA, DATA E TIPO DE ESTERILIZAÇÃO E VALIDADE. UNIDADE.</t>
  </si>
  <si>
    <t>CATETER INTRAVENOSO PERIFÉRICO FLEXÍVEL PARA INFUSÃO DE MÉDIA PERMANÊNCIA N 24 G - EM POLIURETNAO OU VIALON, COM PAREDES FINAS, FLEXÍVEL, SILICONIZADO, ATÓXICO E RADIOPACO; CÂNULA EM AÇO INOXIDÁVEL, COM BISEL TRIFACETADO E BI-ANGULADO; COM DISPOSITIVO DE SEGURANÇA; CÂMARA DE REFLUXO EM CRISTAL, PAR EVITAR O REFLUXO DE SANGUE; TAMPA EM POLIPROPILENO, PARA PROTEGER A CÂNULA E O CATETER ATÉ O MOMENTO DO USO; ADAPTADOR LUER-LOCK, COM COLORAÇÃO PARA IDENTIFICAÇÃO DO CALIBRE, OFERECENDO SEGURANÇA NA CONEXÃO COM O EQUIPO; EMBALADOS INDIVIDUALMENTE EM BLÍSTER DE FILME TERMOFORMÁVEL E/OU PAPEL GRAU CIRÚRGICO, CONTANDO DATA DE FABRICAÇÃO, PROCEDÊNCIA, DATA E TIPO DE ESTERILIZAÇÃO E VALIDADE. UNIDADE.</t>
  </si>
  <si>
    <t>CATETER INTRAVENOSO PERIFÉRICO FLEXIVEL PARA INFUSÃO DE MÉDIA PERMANÊNCIA Nº 20 G - EM POLIURETNAO OU VIALON, COM PAREDES FINAS, FLEXÍVEL, SILICONIZADO, ATÓXICO E RADIOPACO; CÂNULA EM AÇO INOXIDÁVEL, COM BISEL TRIFACETADO E BI-ANGULADO; COM DISPOSITIVO DE SEGURANÇA; CÂMARA DE REFLUXO EM CRISTAL, PARA EVITAR O REFLUXO DE SANGUE; TAMPA EM POLIPROPILENO, PARA PROTEGER A CÂNULA E O CATETER ATÉ O MOMENTO DO USO; ADAPTADOR LUER-LOCK, COM COLORAÇÃO PARA IDENTIFICAÇÃO DO CALIBRE, OFERECENDO SEGURANÇA NA CONEXÃO COM O EQUIPO; EMBALADOS INDIVIDUALMENTE EM BLÍSTER DE FILME TERMOFORMÁVEL E/OU PAPEL GRAU CIRÚRGICO, CONSTANDO DATA DE FABRICAÇÃO, PROCEDÊNCIA, DATA E TIPO DE ESTERILIZAÇÃO E VALIDADE. UNIDADE.</t>
  </si>
  <si>
    <t>CLOREXIDINA (DIGLUCONATO), SOLUÇÃO DEGERMANTE, DILUÍDA A 4 %; INDICADA PARA REDUÇÃO DA FLORA MICROBIANA DE USO EXTERNO; USO ANTI-SÉPTICO; EMBALADA EM FRASCO DE 1.000 ML. ACONDICIONADA EM EMBALAGEM ORIGINAL DO FABRICANTE, COM O NOME DO RESPONSÁVEL TÉCNICO, O LOTE E PRAZO DE VALIDADE DO PRODUTO ESTAMPADOS NA PARTE EXTERNA DA EMBALAGEM.</t>
  </si>
  <si>
    <t>COLCHÃO DE PREVENÇÃO DE ÚLCERA DE DECÚBITO D33, CONFECCIONADO EM ESPUMA NO FORMATO DE CAIXA DE OVO, DIMENSÕES APROXIMADAS: 1,90 X 90 X 04, DENSIDADE CONFORME PRAXE DE FABRICANTE. EMBALAGEM INDIVIDUAL, CONSTANDO DADOS DE IDENTIFICAÇÃO E PROCEDÊNCIA, UNIDADE</t>
  </si>
  <si>
    <t>COLETOR PARA MATERIAL PÉRFURO CORTANTE COM ALÇA, CONFECCIONADO EM MATERIAL RESISTENTE A PUNCTURA, RUPTURA E VAZAMENTO - PAPELÃO ONDULADO, RESISTENTE, IMPERMEÁVEL, COM CAPACIDADE PARA 13 (TREZE) LITROS, EMBALADOS INDIVIDUALMENTE, COM DADOS DE IDENTIFICAÇÃO E PROCEDÊNCIA.</t>
  </si>
  <si>
    <t>DISPOSITIVO PARA INCONTINÊNCIA URINÁRIA COM EXTENSÃO Nº 04, MASCULINO, FABRICADO EM LÁTEX SILICONIZADO, COM PONTA AFUNILADA E EXTENSÃO PARA FRASCO COLETOR, POSSUI RESERVATÓRIO DE FORMA QUE EVITE DOBRAS E TORÇÕES (BULBO), COMPOSTO DE UMA PEÇA AUTOADESIVA, HIPOALERGÊNICA COM BAINHA PRÉ-ENROLADA COM EXTENSÃO Nº 04, EMBALADO INDIVIDUALMENTE, CONTENDO OS DADOS DE IDENTIFICAÇÃO E PROCEDÊNCIA. UNIDADE.</t>
  </si>
  <si>
    <t>ELETRODO DE MONITORAÇÃO CARDÍACA, ADULTO, COM GEL, DESCARTÁVEL, DORSO DE PAPEL MICROPOROSO, REVESTIDO EM PAPEL HIPOALÉRGICO NA FACE INTERNA, COM ADESIVIDADE GARANTIDA EM PRESENÇA DE UMIDADE, COM DADOS DE IDENTIFICAÇÃO DO PRODUTO, MARCA DO FABRICANTE, DATA DE FABRICAÇÃO E PRAZO DE VALIDADE. UNIDADE.</t>
  </si>
  <si>
    <t>EQUIPO DUAS VIAS, TAMANHO ADULTO, TUBO TRANSPARENTE EM PVC FLEXIVEL, COM DISPOSITIVO LUER FEMEA VALVULADO EM SISTEMA FECHADO (EXTREMIDADE PROXIMAL), CONECTOR DISTAL LUER FEMEA COM PROTETOR DE CONE LUER, PINÇA TIPO CLAMP (CORTA FLUXO) EM CORES DIFERENTES, TAMPAS PROTETORAS RESERVA, ESTERIL E APIROGENICO. EMBALAGEM INDIVIDUAL CONSTANDO OS DDADOS DE IDENTIFICAÇÃO, PROCEDÊNCIA, DATA DE FABRICAÇÃO, TIPO DE ESTERILIZAÇÃO, PRAZO DE VALIDADE E REGISTRO NO MINISTÉRIO DA SAÚDE. UNIDADE.</t>
  </si>
  <si>
    <t>EQUIPO PARA SORO MICROGOTAS - EQUIPO PARA INFUSÃO VENOSA DE DROGAS, TRANSPARENTE, DESCARTÁVEL, ESTÉRIL, CONFECCIONADO EM PVC ATÓXICO FLEXÍVEL, CONTENDO CONECTOR (COM TAMPA PROTETORA), COM PONTA PERFURANTE BISELADA ADAPTÁVEL A FRASCO DE VIDRO OU AMPOLA PLÁSTICA, COM RESPIRO E FILTRO- CÂMARA RÍGIDA COM CONTA GOTAS, EM PVC ATÓXICO FLEXÍVEL DE ALTA PRECISÃO (60 MICROGOTAS = 1ML); TUBO CONECTOR VINÍLICO DE 1,20 M DE EXTENSÃO, COM PINÇA ROLETE DE ALTA PRECISÃO, INJETOR LATERAL COM BORRACHA CICATRIZANTE PARA ADMINISTRAÇÃO DE MEDICAMENTOS E CONECTOR TIPO LUER MACHO (UNIVERSAL) COM TAMPA. EMBALADO INDIVIDUALMENTE EM PAPEL GRAU CIRÚRGICO, COM FACE EM POLIPROPILENO, COM ABERTURA EM PÉTALA. CONSTANDO EXTERNAMENTE DATA DE FABRICAÇÃO, ESTERELIZAÇÃO, PROCEDÊNCIA E PRAZO DE VALIDADE. UNIDADE.</t>
  </si>
  <si>
    <t>ESFIGMOMANÔMETRO ADULTO OBESO PARA MEDIR AS PRESSÕES SISTÓLICAS E DIASTÓLICA DO SANGUE COMPOSTO DE MANÔMETRO MECÂNICO TIPO RELÓGIO, COM MOSTRADOR GRADUADO EM MMHG, BRAÇADEIRA CONFECCIONADA EM TECIDO ANTIALÉRGICO, COM FECHO EM VELCRO, RESISTENTE, FLEXÍVEL E QUE SE MOLDE FACILMENTE AO BRAÇO, MANGUITO E PÊRA FABRICADOS SEM EMENDAS DE SUB-PEÇAS, COM BORRACHA ESPECIAL. EMBALADO INDIVIDUALMENTE EM ESTOJO, GARANTIA MÍNIMA DE 01 ANO, REGISTRO NO INMETRO, DADOS DO FABRICANTE E PROCEDÊNCIA. UNIDADE.</t>
  </si>
  <si>
    <t>ESFIGNOMANÔMETRO OBESO: ESFIGMOMANÔMETRO COM PEDESTAL (P/ OBESOS): BRAÇADEIRA EM TECIDO RESISTENTE DE ALGODÃO; FECHO EM VELCRO; MANÔMETRO ANERÓIDE COM VISOR GRADUADO 0 A 300 MMHG, PRECISÃO E DE FÁCIL LEITURA; VÁLVULA DE METAL PERMITINDO A RETENÇÃO E O ESVAZIAMENTO DE AR; BOLSA DE AR, PÊRA E TUBOS CONECTORES EM BORRACHA SEM EMENDAS; VÁLVULA DE METAL, PERMITINDO A RETENÇÃO E O ESVAZIAMENTO DE AR; PEDESTAL COM SUPORTE PARA ACONDICIONAMENTO DO MANGUITO, BASE E COLUNA METÁLICAS, CROMADAS OU PINTADAS EM ESMALTE SINTÉTICO SOBRE TRATAMENTO ANTI-FERRUGINOSO; RODÍZIOS DE NO MÍNIMO 2 POLEGADAS. AFERIDO PELO INMETRO.</t>
  </si>
  <si>
    <t>ESPARADRAPO IMPERMEÁVEL, NA COR BRANCA, EM TECIDO 100% ALGODÃO, ALVEJADO, ISENTO DE ALVEJANTES ÓPTICO, COM UMA CAMADA DE ADESIVO A BASE DE ÓXIDO DE ZINCO, A OUTRA FACE COM BORRACHA NATURAL E RESINAS, MEDINDO 10CMX4,5M, BOBINADO EM CARRETEL PLÁSTICO COBERTO COM UMA CAPA, TAMBÉM DE PLÁSTICO, CONTENDO DADOS DE IDENTIFICAÇÃO DO PRODUTO, DIMENSÃO, COMPOSIÇÃO, DATA DE FABRICAÇÃO E TEMPO DE VALIDADE. UNIDADE.</t>
  </si>
  <si>
    <t>LÂMINA PARA BISTURI Nº 23 - DESCARTÁVEL, EM AÇO INOXIDÁVEL, ISENTA DE REBARBAS E SINAIS DE OXIDAÇÃO, PONTA AFIADA, PERFEITA ADAPTAÇÃO AO CABO, COM PROTEÇÃO NA LÂMINA, ESTÉRIL, EMBALAGEM INDIVIDUAL DE ALUMÍNIO HERMÉTICAMENTE FECHADA, CONSTANDO EXTERNAMENTE DADOS DE IDENTIFICAÇÃO, PROCEDÊNCIA E VALIDADE DE ESTERILIZAÇÃO. UNIDADE.</t>
  </si>
  <si>
    <t>LANCETA DESCARTAVEL COM DISPOSITIVO DE SEGURANÇA. TRIFACETADA, SILICONADA E ESTÉRIL ATRAVES DE RADIAÇAO GAMA COM RETRAÇAO AUTOMATICA DA AGULHA E UM AJUSTE DE PROFUNDIDADE. PROFUNDIDADE DE PENETRAÇAO 1,5MM E DIAMETRO DA AGULHA 0,36MM (28G). ESPECIFICAÇOES DE ACORDO COM A NR 32. EMBALADAS EM CAIXAS CONFORME PRAXE DO FABRICANTE, COM DADOS DE IDENTIFICAÇÃO E PROCEDÊNCIA, DATA, TIPO DE ESTERILIZAÇÃO E PRAZO DE VALIDADE, COM REGISTRO EM ÓRGÃO COMPETENTE. UNIDADE</t>
  </si>
  <si>
    <t>PAPEL PARA ELETROCARDIOGRAMA, MILIMETRADO, TIPO CARDIOPÁGINA, TAMANHO 217MM X 280MM RETANGULAR (TIPO A4), AVULSO OU EM FORMULÁRIO CONTÍNUO (SIMPLES OU BRILHANTE), COMPATÍVEL COM O APARELHO DA DIXTAL. EMBALAGEM COM DADOS DE IDENTIFICAÇÃO, PROCEDÊNCIA E TEMPO DE VALIDADE. UNIDADE.</t>
  </si>
  <si>
    <t>Peróxido de hidrogênio (água oxigenada), tipo: 10 volumes FR 1000ML</t>
  </si>
  <si>
    <t>SACO PARA LIXO HOSPITALAR 100 LITROS - SACO PARA LIXO, USO HOSPITALAR, BRANCO LEITOSO, SEGUINDO ESPECIFICAÇÕES TÉCNICAS DA ABNT. CAPACIDADE 100 LITROS. EMBALAGEM CONTENDO DADOS DE IDENTIFICAÇÃO, PROCEDÊNCIA E VALIDADE. UNIDADE</t>
  </si>
  <si>
    <t>SCALP PARA PUNÇÃO VENOSA, COM BORBOLETA E AGULHA, ESTERIL, DESCARTÁVEL, N. 21. EMBALAGEM INDIVIDUAL, EM PAPEL GRAU CIRURGICO E/OU FILME TERMOPLÁSTICO, ABERTURA EM PÉTALA. NA EMBALAGEM DEVERA ESTAR IMPRESSO DADOS DE IDENTIFICAÇÃO, PROCEDÊNCIA, DATA DE FABRICAÇÃO, TIPO DE ESTERILIZAÇÃO, PRAZO DE VALIDADE E REGISTRO NO MINISTÉRIO DA SAÚDE. UNIDADE.</t>
  </si>
  <si>
    <t>SCALPE PARA PUNÇÃO VENOSA, COM BORBOLETA E AGULHA, ESTERIL, DESCARTÁVEL, N. 19. EMBALAGEM INDIVIDUAL, EM PAPEL GRAU CIRURGICO E/OU FILME TERMOPLÁSTICO, ABERTURA EM PÉTALA. NA EMBALAGEM DEVERA ESTAR IMPRESSO DADOS DE IDENTIFICAÇÃO, PROCEDÊNCIA, DATA DE FABRICAÇÃO, TIPO DE ESTERILIZAÇÃO, PRAZO DE VALIDADE E REGISTRO NO MINISTÉRIO DA SAÚDE.</t>
  </si>
  <si>
    <t>SCALPE PARA PUNÇÃO VENOSA, COM BORBOLETA E AGULHA, ESTERIL, DESCARTÁVEL, N. 23. EMBALAGEM INDIVIDUAL, EM PAPEL GRAU CIRURGICO E/OU FILME TERMOPLÁSTICO, ABERTURA EM PÉTALA. NA EMBALAGEM DEVERA ESTAR IMPRESSO DADOS DE IDENTIFICAÇÃO, PROCEDÊNCIA, DATA DE FABRICAÇÃO, TIPO DE ESTERILIZAÇÃO, PRAZO DE VALIDADE E REGISTRO NO MINISTÉRIO DA SAÚDE.</t>
  </si>
  <si>
    <t>SCALPE PARA PUNÇÃO VENOSA, COM BORBOLETA E AGULHA, ESTERIL, DESCARTÁVEL, N. 25. EMBALAGEM INDIVIDUAL, EM PAPEL GRAU CIRURGICO E/OU FILME TERMOPLÁSTICO, ABERTURA EM PÉTALA. NA EMBALAGEM DEVERA ESTAR IMPRESSO DADOS DE IDENTIFICAÇÃO, PROCEDÊNCIA, DATA DE FABRICAÇÃO, TIPO DE ESTERILIZAÇÃO, PRAZO DE VALIDADE E REGISTRO NO MINISTÉRIO DA SAÚDE.</t>
  </si>
  <si>
    <t>SCALPE PARA PUNÇÃO VENOSA, COM BORBOLETA E AGULHA, ESTERIL, DESCARTÁVEL, N. 27. EMBALAGEM INDIVIDUAL, EM PAPEL GRAU CIRURGICO E/OU FILME TERMOPLÁSTICO, ABERTURA EM PÉTALA. NA EMBALAGEM DEVERA ESTAR IMPRESSO DADOS DE IDENTIFICAÇÃO, PROCEDÊNCIA, DATA DE FABRICAÇÃO, TIPO DE ESTERILIZAÇÃO, PRAZO DE VALIDADE E REGISTRO NO MINISTÉRIO DA SAÚDE.</t>
  </si>
  <si>
    <t>SERINGA DESCARTÁVEL CAPACIDADE PARA 03 ML, SEM AGULHA - SERINGA ESTÉRIL, DESCARTÁVEL, CONFECCIONADA EM POLIPROPILENO, TRANSLÚCIDO, ATÓXICO, COM GRADUAÇÃO EXTERNA DE BOA VISULAIZAÇÃO, BICO SIMPLES OU LUER LOCK CENTRAL, ÊMBOLO COM FORMATO ANATÔMICO, PONTEIRA DE BORRACHA ATÓXICA, SILICONIZADA, PERFEITAMENTE AJUSTADA À SERINGA. EMBALAGEM INDIVIDUAL EM PAPEL GRAU CIRÚRGICO COM FACE EM POLIPROPILENO, COM ABERTURA EM PÉTALA, CONSTANDO EXTERNAMENTE IDENTIFICAÇÃO E PROCEDÊNCIA, DATA E TIPO DA ESTERILIZAÇÃO E TEMPO DE VALIDADE. UNIDADE</t>
  </si>
  <si>
    <t>SERINGA DESCARTÁVEL CAPACIDADE PARA 05 ML, SEM AGULHA - SERINGA ESTÉRIL, DESCARTÁVEL, CONFECCIONADA EM POLIPROPILENO, TRANSLUCIDA, ATÓXICO, COM GRADUAÇÃO EXTERNA DE BOA VISUALIZAÇÃO, BICO LUER LOCK CENTRAL, ÊMBOLO COM FORMATO ANATÔMICO, PONTEIRA DE BORRACHA ATÓXICA, SILICONIZADA, PERFEITAMENTE AJUSTADA Á SERINGA. EMBALAGEM INDIVIDUAL EM PAPEL GRAU, CIRÚRGICO COM FACE EM POLIPROPILENO, COM ABERTURA EM PÉTALA, CONSTANDO EXTERNAMENTE TIPO DA ESTERILIZAÇÃO E VALIDADE. UNIDADE</t>
  </si>
  <si>
    <t>SERINGA ESTÉRIL 01ML PARA APLICAÇÃO DE INSULINA, GRADUADA E COM AGULHA 8MM X 0,3MM (30G 5/16").</t>
  </si>
  <si>
    <t>SONDA NASOGÁSTRICA Nº 18, LONGA - SONDA GÁSTRICA (TIPO LEVINE), LONGA, ESTÉRIL, DESCARTÁVEL, CONFECCIONADA EM POLIVINIL ATÓXICO E TRANSPARENTE, SILICONIZADA, FLEXÍVEL, COM ORIFICIOS LATERAIS NA EXTREMIDADE DISTAL, CONTENDO CONECTOR COM TAMPA E ADAPTÁVEL AO INTERMEDIÁRIO NA EXTREMIDADE PROXIMAL. TAMANHO Nº 18. EMBALADA INDIVIDUALMENTE EM PAPEL GRAU CIRÚRGICO COM FACE EM POLIPROPILENO, COM ABERTURA EM PÉTALA, CONSTANDO EXTERNAMENTE IDENTIFICAÇÃO E PROCEDÊNCIA, DATA E TIPO DA ESTERILIZAÇÃO E TEMPO DE VALIDADE. UNIDADE.</t>
  </si>
  <si>
    <t>SONDA NASOGÁSTRICA Nº 20, LONGA - SONDA GÁSTRICA (TIPO LEVINE), LONGA, ESTÉRIL, DESCARTÁVEL, CONFECCIONADA EM POLIVINIL ATÓXICO E TRANSPARENTE, SILICONIZADA, FLEXÍVEL, COM ORIFICIOS LATERAIS NA EXTREMIDADE DISTAL, CONTENDO CONECTOR COM TAMPA E ADAPTÁVEL AO INTERMEDIÁRIO NA EXTREMIDADE PROXIMAL. TAMANHO Nº 20. EMBALADA INDIVIDUALMENTE EM PAPEL GRAU CIRÚRGICO COM FACE EM POLIPROPILENO, COM ABERTURA EM PÉTALA, CONSTANDO EXTERNAMENTE IDENTIFICAÇÃO E PROCEDÊNCIA, DATA E TIPO DA ESTERILIZAÇÃO E TEMPO DE VALIDADE. UNIDADE.</t>
  </si>
  <si>
    <t>SONDA RETAL N° 12, ESTÉRIL, DESCARTÁVEL, CONFECCIONADA EM POLIVINIL ATÓXICO E TRANSPARENTE, SILICONIZADA, FLEXÍVEL, COM DOIS ORIFÍCIOS (UM LATERAL E UM CENTRAL) NA EXTREMIDADE DISTAL, CONTENDO CONECTOR UNIVERSAL, ADAPTÁVEL AO INTERMEDIÁRIO, NA EXTREMIDADE PROXIMAL, MEDINDO APROXIMADAMENTE 20 CM DE COMPRIMENTO, TAMANHO N° 12. EMBALAGEM INDIVIDUAL EM PAPEL GRAU CIRÚRGICO COM FACE EM POLIPROPILENO, COM ABERTURA EM PÉTALA, CONSTANDO EXTERNAMENTE IDENTIFICAÇÃO E PROCEDÊNCIA, DATA E TIPO DA ESTERILIZAÇÃO E TEMPO DE VALIDADE. UNIDADE.</t>
  </si>
  <si>
    <t>SONDA URETRAL Nº 10 (SONDA DE ALÍVIO), ESTÉRIL, DESCARTÁVEL, CONFECCIONADA EM POLIVINIL ATÓXICO E TRANSPARENTE, SILICONIZADA FLEXÍVEL, CONTENDO CONECTOR UNIVERSAL, ADAPTÁVEL AO INTERMEDIÁRIO, MEDINDO APROXIMADAMENTE 40 CM DE COMPRIMENTO. TAMANHO Nº 10. EMBALAGEM INDIVIDUAL EM PAPEL GRAU CIRÚRGICO COM FACE EM POLIPROPILENO, COM ABERTURA EM PÉTALA, CONSTANDO EXTERNAMENTE IDENTIFICAÇÃO E PROCEDÊNCIA, DATA E TIPO DA ESTERILIZAÇÃO E TEMPO DE VALIDADE, UNIDADE.</t>
  </si>
  <si>
    <t>SUPORTE DE PAREDE PARA COLETRO DE MATERIAL PERFUROCORANTE 07 LITROS, FABIRCADO PARA SUPORTAR CX DE MATERIAL PERFUROCORTANTE, COM PARAUSO PARA FICXAÇÃO NA PAREDE, NA COR BRANCA, ACOMPANHA PARAFUSO E BUCHAS PARA FIXAÇÃO, UNIDADE</t>
  </si>
  <si>
    <t>SUPORTE DE PAREDE PARA COLETRO DE MATERIAL PERFUROCORANTE 13 LITROS, FABIRCADO PARA SUPORTAR CX DE MATERIAL PERFUROCORTANTE, COM PARAUSO PARA FICXAÇÃO NA PAREDE, NA COR BRANCA, ACOMPANHA PARAFUSO E BUCHAS PARA FIXAÇÃO, UNIDADE</t>
  </si>
  <si>
    <t>TERMÔMETRO CLÍNICO DIGITAL, COM BATERIA DE LONGA DURAÇÃO, ESCALA DE 32 A 42°C, DESLIGA AUTOMATICAMENTO, COM ESTOJO PROTETOR EM ACRÍLICO, EMBALAGEM INDIVIDUAL APROPRIADA PARA MANTER A INTEGRIDADE DO MATERIAL, CONSTANDO EXTERNAMENTE DADOS DE IDENTIFICAÇÃO E PROCEDÊNCIA E CERTIFICAÇÃO DO INMETRO, GARANTIA DE NO MÍNIMO 01 ANO. UNIDADE.</t>
  </si>
  <si>
    <t>TORNEIRA PARA USO VENOSO - 03 VIAS - TORNEIRA DESCARTÁVEL PARA USO VENOSO, TRÊS VIAS, CONFECCIONADA EM MATERIAL APROPRIADO, ESTÉRIL, ENCAIXE UNIVERSAL, COM TAMPA PROTETORA EM UMA DAS VIAS, EMBALAGEM INDIVIDUAL EM PAPEL GRAU CIRÚRGICO, COM DADOS DE IDENTIFICAÇÃO E PROCEDÊNCIA, DATA E TIPO DE ESTERILIZAÇÃO E TEMPO DE VALIDADE. UNIDADE.</t>
  </si>
  <si>
    <t>VÁLVULA REGULADORA PARA CILINDRO DE OXIGÊNIO, COM 01 (UMA) SAÍDA, CORPO EM LATÃO CROMADO, ROSCA DE ENTRADA UNIVERSAL PARA OXIGÊNIO, DISPÕE DE MANÔMETRO DE ALTA PRESSÃO COM ESCALA DE 0 A 315KGF/CM², PRESSÃO FIXA DE 3,5 KGF/CM², SAÍDA 9/16" X 18 FIOS, DISPÕE DE VÁLVULA DE ALIVIO (SEGURANÇA) DE 9,5KGF/CM2. UNIDADE</t>
  </si>
  <si>
    <t>suporte descarpak 13 l</t>
  </si>
  <si>
    <t>SUPORTE DE PAREDE PARA COLETOR DE MATERIAL PERFUROCORTANTE 7 LITROS, FABRICADO PARA SUPORTAR CAIXA DE MATERIAL PERFUROCORTANTE, COM PARAFUSOS PARA FIXAÇÃO NA PAREDE, NA COR BRANCA. ACOMPANHA PARAFUSOS E BUCHAS PARA FIXAÇÃO. UNIDADE.</t>
  </si>
  <si>
    <t>Garrote, material : borracha natural, látex, tipo : tipo fita, dimensões: cerca de 2,5 x 35 cm, apresentação: em rolo, pré cortada, embalagem dispensadora, tipo uso: uso único</t>
  </si>
  <si>
    <t>Coletor de urina, material : pvc, tipo : sistema fechado, capacidade : cerca de 2000 ml, graduação: graduação de 100 em 100 ml, válvula: válvula anti-refluxo, pinça: clamp corta fluxo, filtro: filtro hidrofóbico,bacteriológico, conector: conector universal, componentes: alça de sustentação, outros componentes: membrana autocicatrizante, esterilidade : estéril, descartáve</t>
  </si>
  <si>
    <t>PAPAGAIO TOTALMENTE EM AÇO INOXIDÁVEL, FORMATO ANATOMICO, SEM DEFEITOS SUPERFICIAIS, REBARBAS, SOLDAS OU EMENDAS, CAPACIDADE DE 1 LITRO.</t>
  </si>
  <si>
    <t>COMADRE AÇO INOXIDÁVEL, TAMANHO ADULTO, PADRÃO MUNDIAL, TIPO PÁ COM ALÇA, SEM GRADUAÇÃO DE FÁCIL LIMPEZA. A APRESENTAÇÃO DO PRODUTO DEVERÁ OBEDECER A LEGISLAÇÃO ATUAL VIGENTE.</t>
  </si>
  <si>
    <t>CUBA RIM INOX 26X12CM - 700ML, INOX</t>
  </si>
  <si>
    <t>BANDEJA EM AÇO INOX, RETANGULAR, LISA, NAS DIMENSÕES: 50 X 40 CM. EMBALAGEM COM IDENTIFICAÇÃO DO PRODUTO E MARCA DO FABRICANTE. UNIDADE.</t>
  </si>
  <si>
    <t>BANDEJA DE INOX 30X20X04CM, BANDEJA RETANGULARCONFECCIONADA EM AÇO INOX, SEM TAMPA SEM REBARBAS E SINAIS DE OXIDAÇÃO. EMBALADA INDIVIDUALMENTE EM SACO PLÁSTICO CONSTANDO EXTERNAMENTE DADOS DE FABICAÇAO E PROCEDÊNCIA. UNIDADE.</t>
  </si>
  <si>
    <t>CONJUNTO CONTENDO 6 CÂNULAS OROFARÍNGEAS (TIPO GUEDEL), EM PVC ATÓXICO, TRANSPARENTES, INODORAS, COLORIDAS NA BASE DE ACORDO COM OS TAMANHOS. O REFERIDO CONJUNTO DEVERÁ CONTER CÂNULAS COM OS RESPECTIVOS TAMANHOS E CORES: 5CM, Nº 1, COR AZUL; 6CM, Nº 2, COR PRETA; 7CM, Nº 3, COR BRANCA; 8CM, Nº 4, COR VERDE; 9CM, Nº 5, COR AMARELA; 10CM, Nº 6, COR VERMELHA. UNIDADE</t>
  </si>
  <si>
    <t>FLUXÔMETRO DE OXIGÊNIO CANALIZADO CORPO DE MATERIAL RESISTENTE E ANTIOXIDANTE; VISOR COMPOSTO DE DUAS PECAS EM MATERIAL RESISTENTE E INQUEBRAVEL; COM ESCALA GRADUADA DE 0 A 15ML/MINUTO E 0 A 5L/M; UMA CAPA EXTERNA DE PROTEÇÃO, FLUTUADOR ESFÉRICO EM AÇO INOXIDÁVEL, SISTEMA DE COMPENSAÇÃO DE PRESSÃO, ROSCAS DE SAÍDA CONFORME NORMA COM DISPOSITIVO PARA ADAPTAÇÃO DE TUBOS DE EXTENSÃO; ACOMPANHA DUAS EXTENSÕES DE SILICONE TRANSPARENTE, ATÓXICO E RESISTENTE A DESINFECÇÃO.POR AGENTES QUÍMICOS. UNIDADE.</t>
  </si>
  <si>
    <t>ACICLOVIR 200 MG. COMPRIMIDO.</t>
  </si>
  <si>
    <t>ACICLOVIR CREME TÓPICO 5%, BISNAGA DE 10 G.</t>
  </si>
  <si>
    <t>ACIDO ACETILSALICÍLICO 100MG, COMPRIMIDO.</t>
  </si>
  <si>
    <t>ACIDO FOLICO 5MG COMPRIMIDO.</t>
  </si>
  <si>
    <t>ÁCIDO TRANEXÂMICO 50 MG/ML. SOLUÇÃO INJETÁVEL. AMPOLA 5 ML.</t>
  </si>
  <si>
    <t>ÁCIDO TRANEXÂNICO 250MG, COMPRIMIDO.</t>
  </si>
  <si>
    <t>AMINOFILINA 24 MG/ML. SOLUÇÃO INJETÁVEL. AMPOLA 10ML.</t>
  </si>
  <si>
    <t>ANLODIPINO, BESILATO DE 5MG COMPRIMIDO.</t>
  </si>
  <si>
    <t>ATENOLOL 25MG. COMPRIMIDO.</t>
  </si>
  <si>
    <t>AZITROMICINA 500 MG, COMPRIMIDO.</t>
  </si>
  <si>
    <t>BENZOATO DE BENZILA 250MG/ML. EMULSÃO TÓPICA. FRASCO COM NO MÍNIMO 60ML.</t>
  </si>
  <si>
    <t>BISACODIL 5MG. DRÁGEA OU COMPRIMIDO.</t>
  </si>
  <si>
    <t>BRINZOLAMIDA, 10MG/ML. SUSPENSÃO OFTÁLMICA. FRASCO DE 5ML.</t>
  </si>
  <si>
    <t>BROMOPRIDA 10 MG. FORMA FARMACÊUTICA PODENDO SER CÁPSULA OU COMPRIMIDO.</t>
  </si>
  <si>
    <t>BROMOPRIDA 5MG/ML. SOLUÇÃO INJETÁVEL. AMPOLA 2ML.</t>
  </si>
  <si>
    <t>BUTILESCOPOLAMINA, BROMETO 10MG+ DIPIRONA 250MG COMPRIMIDO.</t>
  </si>
  <si>
    <t>BUTILESCOPOLAMINA, BROMETO 20MG/ML AMPOLA 1 ML.</t>
  </si>
  <si>
    <t>CAPTOPRIL 25 MG, COMPRIMIDO, USO ORAL.</t>
  </si>
  <si>
    <t>CEFTRIAXONA 1G. PÓ LIÓFILO PARA SOLUÇÃO INJETÁVEL FRASCO-AMPOLA.</t>
  </si>
  <si>
    <t>FRASCO-AMPOLA</t>
  </si>
  <si>
    <t>CETOCONAZOL 200MG COMPRIMIDO.</t>
  </si>
  <si>
    <t>CETOCONAZOL 20MG/G. CREME. BISNAGA 30G</t>
  </si>
  <si>
    <t>CETOCONAZOL 20MG/ML. SHAMPOO EM FRASCO COM NO MÍNIMO 100ML.</t>
  </si>
  <si>
    <t>CIPROFIBRATO 100 MG COMPRIMIDO.</t>
  </si>
  <si>
    <t>CIPROFLOXACINO 2MG/ML SOLUÇÃO INJETÁVEL EM BOLSA OU FRASCO DE SISTEMA FECHADO COM 100ML.</t>
  </si>
  <si>
    <t>CIPROFLOXACINO, CLORIDRATO DE 500 MG, COMPRIMIDO.</t>
  </si>
  <si>
    <t>COLAGENASE 0,6 U/G POMADA DERMATOLÓGICA. BISNAGA COM NO MÍNIMO 30 GRAMAS.</t>
  </si>
  <si>
    <t>COLAGENASE 0,6 UI/G COM CLORANFENICOL 0,01 G/G. POMADA DERMATOLÓGICA. BISNAGA COM NO MÍNIMO 30 G.</t>
  </si>
  <si>
    <t>DEXAMETASONA, FOSFATO DISSÓDICO 4 MG/ML. SOLUÇÃO INJETÁVEL. AMPOLA OU FRASCO-AMPOLA 2,5 ML. UNIDADE.</t>
  </si>
  <si>
    <t>IPRATRÓPIO 0,25MG/ML SOLUÇÃO PARA INALAÇÃO. FRASCO 20 ML.</t>
  </si>
  <si>
    <t>DEXCLORFENIRAMINA, MALEATO 4MG/ML, SOLUÇÃO ORAL. FRASCO COM NO MÍNIMO 100 ML.</t>
  </si>
  <si>
    <t>DICLOFENACO DE SÓDIO 25 MG/ML SOLUÇÃO INJETÁVEL EM AMPOLA DE 3 ML.</t>
  </si>
  <si>
    <t>DICLOFENACO DE SÓDIO 50 MG. COMPRIMIDO.</t>
  </si>
  <si>
    <t>DICLOFENACO DIETILAMÔNIO 11,6 MG/G GEL. BISNAGA COM NO MÍNIMO 30 G.</t>
  </si>
  <si>
    <t>DIMENIDRINATO 3MG/ML + PIRIDOXINA 5MG/ML + GLICOSE 100MG/ML + FRUTOSE 100MG/ML. SOLUÇÃO INJETÁVEL. AMPOLA 10ML.</t>
  </si>
  <si>
    <t>DIPIRONA SÓDICA 500MG/ML. SOLUÇÃO INJETÁVEL. AMPOLA DE 2ML.</t>
  </si>
  <si>
    <t>DIPIRONA SÓDICA SOLUÇÃO ORAL 500 MG/ML. FRASCO COM NO MÍNIMO 10ML.</t>
  </si>
  <si>
    <t>DOBUTAMINA 12,5MG/ML. SOLUÇÃO INJETÁVEL. AMPOLA COM 20 ML.</t>
  </si>
  <si>
    <t>DONEPEZILA 5 MG, COMPRIMIDOS.</t>
  </si>
  <si>
    <t>DOPAMINA, CLORIDRATO 5MG/ML. SOLUÇÃO INJETÁVEL. AMPOLA 10 ML.</t>
  </si>
  <si>
    <t>EFEDRINA, SULFATO 50MG/ML. SOLUÇÃO INJETÁVEL. AMPOLA 1ML.</t>
  </si>
  <si>
    <t>ENOXAPARINA 40 MG. SOLUÇÃO INJETÁVEL. SERINGA PREENCHIDA COM 0,4 ML.</t>
  </si>
  <si>
    <t>SERINGA</t>
  </si>
  <si>
    <t>EPINEFRINA 1 MG/ML. SOLUÇÃO INJETÁVEL. AMPOLA 1 ML.</t>
  </si>
  <si>
    <t>ESCINA 10MG/G + DIETILAMÔNIO, SALICILATO 50MG/G. GEL. BISNAGA COM NO MÍNIMO 30G.</t>
  </si>
  <si>
    <t>ESCOPOLAMINA, BUTILBROMETO 4MG/ML + DIPIRONA MONOIDRATADA 500MG/ML SOLUÇÃO INJETÁVEL. AMPOLA 5ML.</t>
  </si>
  <si>
    <t>FENOFIBRATO 200MG. CÁPSULA.</t>
  </si>
  <si>
    <t>FITOMENADIONA 10 MG/ML SOLUÇÃO INJETÁVEL. AMPOLA 1 ML.</t>
  </si>
  <si>
    <t>FLUCONAZOL 150 MG, CÁPSULA.</t>
  </si>
  <si>
    <t>FLUCONAZOL 2MG/ML. SOLUÇÃO PARA INFUSÃO INTRAVENOSA. BOLSA 100ML.</t>
  </si>
  <si>
    <t>BOLSA</t>
  </si>
  <si>
    <t>FUROSEMIDA 10MG/ML. SOLUÇÃO INJETÁVEL. AMPOLA DE 2ML.</t>
  </si>
  <si>
    <t>FUROSEMIDA 40 MG. COMPRIMIDO.</t>
  </si>
  <si>
    <t>GENTAMICINA, SULFATO 5MG/ML SOLUÇÃO OFTÁLMICA. FRASCO 5 ML.</t>
  </si>
  <si>
    <t>GLIBENCLAMIDA 5 MG COMPRIMIDO.</t>
  </si>
  <si>
    <t>GLICONATO DE CÁLCIO 100MG/ML. SOLUÇÃO INJETÁVEL. AMPOLA DE 10ML.</t>
  </si>
  <si>
    <t>HEPARINA SÓDICA 5.000 UI/0,25ML SOLUÇÃO INJETÁVEL. AMPOLA 0,25ML.</t>
  </si>
  <si>
    <t>HEPARINA SÓDICA 5000UI/ML. SOLUÇÃO INJETÁVEL. FRASCO-AMPOLA OU AMPOLA 5ML.</t>
  </si>
  <si>
    <t>HIDROCLOROTIAZIDA 25 MG. UNIDADE DE FORNECIMENTO: COMPRIMIDO.</t>
  </si>
  <si>
    <t>HIDROCORTISONA, SUCCINATO SÓDICO 500MG. PÓ LIÓFILO PARA SOLUÇÃO INJETÁVEL. FRASCO-AMPOLA.</t>
  </si>
  <si>
    <t>HIDRÓXIDO DE ALUMÍNIO 61,5MG/ML. SUSPENSÃO ORAL . FRASCO COM NO MÍNIMO 100ML.</t>
  </si>
  <si>
    <t>IBUPROFENO 300MG. COMPRIMIDO.</t>
  </si>
  <si>
    <t>INSULINA HUMANA NPH 100UI/ML. SUSPENSÃO INJETÁVEL. FRASCO-AMPOLA 10ML.</t>
  </si>
  <si>
    <t>INSULINA HUMANA REGULAR 100UI/ML. SUSPENSÃO INJETÁVEL. FRASCO-AMPOLA 10ML.</t>
  </si>
  <si>
    <t>ISOSSORBIDA (MONONITRATO) 20 MG. UNIDADE DE FORNECIMENTO: COMPRIMIDO.</t>
  </si>
  <si>
    <t>ISOSSORBIDA, DINITRATO 5MG COMPRIMIDO SUBLINGUAL.</t>
  </si>
  <si>
    <t>LEVOFLOXACIN 500MG COMPRIMIDO.</t>
  </si>
  <si>
    <t>LEVOTIROXINA SÓDICA, 25 MCG, COMPRIMIDO.</t>
  </si>
  <si>
    <t>LIDOCAÍNA 2% SEM VASO CONSTRITOR. SOLUÇÃO INJETÁVEL. FRASCO-AMPOLA 20ML.</t>
  </si>
  <si>
    <t>LIDOCAÍNA, CLORIDRATO 20MG/G (2%) GEL TÓPICO, BISNAGA COM NO MÍNIMO 30 G.</t>
  </si>
  <si>
    <t>LIDOCAÍNA, CLORIDRATO COM EPINEFRINA 20MG/ML + 9,1MCG/ML. SOLUÇÃO INJETÁVEL. FRASCO-AMPOLA 20ML.</t>
  </si>
  <si>
    <t>LOÇÃO OLEOSA A BASE DE ÁCIDOS GRAXOS ESSENCIAIS (A.G.E.) E TRIGLICERÍDEOS DE CADEIA MÉDIA (TCM) ENRIQUECIDO COM VITAMINAS (A) E (E). FRASCO COM NO MÍNIMO 200ML.</t>
  </si>
  <si>
    <t>LOPERAMIDA 2MG COMPRIMIDO.</t>
  </si>
  <si>
    <t>LORATADINA 1MG/ML XAROPE. FRASCO 100ML.</t>
  </si>
  <si>
    <t>MAGNÉSIO, SULFATO 500MG/ML. SOLUÇÃO INJETÁVEL. AMPOLA 10ML.</t>
  </si>
  <si>
    <t>MEBENDAZOL 100MG COMPRIMIDO.</t>
  </si>
  <si>
    <t>METFORMINA, CLORIDRATO; CONCENTRAÇÃO: 850MG; APRESENTAÇÃO: COMPRIMIDO.</t>
  </si>
  <si>
    <t>METOCLOPRAMIDA 10MG COMPRIMIDO.</t>
  </si>
  <si>
    <t>METOCLOPRAMIDA 4 MG/ML, SOLUÇÃO ORAL. UNIDADE DE FORNECIMENTO: FRASCO COM 10 ML.</t>
  </si>
  <si>
    <t>METOPROLOL 1MG/ML SOLUÇÃO INJETÁVEL. SERINGA PREENCHIDA 5ML OU AMPOLA 5 ML.</t>
  </si>
  <si>
    <t>METRONIDAZOL 100MG/G GEL OU CREME VAGINAL. BISNAGA 50G.</t>
  </si>
  <si>
    <t>MICONAZOL 20MG/G CREME VAGINAL. BISNAGA 80G.</t>
  </si>
  <si>
    <t>NALTREXONA, CLORIDRATO 50MG, COMPRIMIDO.</t>
  </si>
  <si>
    <t>NEOMICINA 5MG/G + BACITRACINA 250UI/G POMADA. BISNAGA COM NO MÍNIMO 10G.</t>
  </si>
  <si>
    <t>NIFEDIPINO 10 MG EM COMPRIMIDO OU CÁPSULA DE LIBERAÇÃO IMEDIATA.</t>
  </si>
  <si>
    <t>NIFEDIPINO 20MG COMPRIMIDO.</t>
  </si>
  <si>
    <t>NIMESULIDA 100MG COMPRIMIDO.</t>
  </si>
  <si>
    <t>NISTATINA 100.000 UI/ML SUSPENSÃO ORAL. FRASCO COM NO MÍNIMO 40ML.</t>
  </si>
  <si>
    <t>NISTATINA 100.000UI/G + ÓXIDO DE ZINCO 200MG/G. POMADA DERMATOLÓGICA EM BISNAGA COM 60 GRAMAS.</t>
  </si>
  <si>
    <t>NISTATINA 25.000UI/G. CREME VAGINAL. BISNAGA 60G.</t>
  </si>
  <si>
    <t>NITROGLICERINA 5 MG/ML SOLUÇÃO INJETÁVEL. AMPOLA 5 ML.</t>
  </si>
  <si>
    <t>NITROPRUSSETO DE SÓDIO 50 MG PÓ LIÓFILO INJETÁVEL. FRASCO-AMPOLA.</t>
  </si>
  <si>
    <t>NOREPINEFRINA, HEMITARTARATO 2MG/ML SOLUÇÃO INJETÁVEL. AMPOLA 4ML.</t>
  </si>
  <si>
    <t>ÓLEO MINERAL PARA USO ORAL. FRASCO COM NO MÍNIMO 100ML.</t>
  </si>
  <si>
    <t>OMEPRAZOL 20MG. CÁPSULA DE LIBERAÇÃO RETARDADA.</t>
  </si>
  <si>
    <t>OMEPRAZOL 40 MG/ML PÓ LIÓFILO INJETÁVEL FRASCO-AMPOLA.</t>
  </si>
  <si>
    <t>ONDANSETRONA 2MG/ML SOLUÇÃO INJETÁVEL. AMPOLA 2ML.</t>
  </si>
  <si>
    <t>ONDANSETRONA, CLORIDRATO 4MG. COMPRIMIDO.</t>
  </si>
  <si>
    <t>PARACETAMOL 200 MG /ML SOLUÇÃO ORAL FRASCO COM NO MÍNIMO 15 ML.</t>
  </si>
  <si>
    <t>PARACETAMOL 500MG COMPRIMIDO.</t>
  </si>
  <si>
    <t>PERMANGANATO DE POTÁSSIO 100MG COMPRIMIDO.</t>
  </si>
  <si>
    <t>PERMETRINA 5% LOÇÃO. FRASCO 60 ML.</t>
  </si>
  <si>
    <t>PREDNISONA 20 MG, COMPRIMIDO.</t>
  </si>
  <si>
    <t>PREDNISONA 5 MG, COMPRIMIDO.</t>
  </si>
  <si>
    <t>PROMETAZINA 25 MG/ML. SOLUÇÃO INJETÁVEL. AMPOLA 2ML.</t>
  </si>
  <si>
    <t>ROSUVASTATINA CALCICA 20MG, COMPRIMIDO.</t>
  </si>
  <si>
    <t>SACCHAROMYCES BOULARDII 17- LIOFILIZADO 100MG. CÁPSULA.</t>
  </si>
  <si>
    <t>SAIS PARA REIDRATAÇÃO ORAL PÓ. ENVELOPE COM APROXIMADAMENTE 27,9G.</t>
  </si>
  <si>
    <t>SALBUTAMOL 0,4MG/ML XAROPE. FRASCO COM NO MÍNIMO 100ML.</t>
  </si>
  <si>
    <t>SALBUTAMOL, SULFATO 5 MG/ML SOLUÇÃO PARA NEBULIZAÇÃO. FRASCO 10ML.</t>
  </si>
  <si>
    <t>SIMETICONA 40 MG COMPRIMIDO.</t>
  </si>
  <si>
    <t>SIMETICONA 75MG/ML. SOLUÇÃO ORAL. FRASCO COM NO MÍNIMO 10ML.</t>
  </si>
  <si>
    <t>SINVASTATINA 20MG, COMPRIMIDO.</t>
  </si>
  <si>
    <t>SULFADIAZINA DE PRATA 10 MG/G CREME DERMATOLÓGICO BISNAGA COM NO MINÍMO 30 G.</t>
  </si>
  <si>
    <t>SULFAMETOXAZOL 400MG + TRIMETOPRIMA 80MG COMPRIMIDO.</t>
  </si>
  <si>
    <t>SULFATO FERROSO 40MG COMPRIMIDO.</t>
  </si>
  <si>
    <t>SUXAMETÔNIO 100MG. PÓ PARA SOLUÇÃO INJETÁVEL. FRASCO-AMPOLA.</t>
  </si>
  <si>
    <t>TENOXICAN 20MG PÓ LIÓFILO PARA SOLUÇÃO INJETÁVEL. FRASCO-AMPOLA.</t>
  </si>
  <si>
    <t>TIABENDAZOL 500MG COMPRIMIDO.</t>
  </si>
  <si>
    <t>TIABENDAZOL 50MG/G POMADA. BISNAGA 45G.</t>
  </si>
  <si>
    <t>TIAMINA 300MG COMPRIMIDO.</t>
  </si>
  <si>
    <t>TIAMINA, CLORIDRATO 100MG/ML. SOLUÇÃO INJETÁVEL EM AMPOLA 1ML.</t>
  </si>
  <si>
    <t>ÁGUA DESTILADA PARA INJEÇÃO. AMPOLA DE 10 ML.</t>
  </si>
  <si>
    <t>ÁGUA OXIGENADA 10 VOLUMES. FRASCO CONTENDO 1 LITRO.</t>
  </si>
  <si>
    <t>ÁLCOOL ETÍLICO 70% EM GEL, FRASCO DE NO MÍNIMO 500 ML.</t>
  </si>
  <si>
    <t>ÁLCOOL ETÍLICO 70%, FRASCO COM 1000ML. UNIDADE.</t>
  </si>
  <si>
    <t>BICARBONATO DE SÓDIO 8,40%, SOLUÇÃO INJETÁVEL. UNIDADE DE FORNECIMENTO: AMPOLA C/ 10ML.</t>
  </si>
  <si>
    <t>BICARBONATO DE SÓDIO 84 MG/ML (8,4%) SOLUÇÃO INJETÁVEL EM BOLSA OU FRASCO DE SISTEMA FECHADO COM 250ML.</t>
  </si>
  <si>
    <t>CLORETO DE POTÁSSIO 19,1%. SOLUÇÃO INJETÁVEL. AMPOLA 10 ML.</t>
  </si>
  <si>
    <t>CLORETO DE SÓDIO + CLORETO DE POTÁSSIO + CLORETO DE CÁLCIO + LACTATO DE SÓDIO (0,006+0,0003+0,0002+0,003)G/ML. SOLUÇÃO INJETÁVEL. BOLSA, FRASCO OU FRASCO-AMPOLA DE SISTEMA FECHADO COM 500ML. UNIDADE.</t>
  </si>
  <si>
    <t>CLORETO DE SÓDIO 0,86% + CLORETO DE POTÁSSIO 0,03%+CLORETO DE CÁLCIO 0,033%(SOLUÇÃO DE RINGER). SOLUÇÃO INJETÁVEL. BOLSA OU FRASCO DE SISTEMA FECHADO 500ML.</t>
  </si>
  <si>
    <t>CLORETO DE SÓDIO 0,9% + BENZALCÔNIO 0,01% SOLUÇÃO NASAL. FRASCO 30 ML.</t>
  </si>
  <si>
    <t>CLORETO DE SÓDIO 200MG/ML. SOLUÇÃO INJETÁVEL. AMPOLA 10 ML.</t>
  </si>
  <si>
    <t>CLOREXIDINA, DIGLICONATO 2% EM SOLUÇÃO AQUOSA. FRASCO COM NO MÍNIMO 100ML.</t>
  </si>
  <si>
    <t>CLOREXIDINA, DIGLUCONATO 0,5% SOLUÇÃO ALCOÓLICA. FRASCO COM NO MÍNIMO 100ML.</t>
  </si>
  <si>
    <t>CLOREXIDINA, GLICONATO 2% SOLUÇÃO DEGERMANTE. EMBALAGEM COM 1000ML.</t>
  </si>
  <si>
    <t>FOSFATO DE SÓDIO MONOBÁSICO + FOSFATO DIBÁSICO HEPTAIDRATADO 160 MG/ML + 60MG/ML. SOLUÇÃO DE ENEMA. FRASCO COM 130ML.</t>
  </si>
  <si>
    <t>GLICOSE 50%. SOLUÇÃO INJETÁVEL. AMPOLA DE 10ML.</t>
  </si>
  <si>
    <t>GLICOSE 50MG/ML + CLORETO DE SÓDIO 9MG/ML SOLUÇÃO INJETÁVEL INTRAVENOSA. BOLSA OU FRASCO OU FRASCO AMPOLA DE SISTEMA FECHADO DE 500ML. UNIDADE.</t>
  </si>
  <si>
    <t>GLICOSE 50MG/ML(5%) SOLUÇÃO INJETÁVEL. BOLSA, FRASCO OU FRASCO-AMPOLA DE SISTEMA FECHADO COM 100 ML. UNIDADE.</t>
  </si>
  <si>
    <t>GLICOSE 50MG/ML(5%) SOLUÇÃO INJETÁVEL. BOLSA, FRASCO OU FRASCO-AMPOLA DE SISTEMA FECHADO COM 250 ML. UNIDADE.</t>
  </si>
  <si>
    <t>GLICOSE 50MG/ML(5%) SOLUÇÃO INJETÁVEL. BOLSA, FRASCO OU FRASCO-AMPOLA DE SISTEMA FECHADO COM 500 ML. UNIDADE.</t>
  </si>
  <si>
    <t>MANITOL 200MG/ML (20%) SOLUÇÃO PARA INFUSÃO INTRAVENOSA EM FRASCO OU FRASCO-AMPOLA OU BOLSA DE SISTEMA FECHADO COM 250ML.</t>
  </si>
  <si>
    <t>ÁCIDO VALPRÓICO 250MG CÁPSULA.</t>
  </si>
  <si>
    <t>ÁCIDO VALPRÓICO 500 MG COMPRIMIDO.</t>
  </si>
  <si>
    <t>ALPRAZOLAM 1,0MG. COMPRIMIDO.</t>
  </si>
  <si>
    <t>AMITRIPTILINA 25MG, COMPRIMIDO.</t>
  </si>
  <si>
    <t>ARIPIPRAZOL 10MG COMPRIMIDO.</t>
  </si>
  <si>
    <t>BIPERIDENO (LACTATO) 5MG/ML, SOLUÇÃO INJETÁVEL. UNIDADE DE FORNECIMENTO: AMPOLA DE 1 ML.</t>
  </si>
  <si>
    <t>BIPERIDENO, CLORIDRATO 2MG COMPRIMIDO.</t>
  </si>
  <si>
    <t>BUPROPIONA CLORIDRATO 150 MG, COMPRIMIDO.</t>
  </si>
  <si>
    <t>CARBAMAZEPINA 200 MG, COMPRIMIDO.</t>
  </si>
  <si>
    <t>CARBONATO DE LÍTIO 300 MG COMPRIMIDO.</t>
  </si>
  <si>
    <t>CITALOPRAM 20MG, COMPRIMIDO.</t>
  </si>
  <si>
    <t>CLONAZEPAM 2 MG COMPRIMIDO.</t>
  </si>
  <si>
    <t>CLONAZEPAM 2,5 MG/ML, SOLUÇÃO ORAL, GOTAS, FRASCO COM 20 ML.</t>
  </si>
  <si>
    <t>CLORPROMAZINA 100 MG COMPRIMIDO.</t>
  </si>
  <si>
    <t>CLORPROMAZINA 25 MG, COMPRIMIDO, UNIDADE DE FORNECIMENTO: COMPRIMIDO COM 25 MG.</t>
  </si>
  <si>
    <t>CLORPROMAZINA 5MG/ML. SOLUÇÃO INJETÁVEL EM AMPOLA DE 5 ML.</t>
  </si>
  <si>
    <t>CLOZAPINA 100 MG, COMPRIMIDO.</t>
  </si>
  <si>
    <t>CLOZAPINA 25MG COMPRIMIDO.</t>
  </si>
  <si>
    <t>DESVENLAFAXINA, SUCCINATO 50MG. COMPRIMIDO DE LIBERAÇÃO CONTROLADA.</t>
  </si>
  <si>
    <t>DIAZEPAM 10 MG COMPRIMIDO.</t>
  </si>
  <si>
    <t>DIAZEPAM 5 MG COMPRIMIDO.</t>
  </si>
  <si>
    <t>DIAZEPAM 5MG/ML. AMPOLA COM 2ML.</t>
  </si>
  <si>
    <t>ESCITALOPRAM 10 MG, COMPRIMIDO.</t>
  </si>
  <si>
    <t>ETOMIDATO 2 MG/ML, SOLUÇÃO INJETÁVEL, ACONDICIONADO EM EMBALAGEM ORIGINAL DO FABRICANTE, COM O NOME DO RESPONSÁVEL TÉCNICO, O LOTE, DATA DE FABRICAÇAO E VALIDADE ESTAMPADA NA EMBALAGEM. UNIDADE DE FORNECIMENTO: AMPOLA COM 10 ML.</t>
  </si>
  <si>
    <t>FENITOÍNA 50MG/ML. SOLUÇÃO INJETÁVEL. AMPOLA DE 5 ML.</t>
  </si>
  <si>
    <t>FENOBARBITAL 100MG/ML. SOLUÇÃO INJETÁVEL. AMPOLA DE 2 ML.</t>
  </si>
  <si>
    <t>FENTANILA, CITRATO 50MCG/ML. SOLUÇÃO INJETÁVEL. AMPOLA DE 2 ML.</t>
  </si>
  <si>
    <t>FLUOXETINA 20MG. FORMA FARMACÊUTICA PODENDO SER COMPRIMIDO OU CÁPSULA. UNIDADE.</t>
  </si>
  <si>
    <t>HALOPERIDOL 5 MG, COMPRIMIDO.</t>
  </si>
  <si>
    <t>HALOPERIDOL 5MG/ML SOLUÇÃO INJETÁVEL. AMPOLA 1ML.</t>
  </si>
  <si>
    <t>LAMOTRIGINA 100 MG, COMPRIMIDO.</t>
  </si>
  <si>
    <t>LAMOTRIGINA 25MG COMPRIMIDO.</t>
  </si>
  <si>
    <t>MIDAZOLAM 1MG/5ML ACONDICIONADO EM EMBALAGEM, ORIGINAL DO FABRICANTE, COM O NOME DO RESPONSÁVEL TÉCNICO, O LOTE, DATA DE FABRICAÇAO E VALIDADE ESTAMPADA NA EMBALAGEM. UNIDADE DE FORNECIMENTO: AMPOLA DE 5 ML.</t>
  </si>
  <si>
    <t>MIDAZOLAM 5MG/ML SOLUÇÃO INJETÁVEL EM AMPOLA DE 10ML.</t>
  </si>
  <si>
    <t>MIDAZOLAM 5MG/ML SOLUÇÃO INJETÁVEL. AMPOLA 3ML.</t>
  </si>
  <si>
    <t>MORFINA SULFATO 1MG/ML SOLUÇÃO INJETÁVEL. AMPOLA 2ML.</t>
  </si>
  <si>
    <t>MORFINA, SULFATO 10MG. COMPRIMIDO.</t>
  </si>
  <si>
    <t>MORFINA, SULFATO 10MG/ML SOLUÇÃO INJETÁVEL. AMPOLA 1ML.</t>
  </si>
  <si>
    <t>NALOXONA, CLORIDRATO 0,4MG/ML SOLUÇÃO INJETÁVEL. AMPOLA 1ML.</t>
  </si>
  <si>
    <t>NORTRIPTILINA 50MG. CÁPSULA.</t>
  </si>
  <si>
    <t>OLANZAPINA 5MG COMPRIMIDO.</t>
  </si>
  <si>
    <t>PAROXETINA 20 MG COMPRIMIDO.</t>
  </si>
  <si>
    <t>PREGABALINA 75 MG. CÁPSULA OU COMPRIMIDO.</t>
  </si>
  <si>
    <t>PROMETAZINA 25 MG, COMPRIMIDO.</t>
  </si>
  <si>
    <t>QUETIAPINA 200MG COMPRIMIDO REVESTIDO.</t>
  </si>
  <si>
    <t>QUETIAPINA, HEMIFUMARATO 100 MG COMPRIMIDO.</t>
  </si>
  <si>
    <t>QUETIAPINA, HEMIFUMARATO 25MG COMPRIMIDO.</t>
  </si>
  <si>
    <t>RISPERIDONA 1 MG, COMPRIMIDO.</t>
  </si>
  <si>
    <t>RISPERIDONA 2 MG, COMPRIMIDO.</t>
  </si>
  <si>
    <t>RISPERIDONA 3MG COMPRIMIDO.</t>
  </si>
  <si>
    <t>SERTRALINA 50 MG, COMPRIMIDO.</t>
  </si>
  <si>
    <t>TOPIRAMATO 25 MG COMPRIMIDO.</t>
  </si>
  <si>
    <t>TRAMADOL 50 MG. CÁPSULA.</t>
  </si>
  <si>
    <t>MESA PARA REFEITÓRIO 06 USUÁRIOS 1800 X 900 X 800 MM: Tampo da mesa feito por meio de painel de partícula de média densidade com uma espessura de no mínimo 25 milímetros, sendo suas faces superior e inferior revestidas em melamínico de baixa pressão e acabamento nas laterais em filete com uma espessura de no mínimo 2,5 milímetros. A cor deverá ser definida de acordo com a tabela de cores fornecida pelo fabricante. Estrutura montada por meio de quatro unidades de travessas em tubo de aço de no mínimo 30 x 20 x 1,2 milímetros, quatro unidades de coluna em tubos de aço de no mínimo 50 x 30 x 1,2 milímetros e cinco unidades de travessa pés em tubo de aço de no mínimo 30 x 30 x 1,5 milímetros. Assentos reclináveis feito por meio de painel de partícula de média densidade com uma espessura de no mínimo 25 milímetros, sendo suas faces inferior revestidas em melamínico de baixa pressão e superior em alta pressão, com acabamento nas laterais em perfil ‘T’ com uma espessura de no mínimo 2,0 milímetros. Coluna em tubos de aço de no mínimo 30 x 30 x 1,5 milímetros e base em tubo de aço de no mínimo 1,9 milímetros.</t>
  </si>
  <si>
    <t>AQUISIÇÃO DE LONGARINAS BASE: travessa deve ser desenvolvida em tubo industrial de construção mecânica na configuração retangular de aço carbono ABNT 1008/1020 com as dimensões de 60x40 mm e espessura de 1,2 mm, nas suas extremidades, possuir duas luvas conificadas de 30x60 mm e espessura de 1,9 mm para que se unam ao apoio vertical. A estrutura deve possuir dois suportes para cada assento produzidos em chapas de aço carbono ABNT 1008/1020 nervurados pelo processo de estampagem na espessura de 4,75 mm e ser soldado na estrutura pelo processo de soldagem (MIG). Possuir ainda dois calços de 5 mm, injetados em termoplástico de engenharia (Copolímero de Polipropileno) para cada suporte. Para montagem devem ser utilizados quatro parafusos sextavados com as medidas de ¼” x 1. ¼” para cada assento. Os pés devem se unir à travessa por meio de encaixe cônico fabricado em tubo de secção oblonga 29x58 com parede de 1,9 mm, conformado por estampagem e soldado às travessas e pés pelo processo de soldagem (MIG). Deve apresentar dois pés. As extremidades da longarina devem ser compostas por ponteiras, desenvolvidas para proteção e acabamento do conjunto e fabricadas pelo processo de injeção em material termoplástico denominado Polipropileno. Toda a estrutura deve receber uma proteção de preparação de superfície metálica em nanotecnologia, e ter revestimento eletroestático epóxi em pó, que garanta proteção e maior vida útil ao produto. Assento: Apresentar 3 assentos. deve ser constituído por estrutura plástica injetada em polipropileno com fibra de vidro. Possuir porcas garra ¼” inseridas nos pontos de montagem da estrutura, fabricadas em aço carbono e revestidas pelo processo de eletrodeposição à zinco. Na estrutura do assento é fixada uma almofada de espuma ergonômica e flexível à base de poliuretano, fabricada através de sistemas químicos à base de poliol/Isocianato pelo processo de injeção sob pressão. Esta almofada deve possuir densidade controlada de 50kg/m³ podendo ocorrer variações na ordem de +/- 2 kg/m³. O conjunto deve ser revestido com tecido pelo processo de tapeçamento convencional. Suas dimensões devem ser de aproximadamente 480 mm (largura) x 455 mm (profundidade) apresentando em suas extremidades cantos arredondados. O assento ainda deve possui ruma blindagem plástica fabricada pelo processo de injeção em termoplástico de engenharia. Braços: Deve consistir em uma estrutura plástica em arco, injetado em termoplástico de engenharia, com duas flanges de aço em formato de “L” para a fixação no assento. Para montar o braço no assento, devem ser utilizados quatro parafusos sextavados (para cada braço) com as dimensões aproximadas de ¼” x 1”. Encosto: Deve possuir estrutura injetada em termoplástico de engenharia (Copolímero de Polipropileno) reforçada com fibra de vidro e possuir porcas garra ¼” fixadas nos pontos de montagem do mecanismo e lâmina. Suas dimensões devem ser de aproximadamente 450 mm (largura) x 450 mm (altura), com cantos arredondados. Para acabamento, o encosto deve receber uma blindagem de termoplástico injetada em polipropileno, que deve ser encaixada à estrutura, dispensando o uso de parafusos e grampos. Na estrutura do encosto deve ser fixada uma almofada de espuma flexível à base de Poliuretano, ergonômica e ser fabricada através de sistemas químicos à base de Poliol/Isocianato pelo processo de injeção sob pressão. Esta almofada deve possuir densidade controlada de 46 Kg/m³ podendo ocorrer variações na ordem de +/- 2 Kg/ m³. A lâmina que liga o encosto ao assento deve ser fabricada em chapa de aço ABNT 1008/1020 com 6,35 mm de espessura com vinco central para maior resistência.</t>
  </si>
  <si>
    <t>CARRO DE EMERGÊNCIA com as características mínimas: fabricado com perfis estruturais, fechamentos laterais e traseiros em alumínio extrudado com pintura eletrostática com chapa de 3mm. Bandeja superior e inferior, puxadores laterais em aço inox 304 com chapa de 2 mm. Deverá possuir mínimo de 5 Gavetas com corrediças telescópicas em metal não oxidável e puxadores em aço inox 304, sendo a 1º gaveta com colmeia de 30 divisórias confeccionada em poliestireno, 2º gaveta com 6 divisórias transversais e duas divisórias longitudinais. Lacre único. Suporte de soro ajustável na altura, em aço inox 304, com chapa de diâmetro de 2 mm. Suporte para desfibrilador, monitor, cardioversor, com bordas arredondadas em aço inox 304. Suporte para cilindro de oxigênio com apoio em aço inox 304 e velcro nas laterais. Tábua de massagem cardíaca em acrílico dimensões 40 cm x 40 cm, e 0,6 cm de espessura. Calha de tomadas com 4 pontos, 2P + T com cabo de 3 m. Rodízios, montados na bandeja inferior, de 100 mm de diâmetro com garfo em inox e banda de rodagem poliuretano com núcleo em PVC ou banda de rodagem em Nylon 6, sendo 2 sem trava e 2 com trava em aço inox 304 de fácil acionamento. OBS: Todas as medidas mencionadas poderão ter variação de no máximo 5%. Certificado de aferição, emitido por órgão reconhecido pelo “INMETRO”, juntamente com o produto. Deverá acompanhar o produto Manual de instruções e Termo de Garantia. Garantia de um (1) ano contra defeitos de fabricação. Medidas aproximadas: carrinho: 113 cm x 86 cm x 54 cm (A x L x P) Descritivo Gavetas: - 4 gavetas de 14, 7 cm de altura com medidas úteis de 57 x 40 X 8,8 cm (A x L x P) - Última gaveta de 29,4 cm de altura com medidas úteis 57 x 40 x 18 cm (A x L x P). UN 05 R$ 2.924,00 R$ 14.620,00</t>
  </si>
  <si>
    <t>CAMA FAWLER SIMPLES COM TRÊS MANIVELAS – estrutura do leito confeccionada em tubo retangular 50mm x 30mm x 1,20mm, leito em chapa de aço 1,50mm perfurada e dobrada, com movimentos fawler, semi-fawler, proclive, flexão de pernas, cardíaco, dorso, vascular, sentado e elevação total do leito (ou trendelemburg) acionados através de três manivelas escamoteáveis em aço inox, rodas giratórias de 76,20mm giratórias sendo duas com freios dispostos na diagonal, cabeceira e peseira em tubo de aço 25,40mm x 1,20mm com travessas de tubo de aço 15,87mm x 1,20mm, pintura eletrostática pó (epóxi), após tratamento antiferruginoso. Dimensões externas: C 2,10m x L 0,80m x A 0,52/0,75m/leito / 1,00m/cabeceira. Acompanha grades laterais pintadas e colchão Hospitalar D-28. Capacidade de peso de 150 Kg- MODELO: LV 127 - MARCA: LEVITA - FABRICANTE: HOSPI BIO IND. E COM. DE MÓVEIS HOSPITALARES LTDA - EPP. - PROCEDÊNCIA: NACIONAL - REGISTRO NA ANVISA: 80970290004 LEVITA UN 120 3.517,55 422.106,00</t>
  </si>
  <si>
    <t>Locação de imóvel para atender o CAPS AD</t>
  </si>
  <si>
    <t>Serviço de vigilância patrimonial</t>
  </si>
  <si>
    <t>Fornecimento de energia eletrica</t>
  </si>
  <si>
    <t>Serviço de gerenciamento de residuos hospitalares</t>
  </si>
  <si>
    <t>Contratação de empresa para serviços médicos em Psiquiatria ambulatorial capsi, caps ad, eap</t>
  </si>
  <si>
    <t>Aquisição de equipamentos para a novo CAPS AD</t>
  </si>
  <si>
    <t>Aquisição de mobiliários para a novo CAPS AD e Unidade III</t>
  </si>
  <si>
    <t>Contratação de empresa para digitalização e organização do arquivo de prontuários das unidades do CIAPS Adauto Botelho</t>
  </si>
  <si>
    <t>CONTRATAÇÃO DE EMPRESA ESPECIALIZADA PARA O FORNECIMENTO E DISTRIBUIÇÃO DE REFEIÇÕES E DIETAS HOSPITALARES ININTERRUPTAS, COM PRODUÇÃO NAS DEPENDÊNCIAS DA CONTRATADA, PARA PACIENTES E SERVIDORES DAS UNIDADES DO CIAPS ADAUTO BOTELHO (HOSPITAL ADAUTO BOTELHO, UNIDADE III, CAPS-AD, CAPSI E LAR DOCE LAR), MT-HEMOCENTRO E SUPERINTENDÊNCIA DE REGULAÇÃO DA SAÚDE ASSEGURANDO ALIMENTAÇÃO BALANCEADA E EM CONDIÇÕES HIGIÊNICO SANITÁRIAS ADEQUADAS ENGLOBANDO O FORNECIMENTO DE MÃO DE OBRA ESPECIALIZADA, COMODATO DE EQUIPAMENTOS, MATERIAIS, UTENSÍLIOS E TODOS OS INSUMOS NECESSÁRIOS</t>
  </si>
  <si>
    <t>FORNECIMENTO CONTINUO DE ALIMENTAÇÃO AOS PACIENTES</t>
  </si>
  <si>
    <t>ESCOLHA DA PROPOSTA MAIS VANTAJOSA PARA CONTRATAÇÃO DE EMPRESA ESPECIALIZADA NA PRESTAÇÃO DE SERVIÇOS CONTÍNUOS DE LIMPEZA E HIGIENIZAÇÃO, COM VISTAS A OBTENÇÃO DE ADEQUADAS CONDIÇÕES DE SALUBRIDADE, LIMPEZA, COLETA E HIGIENE NAS DEPENDÊNCIAS DAS UNIDADES DO CIAPS/AB (HOSPITAL ADAUTO BOTELHO, UNIDADE III, CAPS-AD, CAPSI E LAR DOCE LAR), COM A DISPONIBILIZAÇÃO DE MÃO DE OBRA E
PRODUTOS SANEANTES ADEQUADOS, NOS TERMOS DA TABELA ABAIXO, CONFORME CONDIÇÕES E EXIGÊNCIAS ESTABELECIDAS NESTE INSTRUMENTO.</t>
  </si>
  <si>
    <t>LIMPEZA HOSPITALAR</t>
  </si>
  <si>
    <t>O PRESENTE TERMO TEM COMO OBJETO A CONTRATAÇÃO DE EMPRESA ESPECIALIZADA PARA PRESTAÇÃO DE SERVIÇOS MÉDICOS NA ÁREA DE PSIQUIATRIA PARA ATENDER O CIAPS ADAUTO BOTELHO/HOSPITAL ADAUTO BOTELHO, CONFORME ESPECIFICAÇÕES E CONDIÇÕES TÉCNICAS PRESENTES NESTE TERMO DE REFERÊNCIA.</t>
  </si>
  <si>
    <t>SERVIÇOS MEDICOS</t>
  </si>
  <si>
    <t>CONTRATAÇÃO DE SERVIÇO ESPECIALIZADO NA PRESTAÇÃO DE SERVIÇOS DE LAVANDERIA HOSPITALAR EXTERNA, INCLUINDO GERENCIAMENTO DOS SETORES DE ROUPARIA, PROCESSAMENTO DE ENXOVAL HOSPITALAR, FORNECIMENTO DE ENXOVAL, COLETA DA ROUPA SUJA, LAVAGEM, DESINFECÇÃO, SECAGEM E DISTRIBUIÇÃO DE ROUPAS LIMPAS, PARA ATENDER AS DEMANDAS DO HEMOCENTRO E CIAPS ADAUTO BOTELHO, NOS TERMOS DA TABELA ABAIXO, CONFORME CONDIÇÕES E EXIGÊNCIAS ESTABELECIDAS NESTE INSTRUMENTO</t>
  </si>
  <si>
    <t>CONTRATAÇÃO DE EMPRESA ESPECIALIZADA EM PRESTAÇÃO DE SERVIÇOS CONTÍNUOS DE TERCEIRIZAÇÃO DE MÃO DE OBRA DE RECEPCIONISTA PARA ATENDER A DEMANDA DA SES/MT E AS SUAS UNIDADES ESPECIALIZADAS</t>
  </si>
  <si>
    <t>TERCEIRIZAÇÃO DE RECEPCIONISTA</t>
  </si>
  <si>
    <t>CONTRATAÇÃO DE EMPRESA ESPECIALIZADA NA PRESTAÇÃO DE SERVIÇOS DE DESINSETIZAÇÃO, DEDETIZAÇÃO, DESCUPINIZAÇÃO E DESRATIZAÇÃO COM FORNECIMENTO DE MÃO DE OBRA QUALIFICADA, EQUIPAMENTOS, FERRAMENTAS E TODOS OS MATERIAIS NECESSÁRIOS PARA A EXECUÇÃO DOS SERVIÇOS</t>
  </si>
  <si>
    <t>IMPRESSÃO (OUTSOURCING), DIGITALIZAÇÃO E GERENCIAMENTO DE IMPRESSÃO DEPARTAMENTAL, INCLUINDO A PRESTAÇÃO DE SERVIÇOS DE ASSISTÊNCIA TÉCNICA INTEGRAL, DISPONIBILIZAÇÃO DE EQUIPAMENTOS DE IMPRESSÃO, DIGITALIZAÇÃO E CÓPIA</t>
  </si>
  <si>
    <t>FORNECIMENTO DE GASES MEDICINAIS EM CILINDROS PARA ATENDER AS UNIDADES DO CIAPS ADAUTO BOTELHO</t>
  </si>
  <si>
    <t>AQUISIÇÃO DE GASES MEDICINAIS</t>
  </si>
  <si>
    <t>CONTRATAÇÃO DE SERVIÇO DE LOCAÇÃO DE VEÍCULOS, AUTOMÓVEL TIPO VAN, SEM MOTORISTA E SEM COMBUSTÍVEL, DEVIDAMENTE LICENCIADOS JUNTO AO DETRAN, COM QUILOMETRAGEM LIVRE, INCLUINDO SEGURO, MONITORAMENTO POR SISTEMA GPS/GSM/GPRS, MANUTENÇÃO VEICULAR, INSULFILM E ADESIVAGEM PARA ATENDER AS DEMANDAS DE COLETA DE SANGUE EXTERNA, COM DESLOCAMENTOS REALIZADOS ESSENCIALMENTE DENTRO DO ESTADO DE MATO GROSSO, DURANTE 12 (DOZE) MESES CONSECUTIVOS, PARA ATENDER AS UNIDADES ESPECILIZADAS DA SES/MT, HEMOCENTRO, CIAPS ADAUTO BOTELHO, CERMAC E CRIDAC.</t>
  </si>
  <si>
    <t>VAN PARA O LAR DOCE LAR E HOSPITAL ADAUTO BOTELHO</t>
  </si>
  <si>
    <t>AAQUISIÇÃO DE EPIS PARA AS UNIDADES</t>
  </si>
  <si>
    <t>AQUISIÇÃO DE EPIS</t>
  </si>
  <si>
    <t>AQUISIÇÃO DE MATERIAL DE INFORMÁTICA PARA AS UNIDADES DO CIAPS AB/SES</t>
  </si>
  <si>
    <t>AQUISIÇÃO DE MATERIAL DE INFORMATICA</t>
  </si>
  <si>
    <t>AQUISIÇÃO DE EQUIPAMENTO DE VIDEO PARA AS UNIDADES DO CIAPS AB/SES</t>
  </si>
  <si>
    <t>MATERIAL DE HIGIENE PESSOAL PARA OS PACIENTES</t>
  </si>
  <si>
    <t>AQUISIÇÃO DE EQUIPAMENTO HOSPITALAR</t>
  </si>
  <si>
    <t>LOCAÇÃO DE IMÓVEL</t>
  </si>
  <si>
    <t>SERVIÇO DE VIGILÂNCIA PATRIMONIAL</t>
  </si>
  <si>
    <t>FORNECIMENTO DE ENERGIA ELETRICA</t>
  </si>
  <si>
    <t>ENERGIA ELETRICA</t>
  </si>
  <si>
    <t>SERVIÇO DE GERENCIAMENTO DE RESIDUOS HOSPITALARES</t>
  </si>
  <si>
    <t>CORRETO DESCARTE DE RESIDUOS DE SAÚDE</t>
  </si>
  <si>
    <t>CONTRATAÇÃO DE EMPRESA PARA SERVIÇOS MÉDICOS EM PSIQUIATRIA AMBULATORIAL</t>
  </si>
  <si>
    <t>AQUISIÇÃO DE EQUIPAMENTOS PARA A NOVO CAPS AD</t>
  </si>
  <si>
    <t>ESTRUTURAÇÃO DO NOVO CAPS AD</t>
  </si>
  <si>
    <t>AQUISIÇÃO DE MOBILIÁRIOS PARA A NOVO CAPS AD E UNIDADE III</t>
  </si>
  <si>
    <t>CONTRATAÇÃO DE EMPRESA PARA DIGITALIZAÇÃO E ORGANIZAÇÃO DO ARQUIVO DE PRONTUÁRIOS DAS UNIDADES DO CIAPS ADAUTO BOTELHO</t>
  </si>
  <si>
    <t>ORGANIZAÇÃO E INFORMATIZAÇÃO DOS ARQUIVOS</t>
  </si>
  <si>
    <t>VALOR TOTAL:</t>
  </si>
  <si>
    <t>DIÁRIAS PESSOAL CIVIL</t>
  </si>
  <si>
    <t>DIÁRIAS FORA DO ESTADO</t>
  </si>
  <si>
    <t xml:space="preserve">MATERIAL, BEM OU SERVIÇO PARA DISTRIBUIÇÃO GRATUITA </t>
  </si>
  <si>
    <t>MATERIAL HOSPITALAR, ODONTOLÓGICO, LABORATORIAL E AMBULATORIAL</t>
  </si>
  <si>
    <t>3.3.90.30.008</t>
  </si>
  <si>
    <t>MATERIAL PARA ÁUDIO, VÍDEO E FOTO</t>
  </si>
  <si>
    <t xml:space="preserve"> </t>
  </si>
  <si>
    <t>MATERIAL PARA LIMPEZA E HIGIÊNIZAÇÃO</t>
  </si>
  <si>
    <t>MATERIAL DE HIGIÊNIZAÇÃO</t>
  </si>
  <si>
    <t>3.3.90.30.017</t>
  </si>
  <si>
    <t>MATEIAL PARA LIMPEZA E HIGIENIZAÇÃO</t>
  </si>
  <si>
    <t>3.3.90.30.057</t>
  </si>
  <si>
    <t>ALIMENTAÇÃO PREPARADA MEDIANTE O NÃO FORNECIMENTO DE MATÉRIA-PRIMA</t>
  </si>
  <si>
    <t>3.3.90.32.008</t>
  </si>
  <si>
    <t>CONFECÇÃO EM GERAL</t>
  </si>
  <si>
    <t>3.3.90.32.004</t>
  </si>
  <si>
    <t>PRODUTOS ORTOPÉDICOS</t>
  </si>
  <si>
    <t>APARELHOS PARA AUXÍLIO DA LOCOMOÇÃO DE DEFICIENTES FÍSICOS</t>
  </si>
  <si>
    <t>SERVIÇO ESPECIALIZADO DE APOIO ADMINISTRATIVO TÉCNICO E OPERACIONAL</t>
  </si>
  <si>
    <t>RECEPCIONISTA</t>
  </si>
  <si>
    <t>SERVIÇO DE COPEIRAS</t>
  </si>
  <si>
    <t>3.3.90.37.019</t>
  </si>
  <si>
    <t>SERVIÇOS PROFISSIONAIS NA ESPECIALIDADE MÉDICO E PROFISSIONAIS NA ÁREA DA SAÚDE</t>
  </si>
  <si>
    <t>3.3.90.39.116</t>
  </si>
  <si>
    <t>SERVIÇO  DE TRANSPORTE</t>
  </si>
  <si>
    <t>SERVIÇO PARA REALIZAÇÃO DE EXAMES DE ULTRASSOM</t>
  </si>
  <si>
    <t xml:space="preserve">LIMPEZA E DESINFECÇÃO </t>
  </si>
  <si>
    <t xml:space="preserve">DEDETIZAÇÃO </t>
  </si>
  <si>
    <t>3.3.90.36.053</t>
  </si>
  <si>
    <t>3.3.90.40.004</t>
  </si>
  <si>
    <t>SERVIÇO ODONTOLÓGICO</t>
  </si>
  <si>
    <t>SERVIÇO DE T.I.</t>
  </si>
  <si>
    <t>SERVIÇO ESPECIALIZADO EM CRIAÇÃO DE LAYOUT DE SITES, PORTAIS, BLOGS, HOTSITES ENTRE OUTROS.</t>
  </si>
  <si>
    <t>COLETA DE LIXO HOSPITALAR</t>
  </si>
  <si>
    <t>SERVIÇO DE COLETA DE LIXO HOSPITALAR</t>
  </si>
  <si>
    <t>LOCAÇÃO DE IMÓVEIS</t>
  </si>
  <si>
    <t>IPTU</t>
  </si>
  <si>
    <t xml:space="preserve">4.4.90.52.037 </t>
  </si>
  <si>
    <t xml:space="preserve"> EQUIPAMENTOS PARA ESCRITÓRIO</t>
  </si>
  <si>
    <t>MOBILIÁRIO</t>
  </si>
  <si>
    <t xml:space="preserve">MANUTENÇÃO E CONSERVAÇÃO </t>
  </si>
  <si>
    <t>IMPRESSÃO E DIGITALIZAÇÃO</t>
  </si>
  <si>
    <t>ENERGIA ELÉTRICA</t>
  </si>
  <si>
    <t>MÓVEL</t>
  </si>
  <si>
    <t>EXTINTOR</t>
  </si>
  <si>
    <t>SERVIÇO DE COPEIRAGEM</t>
  </si>
  <si>
    <t>SERVIÇO GRÁFICO</t>
  </si>
  <si>
    <t>SERVIÇO DE MOTORISTA</t>
  </si>
  <si>
    <t>OXIGÊNIO</t>
  </si>
  <si>
    <t>SERVIÇOS ADMINISTRATIVOS</t>
  </si>
  <si>
    <t xml:space="preserve">GASES MEDICINAIS </t>
  </si>
  <si>
    <t>MATERIAL DE INFORMÁTICA</t>
  </si>
  <si>
    <t>3.3.90.14.000</t>
  </si>
  <si>
    <t>3.3.90.30.000</t>
  </si>
  <si>
    <t>3.3.90.32.000</t>
  </si>
  <si>
    <t>3.3.90.33.000</t>
  </si>
  <si>
    <t>OUTRASS DESPESAS DE PESSOAL DECORRENTES DE CONTRATOS DE TERCEIRIZAÇAO</t>
  </si>
  <si>
    <t>3.3.90.34.000</t>
  </si>
  <si>
    <t>3.3.90.35.000</t>
  </si>
  <si>
    <t>3.3.90.36.000</t>
  </si>
  <si>
    <t>3.3.90.37.000</t>
  </si>
  <si>
    <t>3.3.90.39.000</t>
  </si>
  <si>
    <t>3.3.90.40.000</t>
  </si>
  <si>
    <t>OUTROS SERVIÇOS DE TERCEIROS - PESSOA FÍSICA</t>
  </si>
  <si>
    <t>SERVIÇOS DE TECNOLOGIA DA INFORMAÇÃO E COMUNICAÇÃO - PESSOA JURÍDICA</t>
  </si>
  <si>
    <t>3.3.90.47.000</t>
  </si>
  <si>
    <t>OBRIGAÇÕES TRIBUTÁRIAS E CONTRIBUTIVAS</t>
  </si>
  <si>
    <t>3.3.90.52.000</t>
  </si>
  <si>
    <t>SENTENÇAS JUDICIAIS</t>
  </si>
  <si>
    <t>3.3.90.91.000</t>
  </si>
  <si>
    <t>4.4.90.52.000</t>
  </si>
  <si>
    <t>4.4.90.51.000</t>
  </si>
  <si>
    <t>OBRAS E INSTALAÇÕES</t>
  </si>
  <si>
    <t>PROJETO, ATIVIDADE E OPERAÇÃO ESPECIAL</t>
  </si>
  <si>
    <t>MÉDIO</t>
  </si>
  <si>
    <t>BAIXO</t>
  </si>
  <si>
    <r>
      <rPr>
        <b/>
        <sz val="14"/>
        <rFont val="Arial Narrow"/>
        <family val="2"/>
      </rPr>
      <t>GBAVS</t>
    </r>
    <r>
      <rPr>
        <sz val="14"/>
        <rFont val="Arial Narrow"/>
        <family val="2"/>
      </rPr>
      <t xml:space="preserve"> = GABINETE DO SECRETÁRIO ADJUNTO DE ATENÇÃO E VIGILÂNCIA EM SAÚDE</t>
    </r>
  </si>
  <si>
    <r>
      <rPr>
        <b/>
        <sz val="14"/>
        <rFont val="Arial Narrow"/>
        <family val="2"/>
      </rPr>
      <t>GBSAAS</t>
    </r>
    <r>
      <rPr>
        <sz val="14"/>
        <rFont val="Arial Narrow"/>
        <family val="2"/>
      </rPr>
      <t>= GABINETE DO SECRETÁRIO ADJUNTO DE ADMINISTRAÇÃO SISTÊMICA</t>
    </r>
  </si>
  <si>
    <r>
      <rPr>
        <b/>
        <sz val="14"/>
        <rFont val="Arial Narrow"/>
        <family val="2"/>
      </rPr>
      <t>GBSAGH</t>
    </r>
    <r>
      <rPr>
        <sz val="14"/>
        <rFont val="Arial Narrow"/>
        <family val="2"/>
      </rPr>
      <t>= GABINETE DO SECRETÁRIO ADJUNTO DE GESTÃO HOSPITALAR</t>
    </r>
  </si>
  <si>
    <r>
      <rPr>
        <b/>
        <sz val="14"/>
        <rFont val="Arial Narrow"/>
        <family val="2"/>
      </rPr>
      <t>GBSAITI</t>
    </r>
    <r>
      <rPr>
        <sz val="14"/>
        <rFont val="Arial Narrow"/>
        <family val="2"/>
      </rPr>
      <t>= GABINETE DO SECRETÁRIO ADJUNTO DE INFRAESTRUTURA E TECNOLOGIA DA INFORMAÇÃO</t>
    </r>
  </si>
  <si>
    <r>
      <rPr>
        <b/>
        <sz val="14"/>
        <rFont val="Arial Narrow"/>
        <family val="2"/>
      </rPr>
      <t>GBSAOF</t>
    </r>
    <r>
      <rPr>
        <sz val="14"/>
        <rFont val="Arial Narrow"/>
        <family val="2"/>
      </rPr>
      <t>= GABINETE DO SECRETÁRIO ADJUNTO DE ORÇAMENTO E FINANÇAS</t>
    </r>
  </si>
  <si>
    <r>
      <rPr>
        <b/>
        <sz val="14"/>
        <rFont val="Arial Narrow"/>
        <family val="2"/>
      </rPr>
      <t>GBSAREG</t>
    </r>
    <r>
      <rPr>
        <sz val="14"/>
        <rFont val="Arial Narrow"/>
        <family val="2"/>
      </rPr>
      <t>= GABINETE DO SECRETÁRIO ADJUNTO DO COMPLEXO REGULADOR</t>
    </r>
  </si>
  <si>
    <r>
      <rPr>
        <b/>
        <sz val="14"/>
        <rFont val="Arial Narrow"/>
        <family val="2"/>
      </rPr>
      <t>GBSAUE</t>
    </r>
    <r>
      <rPr>
        <sz val="14"/>
        <rFont val="Arial Narrow"/>
        <family val="2"/>
      </rPr>
      <t>= GABINETE DO SECRETÁRIO ADJUNTO DAS UNIDADES ESPECIALIZADAS</t>
    </r>
  </si>
  <si>
    <r>
      <rPr>
        <b/>
        <sz val="14"/>
        <rFont val="Arial Narrow"/>
        <family val="2"/>
      </rPr>
      <t>GBSES</t>
    </r>
    <r>
      <rPr>
        <sz val="14"/>
        <rFont val="Arial Narrow"/>
        <family val="2"/>
      </rPr>
      <t>= GABINETE DO SECRETÁRIO DE ESTADO DE SAÚDE</t>
    </r>
  </si>
  <si>
    <r>
      <rPr>
        <b/>
        <sz val="14"/>
        <rFont val="Arial Narrow"/>
        <family val="2"/>
      </rPr>
      <t>GBSAAC</t>
    </r>
    <r>
      <rPr>
        <sz val="14"/>
        <rFont val="Arial Narrow"/>
        <family val="2"/>
      </rPr>
      <t>= GABINETE DO SECRETÁRIO ADJUNTO DE AQUISIÇÕES E CONTRATOS</t>
    </r>
  </si>
  <si>
    <t xml:space="preserve">EQUIPAMENTOS EM GERAL </t>
  </si>
  <si>
    <t>EQUIPAMENTOS HOSPITALARES</t>
  </si>
  <si>
    <t>EQUIPAMENTOS DE INFORMÁTICA</t>
  </si>
  <si>
    <t>EQUIPAMENTOS EM GERAL</t>
  </si>
  <si>
    <t>TELEFONIA</t>
  </si>
  <si>
    <t>CONFORME DEMANDA</t>
  </si>
  <si>
    <t>VÁRIAS</t>
  </si>
  <si>
    <t xml:space="preserve">SIM </t>
  </si>
  <si>
    <t>DIÁRIA</t>
  </si>
  <si>
    <t>KIT</t>
  </si>
  <si>
    <t>BLOCO</t>
  </si>
  <si>
    <t>GRAMA</t>
  </si>
  <si>
    <t>HORAS</t>
  </si>
  <si>
    <t>QUILOGRAMA</t>
  </si>
  <si>
    <t>KILOWATT</t>
  </si>
  <si>
    <t>LATA</t>
  </si>
  <si>
    <t>SUPLEMENTO ALIMENTAR</t>
  </si>
  <si>
    <t>DIETA NUTRICIONAL</t>
  </si>
  <si>
    <t>MENSAL</t>
  </si>
  <si>
    <t>MINUTOS</t>
  </si>
  <si>
    <t>PARES</t>
  </si>
  <si>
    <t>PÁGINA</t>
  </si>
  <si>
    <t xml:space="preserve">PLANTÃO </t>
  </si>
  <si>
    <t>POTE</t>
  </si>
  <si>
    <t>POR GRUPO DE PESSOAS</t>
  </si>
  <si>
    <t>REFIL</t>
  </si>
  <si>
    <t>TRECHO</t>
  </si>
  <si>
    <t>DIU</t>
  </si>
  <si>
    <r>
      <rPr>
        <b/>
        <sz val="14"/>
        <rFont val="Arial Narrow"/>
        <family val="2"/>
      </rPr>
      <t>GBEX</t>
    </r>
    <r>
      <rPr>
        <sz val="14"/>
        <rFont val="Arial Narrow"/>
        <family val="2"/>
      </rPr>
      <t>= GABINETE DO SECRETÁRIO ADJUNTO EXECUTIVO DE SAÚDE</t>
    </r>
  </si>
  <si>
    <t>CONTRATAÇÃO DE SERVIÇO ESPECIALIZADO  PARA FUTURA E EVENTUAL FORNECIMENTO DE JOGO DE PERSIANAS, INCLUINDO PEÇAS, EQUIPAMENTOS, MATERIAIS E MÃO DE OBRA, A SEREM INSTALADOS PARA ATENDER AS DEMANDAS DAS UNIDADES HOSPITALARES (HOSPITAL CENTRAL DE ALTA COMPLEXIDADE, HOSPITAIS REGIONAIS, DENTRE OUTROS), UNIDADES DESCENTRALIZADAS (CIAPS ADAUTO BOTELHO, CERMAC, LACEN, MT-HEMOCENTRO, DENTRE OUTROS) E UNIDADES ADMINISTRATIVAS (SES-MT, ESCRITÓRIOS REGIONAIS, DENTRE OUTROS)</t>
  </si>
  <si>
    <t>CONVOCAÇÃO DE ESTABELECIMENTOS DE SAÚDE INTERESSADOS EM
CREDENCIAMENTO PARA A PRESTAÇÃO DE SERVIÇOS DE HISTOCOMPATIBILIDADE E
IMUNOGENÉTICA - EXAMES DE HISTOCOMPATIBILIDADE POR MEIO DE SOROLOGIA E/OU
BIOLOGIA MOLECULAR - TIPO II, PARA O ATENDIMENTO DOS SERVIÇOS DE TRANSPLANTE
RENAL, TRANSPLANTE DE MEDULA ÓSSEA E REGISTRO DE DOADORES VOLUNTÁRIOS
DE MEDULA ÓSSEA EM CONSONÂNCIA COM A RDC - ANVISA Nº 61 DE 1º DE
DEZEMBRO DE 2009 E PORTARIA DE CONSOLIDAÇÃO Nº 04 - ANEXO I/2017</t>
  </si>
  <si>
    <t>2862 (SIGES e Saúde Digital</t>
  </si>
  <si>
    <t>Serviço</t>
  </si>
  <si>
    <t>CONTRATAÇÃO DE INSTITUIÇÃO DE ENSINO, PARA COLABORAÇÃO TÉCNICA CIENTIFICA E TECNOLOGICA ENVOLVENDO ENSINO, PESQUISAS E EXTENSÃO PARA A MANUTENÇÃO, IMPLEMENTAÇÃO E OPERACIONALIZAÇÃO DO PROGRAMA SAÚDE DIGITAL</t>
  </si>
  <si>
    <t>3.3.90.39.018</t>
  </si>
  <si>
    <t>Não</t>
  </si>
  <si>
    <t>Contratação de suma importancia para termo de colaboração técnica, cientifica e tecnológica envolvendo ensino, pesquisa e extensão para a manutenção, implementação e operacionalização do Programa de Saúde Digital de Mato Grosso, bem como incentivar, promover e fomentar o ecossistema de Inovação em Saúde Digital para a eficiência das Redes de Atenção à Saúde de Mato Grosso.</t>
  </si>
  <si>
    <t>A contratação dos serviços é de suma importancia, para manter o equipamento em perfeita condições de uso, para que não haja interrupção no atendimento aos usuários do SUS. Considerando que o caminhão é móvel e atende todo os municipios do estado de mato grosso.</t>
  </si>
  <si>
    <t>2523 
 (Vigilância Sanitária)</t>
  </si>
  <si>
    <t>Bloco/Talão</t>
  </si>
  <si>
    <t>A referida aquisição visa digitalizar e digitizar o acervo documental em formado físico da Coordenadoria de Vigilância Sanitária (COVSAN),com tecnologia para gerar PDF pesquisável, através de reconhecimento óptico de caracteres nas imagens (OCR) e reconhecimento inteligente de caracteres (ICR), quando aplicável, o que deverá garantir a preservação dos documentos da COVSAN (uma vez que há risco de deteriorização dos documentos físicos) e redução em até 70% do tempo para busca e análise de processos.</t>
  </si>
  <si>
    <t>R$ 35.000,00</t>
  </si>
  <si>
    <t>Trata-se da necessidade de treinar e orientar os ERS e VISAs municipais para o devido prosseguimento ao processo de descentralização das ações de vigilância sanitária.</t>
  </si>
  <si>
    <t>Tal serviço tem como objetivo atender às necessidades da Coordenadoria de Vigilância Sanitária e visa
 assegurar a regular distribuição aos municípios.</t>
  </si>
  <si>
    <t>CONTRATAÇÃO DE EMPRESA CAPACITADA PARA PRESTAÇÃO DE SERVIÇOS DE MANUTENÇÃO PREVENTIVA E CORRETIVA EM EQUIPAMENTO HOSPITALAR, CABINE DE SEGURANÇA BIOLÓGICA, QUE SE ENCONTRA INSTALADO NO CAMINHÃO DA TB</t>
  </si>
  <si>
    <t>CONTRATAÇÃO DE EMPRESA CAPACITADA PARA PRESTAÇÃO DE SERVIÇOS DE MANUTENÇÃO PREVENTIVA E CORRETIVA NO APARELHO DE RAIO-X, PORTÁTIL QUE SE ENCONTRA INSTALADO NO CAMINHÃO DA TB</t>
  </si>
  <si>
    <t>CONTRATAÇÃO DE SERVIÇO ESPECIALIZADO EM SOLUÇÃO DE TECNOLOGIA DA INFORMAÇÃO E COMUNICAÇÃO (TIC), PARA O LEVANTAMENTO, REVISÃO E DIGITALIZAÇÃO E DITIGITAÇÃO DE DOCUMENTOS DAS GERÊNCIAS DA COORDENADORIA DE VIGILÂNCIA SANITÁRIA (COVSAN)</t>
  </si>
  <si>
    <t>CONTRATAÇÃO DE SERVIÇO ESPECIALIZADO DE CONSULTORIA PARA TREINAMENTO JUNTO AOS ESCRITÓRIOS REGIONAIS DE SAÚDE E VIGILÂNCIAS SANITÁRIAS MUNICIPAIS, VISANDO AUXILIAR NO PROCESSO DE DESCENTRALIZAÇÃO.</t>
  </si>
  <si>
    <t>CONTRATAÇÃO DE SERVIÇO DE CONFECÇÃO DE MATERIAL GRÁFICO DE TALONÁRIOS DE NOTIFICAÇÃO DE RECEITA A –
 AMARELA, TALONÁRIOS DE NOTIFICAÇÃO DE RECEITA DE TALIDOMIDA E BLOCOS DE TERMOS DE RESPONSABILIDADE
 / ESCLARECIMENTO PARA MULHERES COM MAIS DE 55 ANOS DE IDADE OU PARA HOMENS DE QUALQUER IDADE.</t>
  </si>
  <si>
    <t>SERVIÇOS DE ANÁLISES E PESQUISAS CIENTÍFICAS</t>
  </si>
  <si>
    <t xml:space="preserve">PESQUISA </t>
  </si>
  <si>
    <t>SERVIÇO DE TIC</t>
  </si>
  <si>
    <t xml:space="preserve">Aquisições de Móveis Planejados </t>
  </si>
  <si>
    <t>AQUISIÇÃO DE MÓVEIS PLANEJADOS</t>
  </si>
  <si>
    <t>não</t>
  </si>
  <si>
    <t>Contratação de Espmresa Especializada em confecção de móveís planejados em ação inox para atender demanda da cozinha escola da ESPMT.</t>
  </si>
  <si>
    <t xml:space="preserve">NÃO </t>
  </si>
  <si>
    <t>AQUISIÇÃO DE MATERIAIS PERMANENTES, CONJUNTOS ESCOLARES, CADEIRAS E LONGARINAS</t>
  </si>
  <si>
    <t>Aquisições de conjuntos escolares e de professor, cadeiras para trabalhadores e longarina para atender demanda da ESPMT</t>
  </si>
  <si>
    <t>NOTEBOOKS</t>
  </si>
  <si>
    <t>CADEIRAS E LONGARINAS</t>
  </si>
  <si>
    <t>SERVIÇOS DE ELABORAÇÃO DE PROJETO DE MÓVEIS PLANEJADOS PARA A COZINHA ESCOLA</t>
  </si>
  <si>
    <t>SERVIÇOS DE LOCAÇÃO DE EQUIPAMENTOS DE KIT MULTIMÍDIAS E NOTEBOOKS</t>
  </si>
  <si>
    <t>aquisição de notebooks</t>
  </si>
  <si>
    <t xml:space="preserve">aquisição de cadeiras e longarinas </t>
  </si>
  <si>
    <t>Contratação de empresa especializada na prestação de serviços para elaboração de projeto de móveis planejados para atender a cozinha/escola da ESPMT</t>
  </si>
  <si>
    <t>1.500.1002/2.600.0000</t>
  </si>
  <si>
    <t>3.3.90.39.041</t>
  </si>
  <si>
    <t>Contratação de empresa especializada em locação de kit multimídias e notebooks, para atender os cursos ofertados pela ESPMT.</t>
  </si>
  <si>
    <t>SOFTWARE DE ENGENHARIA</t>
  </si>
  <si>
    <t>AUDIOVISUAL</t>
  </si>
  <si>
    <t xml:space="preserve">SISTEMA DE MONITORAMENTO </t>
  </si>
  <si>
    <t>CAPACITAÇÕES</t>
  </si>
  <si>
    <t>SOFTWARE</t>
  </si>
  <si>
    <t>EQUIPAMENTO</t>
  </si>
  <si>
    <t>PESSOAL</t>
  </si>
  <si>
    <t>CAPACITAÇÃO DE SERVIDOR PÚBLICO NO ÂMBITO DOS SERVIÇOS DE ENGENHARIA</t>
  </si>
  <si>
    <t>FORNECIMENTO E INSTALAÇÃO DO SISTEMAS DE MONITORAMENTO DE VÍDEO E CONTROLE ACESSO NO HOSPITAL CENTRAL DE ALTA COMPLEXIDADE NO MUNICÍPIO DE CUIABÁ – MATO GROSSO</t>
  </si>
  <si>
    <t>CONTRATAÇÃO DE EMPRESA ESPECIALIZADA PARA FORNECIMENTO, INSTALAÇÃO E CONFIGURAÇÃO DE SOLUÇÃO AUDIOVISUAL E TREINAMENTO PARA OS AMBIENTES DA SEDE DA SECRETARIA DE ESTADO DE SAÚDE DE MATO GROSSO, HOSPITAL CENTRAL E ESCOLA DE SAÚDE PÚBLICA, CONTEMPLANDO A SOLUÇÃO DE SISTEMAS AUDIOVISUAIS, INCLUINDO O FORNECIMENTO DE EQUIPAMENTOS, MATERIAIS, SERVIÇOS DE INSTALAÇÃO E TREINAMENTO</t>
  </si>
  <si>
    <t>AQUISIÇÃO DE LICENÇA DE SOFTWARES DE ENGENHARIA PARA ATENDER AS DEMANDAS DA SECRETÁRIA DE ESTADO DE SAÚDE DE MATO GROSSO</t>
  </si>
  <si>
    <t xml:space="preserve">EQUIPAMENTO AUDIOVISUAL </t>
  </si>
  <si>
    <t>SISTEMA DE MONITORAMENTO</t>
  </si>
  <si>
    <t>1-500-1002</t>
  </si>
  <si>
    <t>Em razão do numero de profissionais que irão utilizar o recurso, sendo servidores do setor de Obras (50), Setor de análise de projeto da Vigilância Sanitária (10) e Núcleo de Projetos da Gestão hospitalar (10), no qual se faz necessario aquisição do programa para elaboração e análise de projetos de engenharia.</t>
  </si>
  <si>
    <t>Trata-se da contratação pela necessidade de empresa especializada para fornecimento, instalação e configuração de solução audiovisual, treinamento e manutenção continuada para os ambientes da Sede da Secretaria de Estado de Saúde de Mato Grosso, Hospital Central e Escola de Saúde Pública, contemplando a solução de sistemas audiovisuais, incluindo o fornecimento de equipamentos, materiais, serviços de instalação.</t>
  </si>
  <si>
    <t>Trata-se da contratação pela necessidade de empresa especializada para fornecimento, instalação do Sistemas de Monitoramento de Vídeo, Telefonia e Controle Acesso no Hospital Central de Alta Complexidade, contemplando a solução de sistemas completo, incluindo o fornecimento de equipamentos, materiais, serviços de instalação, , conforme especificações e condições constantes nesse estudo.</t>
  </si>
  <si>
    <t>A capacitação nos órgãos públicos se tornou imprescindível para que se alcance um nível de serviço cada vez mais eficaz e com qualidade, sendo está a mudança que se persegue na administração pública</t>
  </si>
  <si>
    <t>CONTRATAÇÃO DE SERVIÇO DE CENTRAL TELEFÔNICO</t>
  </si>
  <si>
    <t>CONTRATAÇÃO DE EMPREZA ESPECIALIZADA EM SERVIÇOS DE CENTRAL TELEFÔNICO</t>
  </si>
  <si>
    <t>4.4.90.52.005</t>
  </si>
  <si>
    <t>SERVIÇOS DE TELEFONIA FIXA E MÓVEL</t>
  </si>
  <si>
    <t>Aquisição de solução para preservação de córneas</t>
  </si>
  <si>
    <t>SOLUÇÃO PARA PRESERVAÇÃO DE CÓRNEAS, PARA ATENDER AS DEMANDAS DA CENTRAL ESTADUAL DE TRANSPLANTES DE MT.</t>
  </si>
  <si>
    <t>CTR Nº 265/2024/SES/MT</t>
  </si>
  <si>
    <t>A contratação se faz imprescindível, pois impacta diretamente no serviço de transplante de córneas do Estado.</t>
  </si>
  <si>
    <t>Passagens aéreas</t>
  </si>
  <si>
    <t>Passagens Terrestes</t>
  </si>
  <si>
    <t>Pagamento de taxa de inscrição em treinamentos e qualificações</t>
  </si>
  <si>
    <t>Contratação de serviços de terceiros</t>
  </si>
  <si>
    <t>Contratação de serviços de coffee break</t>
  </si>
  <si>
    <t>Publicação de matérias
Diário Oficial da União</t>
  </si>
  <si>
    <t>Publicação de matérias em
jornais de circulação
Estadual</t>
  </si>
  <si>
    <t>Serviço especializado de agendamento e fornecimento de bilhetres de passagens aéreas no ámbito nacional e internacional</t>
  </si>
  <si>
    <t>Serviço especializado de agendamento e fornecimento de bilhetres de passagens terrestres intermunicipai e interestadual</t>
  </si>
  <si>
    <t>Pagamento de taxa de inscrição em treinamentos e qualificações visando a capacitação de servidores nas ações em atendimento das demandas da SES.</t>
  </si>
  <si>
    <t>Contratação de serviços de terceiros visando dar andamento na manuteção ddos Gabinetes</t>
  </si>
  <si>
    <t xml:space="preserve">Contratação de serviço de publicação de máteria no Diário oficial de União </t>
  </si>
  <si>
    <t>Contratação de empresa especializada na prestação de fornecimento dos serviços de coffee break</t>
  </si>
  <si>
    <t>COFFE BREAK</t>
  </si>
  <si>
    <t>PASSAGENS TERRESTRES</t>
  </si>
  <si>
    <t>Participação em Reuniões, Eventos e qualificações e contratações para dar condições de funcionamento e manutenção dos Gabinetes</t>
  </si>
  <si>
    <t>3.3.90.39.077</t>
  </si>
  <si>
    <t>Executar serviços de publicidade, visando a divulgação dos atos, programas, obras e serviços do Governo</t>
  </si>
  <si>
    <t xml:space="preserve">EM BRANCO </t>
  </si>
  <si>
    <t>SERVIÇOS DE PUBLICIDADE E PROPAGANDA</t>
  </si>
  <si>
    <t>AQUISIÇÃO DE EPIS PARA AS UNIDADES</t>
  </si>
  <si>
    <t>SOLUÇÃO PARA CÓRNEAS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</si>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</sst>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R$&quot;\ #,##0.00;[Red]\-&quot;R$&quot;\ #,##0.00"/>
    <numFmt numFmtId="44" formatCode="_-&quot;R$&quot;\ * #,##0.00_-;\-&quot;R$&quot;\ * #,##0.00_-;_-&quot;R$&quot;\ * &quot;-&quot;??_-;_-@_-"/>
    <numFmt numFmtId="43" formatCode="_-* #,##0.00_-;\-* #,##0.00_-;_-* &quot;-&quot;??_-;_-@_-"/>
    <numFmt numFmtId="164" formatCode="_-[$R$-416]\ * #,##0.00_-;\-[$R$-416]\ * #,##0.00_-;_-[$R$-416]\ * &quot;-&quot;??_-;_-@_-"/>
    <numFmt numFmtId="165" formatCode="&quot;R$&quot;\ #,##0.00"/>
    <numFmt numFmtId="166" formatCode="_-* #,##0_-;\-* #,##0_-;_-* &quot;-&quot;??_-;_-@_-"/>
    <numFmt numFmtId="167" formatCode="&quot;R$&quot;\ #,##0.000"/>
    <numFmt numFmtId="168" formatCode="[$R$ -416]#,##0.00"/>
    <numFmt numFmtId="169" formatCode="&quot;R$ &quot;#,##0.00"/>
    <numFmt numFmtId="170" formatCode="00"/>
    <numFmt numFmtId="171" formatCode="_-[$R$-416]\ * #,##0.00_-;\-[$R$-416]\ * #,##0.00_-;_-[$R$-416]\ * &quot;-&quot;??_-;_-@"/>
    <numFmt numFmtId="172" formatCode="#0\ 000\ 0000"/>
  </numFmts>
  <fonts count="13" x14ac:knownFonts="1">
    <font>
      <sz val="11"/>
      <color theme="1"/>
      <name val="Calibri"/>
      <family val="2"/>
      <scheme val="minor"/>
    </font>
    <font>
      <sz val="8"/>
      <name val="Calibri"/>
      <family val="2"/>
      <scheme val="minor"/>
    </font>
    <font>
      <sz val="11"/>
      <color theme="1"/>
      <name val="Calibri"/>
      <family val="2"/>
      <scheme val="minor"/>
    </font>
    <font>
      <sz val="14"/>
      <color theme="1"/>
      <name val="Arial Narrow"/>
      <family val="2"/>
    </font>
    <font>
      <sz val="14"/>
      <name val="Arial Narrow"/>
      <family val="2"/>
    </font>
    <font>
      <b/>
      <sz val="14"/>
      <name val="Arial Narrow"/>
      <family val="2"/>
    </font>
    <font>
      <i/>
      <sz val="14"/>
      <name val="Arial Narrow"/>
      <family val="2"/>
    </font>
    <font>
      <sz val="12"/>
      <color theme="1"/>
      <name val="Arial Narrow"/>
      <family val="2"/>
    </font>
    <font>
      <b/>
      <sz val="14"/>
      <color theme="1"/>
      <name val="Arial Narrow"/>
      <family val="2"/>
    </font>
    <font>
      <b/>
      <sz val="14"/>
      <color theme="0"/>
      <name val="Arial Narrow"/>
      <family val="2"/>
    </font>
    <font>
      <sz val="14"/>
      <color theme="0"/>
      <name val="Arial Narrow"/>
      <family val="2"/>
    </font>
    <font>
      <sz val="14"/>
      <color theme="0" tint="-0.34998626667073579"/>
      <name val="Arial Narrow"/>
      <family val="2"/>
    </font>
    <font>
      <sz val="14"/>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indexed="64"/>
      </patternFill>
    </fill>
    <fill>
      <patternFill patternType="solid">
        <fgColor theme="8" tint="-0.499984740745262"/>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209">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4" fontId="4" fillId="0" borderId="1" xfId="2" applyFont="1" applyFill="1" applyBorder="1" applyAlignment="1">
      <alignment horizontal="center" vertical="center" wrapText="1"/>
    </xf>
    <xf numFmtId="165" fontId="4" fillId="0" borderId="1" xfId="2"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0" xfId="0" applyFont="1"/>
    <xf numFmtId="165" fontId="4" fillId="0" borderId="1" xfId="0"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xf numFmtId="166" fontId="4" fillId="0" borderId="1" xfId="1"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44" fontId="4" fillId="2" borderId="1" xfId="2" applyFont="1" applyFill="1" applyBorder="1" applyAlignment="1">
      <alignment horizontal="center" vertical="center" wrapText="1"/>
    </xf>
    <xf numFmtId="165" fontId="4" fillId="2" borderId="1" xfId="2"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3" fontId="4" fillId="0" borderId="1" xfId="2"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xf numFmtId="0" fontId="4"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xf numFmtId="0" fontId="4" fillId="0" borderId="1" xfId="0" applyFont="1" applyFill="1" applyBorder="1" applyAlignment="1">
      <alignment vertical="center"/>
    </xf>
    <xf numFmtId="3" fontId="4"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168"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8"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44" fontId="4" fillId="0" borderId="1" xfId="2" applyFont="1" applyFill="1" applyBorder="1" applyAlignment="1" applyProtection="1">
      <alignment horizontal="center" vertical="center"/>
    </xf>
    <xf numFmtId="14" fontId="4" fillId="0" borderId="1" xfId="0" applyNumberFormat="1" applyFont="1" applyFill="1" applyBorder="1" applyAlignment="1">
      <alignment horizontal="center" vertical="center"/>
    </xf>
    <xf numFmtId="0" fontId="4" fillId="0" borderId="1" xfId="2" applyNumberFormat="1" applyFont="1" applyFill="1" applyBorder="1" applyAlignment="1" applyProtection="1">
      <alignment horizontal="center" vertical="center" wrapText="1"/>
    </xf>
    <xf numFmtId="169" fontId="4" fillId="0" borderId="1" xfId="0" applyNumberFormat="1" applyFont="1" applyFill="1" applyBorder="1" applyAlignment="1">
      <alignment horizontal="center" vertical="center"/>
    </xf>
    <xf numFmtId="0" fontId="4" fillId="0" borderId="1" xfId="2" applyNumberFormat="1" applyFont="1" applyFill="1" applyBorder="1" applyAlignment="1">
      <alignment horizontal="center" vertical="center" wrapText="1"/>
    </xf>
    <xf numFmtId="4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1" fontId="4" fillId="0" borderId="1" xfId="0" applyNumberFormat="1" applyFont="1" applyBorder="1" applyAlignment="1">
      <alignment horizontal="center" vertical="center" wrapText="1"/>
    </xf>
    <xf numFmtId="172"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5" fontId="4" fillId="0" borderId="1" xfId="2" applyNumberFormat="1" applyFont="1" applyBorder="1" applyAlignment="1">
      <alignment horizontal="center" vertical="center"/>
    </xf>
    <xf numFmtId="0" fontId="4" fillId="0" borderId="3" xfId="0" applyFont="1" applyBorder="1" applyAlignment="1">
      <alignment horizontal="center" vertical="center" wrapText="1"/>
    </xf>
    <xf numFmtId="165" fontId="4" fillId="0" borderId="1" xfId="2" applyNumberFormat="1" applyFont="1" applyBorder="1" applyAlignment="1">
      <alignment horizontal="center" vertical="center" wrapText="1"/>
    </xf>
    <xf numFmtId="0" fontId="4" fillId="0" borderId="4" xfId="0"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4"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0" fontId="4" fillId="0" borderId="0" xfId="0" applyFont="1" applyFill="1"/>
    <xf numFmtId="49"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wrapText="1"/>
    </xf>
    <xf numFmtId="0" fontId="7" fillId="0" borderId="0" xfId="0" applyFont="1"/>
    <xf numFmtId="0" fontId="3" fillId="2" borderId="0" xfId="0" applyFont="1" applyFill="1"/>
    <xf numFmtId="0" fontId="4" fillId="0"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Border="1"/>
    <xf numFmtId="1" fontId="8" fillId="0" borderId="1" xfId="0" applyNumberFormat="1" applyFont="1" applyBorder="1" applyAlignment="1">
      <alignment horizontal="center" vertical="center" wrapText="1"/>
    </xf>
    <xf numFmtId="1" fontId="9"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1" fontId="8"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center"/>
    </xf>
    <xf numFmtId="14" fontId="3" fillId="0" borderId="0" xfId="0" applyNumberFormat="1" applyFont="1"/>
    <xf numFmtId="1" fontId="8" fillId="0" borderId="1" xfId="0" applyNumberFormat="1" applyFont="1" applyBorder="1" applyAlignment="1">
      <alignment horizontal="center" vertical="center"/>
    </xf>
    <xf numFmtId="1" fontId="8" fillId="3"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1" fontId="8" fillId="2" borderId="1" xfId="0" applyNumberFormat="1" applyFont="1" applyFill="1" applyBorder="1" applyAlignment="1">
      <alignment horizontal="center" vertical="center" wrapText="1"/>
    </xf>
    <xf numFmtId="1" fontId="3" fillId="0" borderId="0" xfId="0" applyNumberFormat="1" applyFont="1"/>
    <xf numFmtId="165" fontId="10" fillId="2" borderId="0" xfId="0" applyNumberFormat="1" applyFont="1" applyFill="1"/>
    <xf numFmtId="165" fontId="3" fillId="0" borderId="0" xfId="0" applyNumberFormat="1" applyFont="1"/>
    <xf numFmtId="0" fontId="4" fillId="2" borderId="0"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5" fillId="0" borderId="14" xfId="0" applyNumberFormat="1" applyFont="1" applyBorder="1" applyAlignment="1">
      <alignment horizontal="left" vertical="center" wrapText="1"/>
    </xf>
    <xf numFmtId="165" fontId="4"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xf>
    <xf numFmtId="165" fontId="5" fillId="0" borderId="8" xfId="0" applyNumberFormat="1" applyFont="1" applyBorder="1" applyAlignment="1">
      <alignment horizontal="center" vertical="center" wrapText="1"/>
    </xf>
    <xf numFmtId="0" fontId="5" fillId="0" borderId="15" xfId="0" applyNumberFormat="1" applyFont="1" applyBorder="1" applyAlignment="1">
      <alignment horizontal="left" vertical="center" wrapText="1"/>
    </xf>
    <xf numFmtId="165" fontId="4" fillId="0" borderId="16" xfId="0" applyNumberFormat="1" applyFont="1" applyBorder="1" applyAlignment="1">
      <alignment horizontal="center" vertical="center" wrapText="1"/>
    </xf>
    <xf numFmtId="165" fontId="10" fillId="0" borderId="0" xfId="0" applyNumberFormat="1" applyFont="1" applyFill="1"/>
    <xf numFmtId="165" fontId="9" fillId="5"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0" fillId="2" borderId="0" xfId="0" applyFill="1"/>
    <xf numFmtId="0" fontId="4" fillId="0" borderId="1" xfId="0" applyFont="1" applyBorder="1" applyAlignment="1">
      <alignment horizontal="center" vertical="center" wrapText="1"/>
    </xf>
    <xf numFmtId="0" fontId="8" fillId="5" borderId="1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9" fillId="5" borderId="11" xfId="0" applyFont="1" applyFill="1" applyBorder="1" applyAlignment="1">
      <alignment horizontal="center" vertical="center" wrapText="1"/>
    </xf>
    <xf numFmtId="1" fontId="8" fillId="5" borderId="11" xfId="0" applyNumberFormat="1" applyFont="1" applyFill="1" applyBorder="1" applyAlignment="1">
      <alignment horizontal="center" vertical="center" wrapText="1"/>
    </xf>
    <xf numFmtId="165" fontId="8" fillId="5" borderId="11" xfId="0" applyNumberFormat="1" applyFont="1" applyFill="1" applyBorder="1" applyAlignment="1">
      <alignment horizontal="center" vertical="center" wrapText="1"/>
    </xf>
    <xf numFmtId="14" fontId="8" fillId="5" borderId="11"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wrapText="1"/>
    </xf>
    <xf numFmtId="170" fontId="4" fillId="0" borderId="1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14" xfId="0" applyNumberFormat="1" applyFont="1" applyBorder="1" applyAlignment="1">
      <alignment horizontal="center" vertical="center" wrapText="1"/>
    </xf>
    <xf numFmtId="0" fontId="3" fillId="0" borderId="0" xfId="0" applyFont="1" applyAlignment="1">
      <alignment vertical="center" wrapText="1"/>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2" fontId="4" fillId="0" borderId="1" xfId="2" applyNumberFormat="1" applyFont="1" applyFill="1" applyBorder="1" applyAlignment="1">
      <alignment horizontal="center" vertical="center" wrapText="1"/>
    </xf>
    <xf numFmtId="2" fontId="4" fillId="0" borderId="1" xfId="2" applyNumberFormat="1" applyFont="1" applyFill="1" applyBorder="1" applyAlignment="1">
      <alignment vertical="center"/>
    </xf>
    <xf numFmtId="2" fontId="4" fillId="2"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2" fontId="4" fillId="0" borderId="1" xfId="2" applyNumberFormat="1" applyFont="1" applyFill="1" applyBorder="1" applyAlignment="1" applyProtection="1">
      <alignment horizontal="center" vertical="center"/>
    </xf>
    <xf numFmtId="2" fontId="4" fillId="0" borderId="1" xfId="0" applyNumberFormat="1" applyFont="1" applyBorder="1" applyAlignment="1">
      <alignment horizontal="center" vertical="center"/>
    </xf>
    <xf numFmtId="2" fontId="4" fillId="4"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165" fontId="11" fillId="6" borderId="0" xfId="0" applyNumberFormat="1" applyFont="1" applyFill="1"/>
    <xf numFmtId="165" fontId="11" fillId="2" borderId="0" xfId="0" applyNumberFormat="1" applyFont="1" applyFill="1"/>
    <xf numFmtId="0" fontId="4" fillId="0" borderId="17" xfId="0" applyNumberFormat="1" applyFont="1" applyBorder="1" applyAlignment="1">
      <alignment horizontal="center" vertical="center" wrapText="1"/>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2" fontId="4" fillId="3"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49" fontId="4" fillId="2" borderId="1" xfId="1" applyNumberFormat="1" applyFont="1" applyFill="1" applyBorder="1" applyAlignment="1">
      <alignment horizontal="center" vertical="center"/>
    </xf>
    <xf numFmtId="2" fontId="4" fillId="2" borderId="1" xfId="1"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9" fillId="5" borderId="1" xfId="0" applyFont="1" applyFill="1" applyBorder="1" applyAlignment="1">
      <alignment horizontal="center" vertical="center"/>
    </xf>
    <xf numFmtId="8" fontId="4" fillId="0" borderId="1" xfId="2" applyNumberFormat="1" applyFont="1" applyFill="1" applyBorder="1" applyAlignment="1">
      <alignment horizontal="center" vertical="center" wrapText="1"/>
    </xf>
    <xf numFmtId="165" fontId="4" fillId="0" borderId="0" xfId="0" applyNumberFormat="1" applyFont="1" applyAlignment="1">
      <alignment horizontal="center" vertical="center" wrapText="1"/>
    </xf>
    <xf numFmtId="165" fontId="4" fillId="0" borderId="1"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9" fillId="5" borderId="1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9" fillId="5" borderId="1"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4" fillId="2" borderId="0" xfId="0" applyNumberFormat="1" applyFont="1" applyFill="1" applyBorder="1" applyAlignment="1">
      <alignment horizontal="left" vertical="center" wrapText="1"/>
    </xf>
  </cellXfs>
  <cellStyles count="4">
    <cellStyle name="Moeda" xfId="2" builtinId="4"/>
    <cellStyle name="Normal" xfId="0" builtinId="0"/>
    <cellStyle name="Vírgula" xfId="1" builtinId="3"/>
    <cellStyle name="Vírgula 2" xfId="3" xr:uid="{C77F1958-4B49-4059-B991-EFBBBCEA7D64}"/>
  </cellStyles>
  <dxfs count="44">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numFmt numFmtId="19" formatCode="dd/mm/yyyy"/>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fill>
        <patternFill patternType="none">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165" formatCode="&quot;R$&quot;\ #,##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numFmt numFmtId="165" formatCode="&quot;R$&quot;\ #,##0.00"/>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165" formatCode="&quot;R$&quot;\ #,##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numFmt numFmtId="2" formatCode="0.0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4"/>
        <color auto="1"/>
        <name val="Arial Narrow"/>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4"/>
        <color auto="1"/>
        <name val="Arial Narrow"/>
        <family val="2"/>
        <scheme val="none"/>
      </font>
      <numFmt numFmtId="0" formatCode="General"/>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border>
    </dxf>
    <dxf>
      <border outline="0">
        <top style="medium">
          <color indexed="64"/>
        </top>
      </border>
    </dxf>
    <dxf>
      <font>
        <b val="0"/>
        <i val="0"/>
        <strike val="0"/>
        <condense val="0"/>
        <extend val="0"/>
        <outline val="0"/>
        <shadow val="0"/>
        <u val="none"/>
        <vertAlign val="baseline"/>
        <sz val="14"/>
        <color auto="1"/>
        <name val="Arial Narrow"/>
        <family val="2"/>
        <scheme val="none"/>
      </font>
      <alignment vertical="center" textRotation="0" indent="0" justifyLastLine="0" shrinkToFit="0" readingOrder="0"/>
    </dxf>
    <dxf>
      <border outline="0">
        <bottom style="medium">
          <color indexed="64"/>
        </bottom>
      </border>
    </dxf>
    <dxf>
      <font>
        <b/>
        <i val="0"/>
        <strike val="0"/>
        <condense val="0"/>
        <extend val="0"/>
        <outline val="0"/>
        <shadow val="0"/>
        <u val="none"/>
        <vertAlign val="baseline"/>
        <sz val="14"/>
        <color theme="1"/>
        <name val="Arial Narrow"/>
        <family val="2"/>
        <scheme val="none"/>
      </font>
      <fill>
        <patternFill patternType="solid">
          <fgColor indexed="64"/>
          <bgColor theme="8" tint="-0.49998474074526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dxf>
  </dxfs>
  <tableStyles count="0" defaultTableStyle="TableStyleMedium2" defaultPivotStyle="PivotStyleLight16"/>
  <colors>
    <mruColors>
      <color rgb="FFFFCC99"/>
      <color rgb="FF33CCCC"/>
      <color rgb="FFCCCCFF"/>
      <color rgb="FFFF9966"/>
      <color rgb="FFFF7C80"/>
      <color rgb="FFFFFF66"/>
      <color rgb="FF9999FF"/>
      <color rgb="FFFFCC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98260446889646"/>
          <c:y val="4.925562689756615E-2"/>
          <c:w val="0.8882825945099404"/>
          <c:h val="0.86263928998563721"/>
        </c:manualLayout>
      </c:layout>
      <c:barChart>
        <c:barDir val="col"/>
        <c:grouping val="clustered"/>
        <c:varyColors val="0"/>
        <c:ser>
          <c:idx val="0"/>
          <c:order val="0"/>
          <c:tx>
            <c:strRef>
              <c:f>'VALORES POR ÁREA'!$B$3</c:f>
              <c:strCache>
                <c:ptCount val="1"/>
                <c:pt idx="0">
                  <c:v>GBAVS</c:v>
                </c:pt>
              </c:strCache>
            </c:strRef>
          </c:tx>
          <c:spPr>
            <a:solidFill>
              <a:schemeClr val="accent1"/>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ÁREA'!$C$3</c:f>
              <c:numCache>
                <c:formatCode>"R$"\ #,##0.00</c:formatCode>
                <c:ptCount val="1"/>
                <c:pt idx="0">
                  <c:v>595266926</c:v>
                </c:pt>
              </c:numCache>
            </c:numRef>
          </c:val>
          <c:extLst>
            <c:ext xmlns:c16="http://schemas.microsoft.com/office/drawing/2014/chart" uri="{C3380CC4-5D6E-409C-BE32-E72D297353CC}">
              <c16:uniqueId val="{00000000-CBDE-4D52-A777-8D3540A2D27A}"/>
            </c:ext>
          </c:extLst>
        </c:ser>
        <c:ser>
          <c:idx val="1"/>
          <c:order val="1"/>
          <c:tx>
            <c:strRef>
              <c:f>'VALORES POR ÁREA'!$B$4</c:f>
              <c:strCache>
                <c:ptCount val="1"/>
                <c:pt idx="0">
                  <c:v>GBEX</c:v>
                </c:pt>
              </c:strCache>
            </c:strRef>
          </c:tx>
          <c:spPr>
            <a:solidFill>
              <a:schemeClr val="accent2"/>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ÁREA'!$C$4</c:f>
              <c:numCache>
                <c:formatCode>"R$"\ #,##0.00</c:formatCode>
                <c:ptCount val="1"/>
                <c:pt idx="0">
                  <c:v>30964120.580000002</c:v>
                </c:pt>
              </c:numCache>
            </c:numRef>
          </c:val>
          <c:extLst>
            <c:ext xmlns:c16="http://schemas.microsoft.com/office/drawing/2014/chart" uri="{C3380CC4-5D6E-409C-BE32-E72D297353CC}">
              <c16:uniqueId val="{00000004-CBDE-4D52-A777-8D3540A2D27A}"/>
            </c:ext>
          </c:extLst>
        </c:ser>
        <c:ser>
          <c:idx val="2"/>
          <c:order val="2"/>
          <c:tx>
            <c:strRef>
              <c:f>'VALORES POR ÁREA'!$B$5</c:f>
              <c:strCache>
                <c:ptCount val="1"/>
                <c:pt idx="0">
                  <c:v>GBSAAS</c:v>
                </c:pt>
              </c:strCache>
            </c:strRef>
          </c:tx>
          <c:spPr>
            <a:solidFill>
              <a:schemeClr val="accent3"/>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ÁREA'!$C$5</c:f>
              <c:numCache>
                <c:formatCode>"R$"\ #,##0.00</c:formatCode>
                <c:ptCount val="1"/>
                <c:pt idx="0">
                  <c:v>55504978.400475964</c:v>
                </c:pt>
              </c:numCache>
            </c:numRef>
          </c:val>
          <c:extLst>
            <c:ext xmlns:c16="http://schemas.microsoft.com/office/drawing/2014/chart" uri="{C3380CC4-5D6E-409C-BE32-E72D297353CC}">
              <c16:uniqueId val="{00000005-CBDE-4D52-A777-8D3540A2D27A}"/>
            </c:ext>
          </c:extLst>
        </c:ser>
        <c:ser>
          <c:idx val="3"/>
          <c:order val="3"/>
          <c:tx>
            <c:strRef>
              <c:f>'VALORES POR ÁREA'!$B$6</c:f>
              <c:strCache>
                <c:ptCount val="1"/>
                <c:pt idx="0">
                  <c:v>GBSAGH</c:v>
                </c:pt>
              </c:strCache>
            </c:strRef>
          </c:tx>
          <c:spPr>
            <a:solidFill>
              <a:schemeClr val="accent4"/>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ÁREA'!$C$6</c:f>
              <c:numCache>
                <c:formatCode>"R$"\ #,##0.00</c:formatCode>
                <c:ptCount val="1"/>
                <c:pt idx="0">
                  <c:v>1630073729.8300002</c:v>
                </c:pt>
              </c:numCache>
            </c:numRef>
          </c:val>
          <c:extLst>
            <c:ext xmlns:c16="http://schemas.microsoft.com/office/drawing/2014/chart" uri="{C3380CC4-5D6E-409C-BE32-E72D297353CC}">
              <c16:uniqueId val="{00000006-CBDE-4D52-A777-8D3540A2D27A}"/>
            </c:ext>
          </c:extLst>
        </c:ser>
        <c:ser>
          <c:idx val="4"/>
          <c:order val="4"/>
          <c:tx>
            <c:strRef>
              <c:f>'VALORES POR ÁREA'!$B$7</c:f>
              <c:strCache>
                <c:ptCount val="1"/>
                <c:pt idx="0">
                  <c:v>GBSAITI</c:v>
                </c:pt>
              </c:strCache>
            </c:strRef>
          </c:tx>
          <c:spPr>
            <a:solidFill>
              <a:schemeClr val="accent5"/>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ÁREA'!$C$7</c:f>
              <c:numCache>
                <c:formatCode>"R$"\ #,##0.00</c:formatCode>
                <c:ptCount val="1"/>
                <c:pt idx="0">
                  <c:v>529011353</c:v>
                </c:pt>
              </c:numCache>
            </c:numRef>
          </c:val>
          <c:extLst>
            <c:ext xmlns:c16="http://schemas.microsoft.com/office/drawing/2014/chart" uri="{C3380CC4-5D6E-409C-BE32-E72D297353CC}">
              <c16:uniqueId val="{00000007-CBDE-4D52-A777-8D3540A2D27A}"/>
            </c:ext>
          </c:extLst>
        </c:ser>
        <c:ser>
          <c:idx val="5"/>
          <c:order val="5"/>
          <c:tx>
            <c:strRef>
              <c:f>'VALORES POR ÁREA'!$B$8</c:f>
              <c:strCache>
                <c:ptCount val="1"/>
                <c:pt idx="0">
                  <c:v>GBSAOF</c:v>
                </c:pt>
              </c:strCache>
            </c:strRef>
          </c:tx>
          <c:spPr>
            <a:solidFill>
              <a:schemeClr val="accent6"/>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ÁREA'!$C$8</c:f>
              <c:numCache>
                <c:formatCode>"R$"\ #,##0.00</c:formatCode>
                <c:ptCount val="1"/>
                <c:pt idx="0">
                  <c:v>1115145.2</c:v>
                </c:pt>
              </c:numCache>
            </c:numRef>
          </c:val>
          <c:extLst>
            <c:ext xmlns:c16="http://schemas.microsoft.com/office/drawing/2014/chart" uri="{C3380CC4-5D6E-409C-BE32-E72D297353CC}">
              <c16:uniqueId val="{00000008-CBDE-4D52-A777-8D3540A2D27A}"/>
            </c:ext>
          </c:extLst>
        </c:ser>
        <c:ser>
          <c:idx val="6"/>
          <c:order val="6"/>
          <c:tx>
            <c:strRef>
              <c:f>'VALORES POR ÁREA'!$B$9</c:f>
              <c:strCache>
                <c:ptCount val="1"/>
                <c:pt idx="0">
                  <c:v>GBSAREG</c:v>
                </c:pt>
              </c:strCache>
            </c:strRef>
          </c:tx>
          <c:spPr>
            <a:solidFill>
              <a:schemeClr val="accent1">
                <a:lumMod val="60000"/>
              </a:schemeClr>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ÁREA'!$C$9</c:f>
              <c:numCache>
                <c:formatCode>"R$"\ #,##0.00</c:formatCode>
                <c:ptCount val="1"/>
                <c:pt idx="0">
                  <c:v>401306080.25</c:v>
                </c:pt>
              </c:numCache>
            </c:numRef>
          </c:val>
          <c:extLst>
            <c:ext xmlns:c16="http://schemas.microsoft.com/office/drawing/2014/chart" uri="{C3380CC4-5D6E-409C-BE32-E72D297353CC}">
              <c16:uniqueId val="{00000009-CBDE-4D52-A777-8D3540A2D27A}"/>
            </c:ext>
          </c:extLst>
        </c:ser>
        <c:ser>
          <c:idx val="7"/>
          <c:order val="7"/>
          <c:tx>
            <c:strRef>
              <c:f>'VALORES POR ÁREA'!$B$10</c:f>
              <c:strCache>
                <c:ptCount val="1"/>
                <c:pt idx="0">
                  <c:v>GBSAUE</c:v>
                </c:pt>
              </c:strCache>
            </c:strRef>
          </c:tx>
          <c:spPr>
            <a:solidFill>
              <a:schemeClr val="accent2">
                <a:lumMod val="60000"/>
              </a:schemeClr>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ÁREA'!$C$10</c:f>
              <c:numCache>
                <c:formatCode>"R$"\ #,##0.00</c:formatCode>
                <c:ptCount val="1"/>
                <c:pt idx="0">
                  <c:v>250038991.42300001</c:v>
                </c:pt>
              </c:numCache>
            </c:numRef>
          </c:val>
          <c:extLst>
            <c:ext xmlns:c16="http://schemas.microsoft.com/office/drawing/2014/chart" uri="{C3380CC4-5D6E-409C-BE32-E72D297353CC}">
              <c16:uniqueId val="{0000000A-CBDE-4D52-A777-8D3540A2D27A}"/>
            </c:ext>
          </c:extLst>
        </c:ser>
        <c:ser>
          <c:idx val="8"/>
          <c:order val="8"/>
          <c:tx>
            <c:strRef>
              <c:f>'VALORES POR ÁREA'!$B$11</c:f>
              <c:strCache>
                <c:ptCount val="1"/>
                <c:pt idx="0">
                  <c:v>GBSES</c:v>
                </c:pt>
              </c:strCache>
            </c:strRef>
          </c:tx>
          <c:spPr>
            <a:solidFill>
              <a:schemeClr val="accent3">
                <a:lumMod val="60000"/>
              </a:schemeClr>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ÁREA'!$C$11</c:f>
              <c:numCache>
                <c:formatCode>"R$"\ #,##0.00</c:formatCode>
                <c:ptCount val="1"/>
                <c:pt idx="0">
                  <c:v>853085</c:v>
                </c:pt>
              </c:numCache>
            </c:numRef>
          </c:val>
          <c:extLst>
            <c:ext xmlns:c16="http://schemas.microsoft.com/office/drawing/2014/chart" uri="{C3380CC4-5D6E-409C-BE32-E72D297353CC}">
              <c16:uniqueId val="{0000000B-CBDE-4D52-A777-8D3540A2D27A}"/>
            </c:ext>
          </c:extLst>
        </c:ser>
        <c:ser>
          <c:idx val="9"/>
          <c:order val="9"/>
          <c:tx>
            <c:strRef>
              <c:f>'VALORES POR ÁREA'!$B$12</c:f>
              <c:strCache>
                <c:ptCount val="1"/>
                <c:pt idx="0">
                  <c:v>GBSAAC</c:v>
                </c:pt>
              </c:strCache>
            </c:strRef>
          </c:tx>
          <c:spPr>
            <a:solidFill>
              <a:schemeClr val="accent4">
                <a:lumMod val="60000"/>
              </a:schemeClr>
            </a:solidFill>
            <a:ln>
              <a:noFill/>
            </a:ln>
            <a:effectLst>
              <a:outerShdw blurRad="254000" sx="102000" sy="102000" algn="ctr" rotWithShape="0">
                <a:prstClr val="black">
                  <a:alpha val="20000"/>
                </a:prstClr>
              </a:outerShdw>
            </a:effectLst>
          </c:spPr>
          <c:invertIfNegative val="0"/>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'VALORES POR ÁREA'!$C$12</c:f>
              <c:numCache>
                <c:formatCode>"R$"\ #,##0.00</c:formatCode>
                <c:ptCount val="1"/>
                <c:pt idx="0">
                  <c:v>456332</c:v>
                </c:pt>
              </c:numCache>
            </c:numRef>
          </c:val>
          <c:extLst>
            <c:ext xmlns:c16="http://schemas.microsoft.com/office/drawing/2014/chart" uri="{C3380CC4-5D6E-409C-BE32-E72D297353CC}">
              <c16:uniqueId val="{0000000C-CBDE-4D52-A777-8D3540A2D27A}"/>
            </c:ext>
          </c:extLst>
        </c:ser>
        <c:dLbls>
          <c:dLblPos val="outEnd"/>
          <c:showLegendKey val="0"/>
          <c:showVal val="1"/>
          <c:showCatName val="0"/>
          <c:showSerName val="0"/>
          <c:showPercent val="0"/>
          <c:showBubbleSize val="0"/>
        </c:dLbls>
        <c:gapWidth val="75"/>
        <c:axId val="1170847760"/>
        <c:axId val="1170849840"/>
      </c:barChart>
      <c:catAx>
        <c:axId val="11708477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pt-BR"/>
          </a:p>
        </c:txPr>
        <c:crossAx val="1170849840"/>
        <c:crosses val="autoZero"/>
        <c:auto val="1"/>
        <c:lblAlgn val="ctr"/>
        <c:lblOffset val="100"/>
        <c:noMultiLvlLbl val="0"/>
      </c:catAx>
      <c:valAx>
        <c:axId val="117084984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R$&quot;\ #,##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pt-BR"/>
          </a:p>
        </c:txPr>
        <c:crossAx val="1170847760"/>
        <c:crosses val="autoZero"/>
        <c:crossBetween val="between"/>
      </c:valAx>
      <c:spPr>
        <a:noFill/>
        <a:ln>
          <a:noFill/>
        </a:ln>
        <a:effectLst/>
      </c:spPr>
    </c:plotArea>
    <c:legend>
      <c:legendPos val="b"/>
      <c:layout>
        <c:manualLayout>
          <c:xMode val="edge"/>
          <c:yMode val="edge"/>
          <c:x val="0.10262191816186911"/>
          <c:y val="0.94494557454815387"/>
          <c:w val="0.89094061984734141"/>
          <c:h val="4.061399497541241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34925</xdr:colOff>
      <xdr:row>1</xdr:row>
      <xdr:rowOff>120648</xdr:rowOff>
    </xdr:from>
    <xdr:to>
      <xdr:col>20</xdr:col>
      <xdr:colOff>66675</xdr:colOff>
      <xdr:row>29</xdr:row>
      <xdr:rowOff>63499</xdr:rowOff>
    </xdr:to>
    <xdr:graphicFrame macro="">
      <xdr:nvGraphicFramePr>
        <xdr:cNvPr id="2" name="Gráfico 1">
          <a:extLst>
            <a:ext uri="{FF2B5EF4-FFF2-40B4-BE49-F238E27FC236}">
              <a16:creationId xmlns:a16="http://schemas.microsoft.com/office/drawing/2014/main" id="{F1937F35-E678-498D-9653-3DC4395A99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2F6A5-053A-44F1-AFA8-00472409A781}" name="Tabela3" displayName="Tabela3" ref="A1:T3555" totalsRowCount="1" headerRowDxfId="43" dataDxfId="41" headerRowBorderDxfId="42" tableBorderDxfId="40">
  <autoFilter ref="A1:T3554" xr:uid="{1E72F6A5-053A-44F1-AFA8-00472409A781}"/>
  <tableColumns count="20">
    <tableColumn id="1" xr3:uid="{39FF2814-C920-462A-A4F8-1A8E36D755FD}" name="UNIDADE RESPONSÁVEL " dataDxfId="39" totalsRowDxfId="38">
      <calculatedColumnFormula>ROW(#REF!)</calculatedColumnFormula>
    </tableColumn>
    <tableColumn id="2" xr3:uid="{678FF5D6-13A2-4076-B98F-76C5095478EB}" name="PROJETO, ATIVIDADE E OPERAÇÃO ESPECIAL" dataDxfId="37" totalsRowDxfId="36"/>
    <tableColumn id="3" xr3:uid="{62ECFDF8-08CA-4C66-9E99-943C2909FACD}" name="ETAPA DO CRONOGRAMA DE COMPRAS " dataDxfId="35" totalsRowDxfId="34"/>
    <tableColumn id="4" xr3:uid="{F09B6990-0B08-4D0D-BE48-F240773B9F7A}" name="DESCRIÇÃO DO ITEM DE DESPESA NO PTA" dataDxfId="33" totalsRowDxfId="32"/>
    <tableColumn id="5" xr3:uid="{4D926E83-360F-4439-8718-A6F064F50E82}" name="TIPO DO ITEM" dataDxfId="31" totalsRowDxfId="30"/>
    <tableColumn id="6" xr3:uid="{DDF48A96-B798-4B52-BC88-897DEC959FFC}" name="CÓDIGO DO ITEM (SIAG)" dataDxfId="29" totalsRowDxfId="28"/>
    <tableColumn id="7" xr3:uid="{9D43DDB4-8C17-4EA0-99EE-CA309C7DFF9A}" name="UNIDADE DE MEDIDA" dataDxfId="27" totalsRowDxfId="26"/>
    <tableColumn id="8" xr3:uid="{D6745798-3D5E-41A8-805F-F376A538EE4B}" name="QUANTIDADE" dataDxfId="25" totalsRowDxfId="24"/>
    <tableColumn id="20" xr3:uid="{8AF45DA5-94BC-4F08-89D7-6764A4D8DC30}" name="OBJETO RESUMIDO" dataDxfId="23" totalsRowDxfId="22"/>
    <tableColumn id="9" xr3:uid="{5263ADEE-0055-428C-9888-FEC37C041B52}" name="DEPENDÊNCIA DE OUTRO ITEM " dataDxfId="21" totalsRowDxfId="20"/>
    <tableColumn id="10" xr3:uid="{DCEC5FE6-08BD-4357-B215-BBABFCBEA3BC}" name="OBJETO A SER CONTRATADO/ADQUIRIDO " dataDxfId="19" totalsRowDxfId="18"/>
    <tableColumn id="11" xr3:uid="{1017F2D7-1E09-405E-8FC9-9E97082ED3C4}" name="VALOR UNITÁRIO ESTIMADO" dataDxfId="17" totalsRowDxfId="16"/>
    <tableColumn id="12" xr3:uid="{3EE23040-91AB-4626-8D69-EB583FCC885F}" name="VALOR ESTIMADO DA CONTRATAÇÃO" dataDxfId="15" totalsRowDxfId="14"/>
    <tableColumn id="13" xr3:uid="{B056ABB1-3619-4591-8415-6FF625315674}" name="FONTE" dataDxfId="13" totalsRowDxfId="12"/>
    <tableColumn id="14" xr3:uid="{10B1CE42-37BF-48A6-B1E5-747B59FD6BFF}" name="NATUREZA DA DESPESA _x000a_" dataDxfId="11" totalsRowDxfId="10"/>
    <tableColumn id="15" xr3:uid="{92C85F9D-6367-40D7-BD57-9129687E5BDB}" name="RENOVAÇÃO DE CONTRATO " dataDxfId="9" totalsRowDxfId="8"/>
    <tableColumn id="16" xr3:uid="{457B546D-1FB9-4A00-9B18-F4610D91CF5A}" name="PREEXISTÊNCIA DA DESPESA " dataDxfId="7" totalsRowDxfId="6"/>
    <tableColumn id="17" xr3:uid="{319E5E84-29AD-458D-A9AC-E48C3549BC1F}" name="DATA DESEJADA PARA A CONTRATAÇÃO" dataDxfId="5" totalsRowDxfId="4"/>
    <tableColumn id="18" xr3:uid="{C9A45848-ADB6-4353-A655-F8FE7B402C13}" name="GRAU DE PRIORIDADE" dataDxfId="3" totalsRowDxfId="2"/>
    <tableColumn id="19" xr3:uid="{B84784F2-4FCD-4B8B-BAFF-27EA8DC973AA}" name="JUSTIFICATIVA RESUMIDA _x000a_" dataDxfId="1" totalsRowDxfId="0"/>
  </tableColumns>
  <tableStyleInfo name="TableStyleLight13"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0AEC-5482-48D2-AC34-149F527C0725}">
  <sheetPr>
    <pageSetUpPr fitToPage="1"/>
  </sheetPr>
  <dimension ref="A1:X3556"/>
  <sheetViews>
    <sheetView showGridLines="0" view="pageBreakPreview" zoomScale="70" zoomScaleNormal="70" zoomScaleSheetLayoutView="70" zoomScalePageLayoutView="40" workbookViewId="0">
      <selection activeCell="D9" sqref="D9"/>
    </sheetView>
  </sheetViews>
  <sheetFormatPr defaultColWidth="14.42578125" defaultRowHeight="95.1" customHeight="1" x14ac:dyDescent="0.25"/>
  <cols>
    <col min="1" max="1" width="17.85546875" style="12" customWidth="1"/>
    <col min="2" max="2" width="25" style="12" customWidth="1"/>
    <col min="3" max="3" width="21.7109375" style="8" customWidth="1"/>
    <col min="4" max="4" width="26" style="8" customWidth="1"/>
    <col min="5" max="5" width="21" style="8" hidden="1" customWidth="1"/>
    <col min="6" max="6" width="25.5703125" style="92" hidden="1" customWidth="1"/>
    <col min="7" max="7" width="21" style="12" hidden="1" customWidth="1"/>
    <col min="8" max="8" width="21.7109375" style="92" hidden="1" customWidth="1"/>
    <col min="9" max="9" width="27.85546875" style="84" hidden="1" customWidth="1"/>
    <col min="10" max="10" width="19.85546875" style="12" hidden="1" customWidth="1"/>
    <col min="11" max="11" width="47.7109375" style="85" hidden="1" customWidth="1"/>
    <col min="12" max="12" width="35.7109375" style="86" customWidth="1"/>
    <col min="13" max="13" width="35.28515625" style="11" customWidth="1"/>
    <col min="14" max="14" width="18.85546875" style="12" customWidth="1"/>
    <col min="15" max="15" width="20.7109375" style="8" customWidth="1"/>
    <col min="16" max="16" width="20.140625" style="12" customWidth="1"/>
    <col min="17" max="17" width="22.42578125" style="12" customWidth="1"/>
    <col min="18" max="18" width="29.42578125" style="87" customWidth="1"/>
    <col min="19" max="19" width="20.42578125" style="12" customWidth="1"/>
    <col min="20" max="20" width="35.5703125" style="12" customWidth="1"/>
    <col min="21" max="24" width="8.7109375" style="12" customWidth="1"/>
    <col min="25" max="16384" width="14.42578125" style="12"/>
  </cols>
  <sheetData>
    <row r="1" spans="1:24" s="72" customFormat="1" ht="95.1" customHeight="1" x14ac:dyDescent="0.25">
      <c r="A1" s="111" t="s">
        <v>2271</v>
      </c>
      <c r="B1" s="112" t="s">
        <v>4026</v>
      </c>
      <c r="C1" s="113" t="s">
        <v>8</v>
      </c>
      <c r="D1" s="113" t="s">
        <v>9</v>
      </c>
      <c r="E1" s="113" t="s">
        <v>0</v>
      </c>
      <c r="F1" s="114" t="s">
        <v>10</v>
      </c>
      <c r="G1" s="112" t="s">
        <v>1</v>
      </c>
      <c r="H1" s="114" t="s">
        <v>2</v>
      </c>
      <c r="I1" s="112" t="s">
        <v>2334</v>
      </c>
      <c r="J1" s="112" t="s">
        <v>116</v>
      </c>
      <c r="K1" s="112" t="s">
        <v>117</v>
      </c>
      <c r="L1" s="112" t="s">
        <v>3</v>
      </c>
      <c r="M1" s="115" t="s">
        <v>4</v>
      </c>
      <c r="N1" s="112" t="s">
        <v>5</v>
      </c>
      <c r="O1" s="113" t="s">
        <v>119</v>
      </c>
      <c r="P1" s="112" t="s">
        <v>118</v>
      </c>
      <c r="Q1" s="112" t="s">
        <v>120</v>
      </c>
      <c r="R1" s="116" t="s">
        <v>6</v>
      </c>
      <c r="S1" s="112" t="s">
        <v>7</v>
      </c>
      <c r="T1" s="117" t="s">
        <v>121</v>
      </c>
      <c r="U1" s="75"/>
      <c r="V1" s="75"/>
      <c r="W1" s="75"/>
      <c r="X1" s="75"/>
    </row>
    <row r="2" spans="1:24" ht="95.1" customHeight="1" x14ac:dyDescent="0.25">
      <c r="A2" s="118" t="s">
        <v>2272</v>
      </c>
      <c r="B2" s="1" t="s">
        <v>16</v>
      </c>
      <c r="C2" s="1" t="s">
        <v>11</v>
      </c>
      <c r="D2" s="1" t="s">
        <v>17</v>
      </c>
      <c r="E2" s="1" t="s">
        <v>2757</v>
      </c>
      <c r="F2" s="1" t="s">
        <v>1133</v>
      </c>
      <c r="G2" s="1" t="s">
        <v>44</v>
      </c>
      <c r="H2" s="133">
        <v>98</v>
      </c>
      <c r="I2" s="1" t="s">
        <v>2527</v>
      </c>
      <c r="J2" s="1" t="s">
        <v>57</v>
      </c>
      <c r="K2" s="1" t="s">
        <v>2335</v>
      </c>
      <c r="L2" s="9" t="s">
        <v>2638</v>
      </c>
      <c r="M2" s="10">
        <v>190000</v>
      </c>
      <c r="N2" s="5" t="s">
        <v>12</v>
      </c>
      <c r="O2" s="2" t="s">
        <v>18</v>
      </c>
      <c r="P2" s="1" t="s">
        <v>57</v>
      </c>
      <c r="Q2" s="1" t="s">
        <v>57</v>
      </c>
      <c r="R2" s="6">
        <v>45316</v>
      </c>
      <c r="S2" s="1" t="s">
        <v>2776</v>
      </c>
      <c r="T2" s="119" t="s">
        <v>19</v>
      </c>
      <c r="U2" s="11"/>
      <c r="V2" s="11"/>
      <c r="W2" s="11"/>
      <c r="X2" s="11"/>
    </row>
    <row r="3" spans="1:24" ht="95.1" customHeight="1" x14ac:dyDescent="0.25">
      <c r="A3" s="118" t="s">
        <v>2272</v>
      </c>
      <c r="B3" s="1" t="s">
        <v>16</v>
      </c>
      <c r="C3" s="1" t="s">
        <v>11</v>
      </c>
      <c r="D3" s="1" t="s">
        <v>20</v>
      </c>
      <c r="E3" s="1" t="s">
        <v>887</v>
      </c>
      <c r="F3" s="1" t="s">
        <v>1133</v>
      </c>
      <c r="G3" s="1" t="s">
        <v>4047</v>
      </c>
      <c r="H3" s="133" t="s">
        <v>1045</v>
      </c>
      <c r="I3" s="7" t="s">
        <v>4065</v>
      </c>
      <c r="J3" s="1" t="s">
        <v>57</v>
      </c>
      <c r="K3" s="1" t="s">
        <v>2336</v>
      </c>
      <c r="L3" s="3">
        <v>1000</v>
      </c>
      <c r="M3" s="10">
        <v>11000</v>
      </c>
      <c r="N3" s="5" t="s">
        <v>12</v>
      </c>
      <c r="O3" s="1" t="s">
        <v>21</v>
      </c>
      <c r="P3" s="1" t="s">
        <v>57</v>
      </c>
      <c r="Q3" s="1" t="s">
        <v>57</v>
      </c>
      <c r="R3" s="6">
        <v>45316</v>
      </c>
      <c r="S3" s="1" t="s">
        <v>2776</v>
      </c>
      <c r="T3" s="119" t="s">
        <v>22</v>
      </c>
      <c r="U3" s="11"/>
      <c r="V3" s="11"/>
      <c r="W3" s="11"/>
      <c r="X3" s="11"/>
    </row>
    <row r="4" spans="1:24" ht="95.1" customHeight="1" x14ac:dyDescent="0.25">
      <c r="A4" s="118" t="s">
        <v>2272</v>
      </c>
      <c r="B4" s="1" t="s">
        <v>16</v>
      </c>
      <c r="C4" s="1" t="s">
        <v>11</v>
      </c>
      <c r="D4" s="1" t="s">
        <v>23</v>
      </c>
      <c r="E4" s="1" t="s">
        <v>2699</v>
      </c>
      <c r="F4" s="2">
        <v>1019238</v>
      </c>
      <c r="G4" s="1" t="s">
        <v>44</v>
      </c>
      <c r="H4" s="133">
        <v>5100</v>
      </c>
      <c r="I4" s="7" t="s">
        <v>2528</v>
      </c>
      <c r="J4" s="1" t="s">
        <v>57</v>
      </c>
      <c r="K4" s="1" t="s">
        <v>2337</v>
      </c>
      <c r="L4" s="3">
        <v>126900</v>
      </c>
      <c r="M4" s="10">
        <v>126900</v>
      </c>
      <c r="N4" s="5" t="s">
        <v>12</v>
      </c>
      <c r="O4" s="1" t="s">
        <v>24</v>
      </c>
      <c r="P4" s="1" t="s">
        <v>57</v>
      </c>
      <c r="Q4" s="1" t="s">
        <v>57</v>
      </c>
      <c r="R4" s="6">
        <v>45316</v>
      </c>
      <c r="S4" s="1" t="s">
        <v>2776</v>
      </c>
      <c r="T4" s="119" t="s">
        <v>25</v>
      </c>
      <c r="U4" s="11"/>
      <c r="V4" s="11"/>
      <c r="W4" s="11"/>
      <c r="X4" s="11"/>
    </row>
    <row r="5" spans="1:24" ht="95.1" customHeight="1" x14ac:dyDescent="0.25">
      <c r="A5" s="118" t="s">
        <v>2272</v>
      </c>
      <c r="B5" s="1" t="s">
        <v>16</v>
      </c>
      <c r="C5" s="1" t="s">
        <v>11</v>
      </c>
      <c r="D5" s="1" t="s">
        <v>23</v>
      </c>
      <c r="E5" s="1" t="s">
        <v>2699</v>
      </c>
      <c r="F5" s="1">
        <v>1105270</v>
      </c>
      <c r="G5" s="1" t="s">
        <v>44</v>
      </c>
      <c r="H5" s="133">
        <v>250858</v>
      </c>
      <c r="I5" s="7" t="s">
        <v>2529</v>
      </c>
      <c r="J5" s="1" t="s">
        <v>57</v>
      </c>
      <c r="K5" s="1" t="s">
        <v>2338</v>
      </c>
      <c r="L5" s="3">
        <v>34389.279999999999</v>
      </c>
      <c r="M5" s="10">
        <v>34389.279999999999</v>
      </c>
      <c r="N5" s="5" t="s">
        <v>12</v>
      </c>
      <c r="O5" s="1" t="s">
        <v>26</v>
      </c>
      <c r="P5" s="1" t="s">
        <v>57</v>
      </c>
      <c r="Q5" s="1" t="s">
        <v>57</v>
      </c>
      <c r="R5" s="6">
        <v>45316</v>
      </c>
      <c r="S5" s="1" t="s">
        <v>2776</v>
      </c>
      <c r="T5" s="119" t="s">
        <v>27</v>
      </c>
      <c r="U5" s="11"/>
      <c r="V5" s="11"/>
      <c r="W5" s="11"/>
      <c r="X5" s="11"/>
    </row>
    <row r="6" spans="1:24" ht="95.1" customHeight="1" x14ac:dyDescent="0.25">
      <c r="A6" s="118" t="s">
        <v>2272</v>
      </c>
      <c r="B6" s="1" t="s">
        <v>16</v>
      </c>
      <c r="C6" s="1" t="s">
        <v>11</v>
      </c>
      <c r="D6" s="1" t="s">
        <v>23</v>
      </c>
      <c r="E6" s="1" t="s">
        <v>2699</v>
      </c>
      <c r="F6" s="2">
        <v>1031805</v>
      </c>
      <c r="G6" s="1" t="s">
        <v>44</v>
      </c>
      <c r="H6" s="133">
        <v>8</v>
      </c>
      <c r="I6" s="1" t="s">
        <v>2486</v>
      </c>
      <c r="J6" s="1" t="s">
        <v>57</v>
      </c>
      <c r="K6" s="1" t="s">
        <v>2339</v>
      </c>
      <c r="L6" s="3">
        <v>10000</v>
      </c>
      <c r="M6" s="10">
        <v>80000</v>
      </c>
      <c r="N6" s="5" t="s">
        <v>12</v>
      </c>
      <c r="O6" s="1" t="s">
        <v>28</v>
      </c>
      <c r="P6" s="1" t="s">
        <v>57</v>
      </c>
      <c r="Q6" s="1" t="s">
        <v>57</v>
      </c>
      <c r="R6" s="6">
        <v>45316</v>
      </c>
      <c r="S6" s="1" t="s">
        <v>2776</v>
      </c>
      <c r="T6" s="119" t="s">
        <v>29</v>
      </c>
      <c r="U6" s="11"/>
      <c r="V6" s="11"/>
      <c r="W6" s="11"/>
      <c r="X6" s="11"/>
    </row>
    <row r="7" spans="1:24" ht="95.1" customHeight="1" x14ac:dyDescent="0.25">
      <c r="A7" s="118" t="s">
        <v>2272</v>
      </c>
      <c r="B7" s="1" t="s">
        <v>16</v>
      </c>
      <c r="C7" s="1" t="s">
        <v>11</v>
      </c>
      <c r="D7" s="1" t="s">
        <v>23</v>
      </c>
      <c r="E7" s="1" t="s">
        <v>2699</v>
      </c>
      <c r="F7" s="2">
        <v>1028703</v>
      </c>
      <c r="G7" s="1" t="s">
        <v>44</v>
      </c>
      <c r="H7" s="133">
        <v>8</v>
      </c>
      <c r="I7" s="1" t="s">
        <v>2486</v>
      </c>
      <c r="J7" s="1" t="s">
        <v>57</v>
      </c>
      <c r="K7" s="1" t="s">
        <v>2340</v>
      </c>
      <c r="L7" s="3">
        <v>190000</v>
      </c>
      <c r="M7" s="10">
        <v>15200</v>
      </c>
      <c r="N7" s="5" t="s">
        <v>12</v>
      </c>
      <c r="O7" s="1" t="s">
        <v>28</v>
      </c>
      <c r="P7" s="1" t="s">
        <v>57</v>
      </c>
      <c r="Q7" s="1" t="s">
        <v>57</v>
      </c>
      <c r="R7" s="6">
        <v>45316</v>
      </c>
      <c r="S7" s="1" t="s">
        <v>2776</v>
      </c>
      <c r="T7" s="119" t="s">
        <v>30</v>
      </c>
      <c r="U7" s="11"/>
      <c r="V7" s="11"/>
      <c r="W7" s="11"/>
      <c r="X7" s="11"/>
    </row>
    <row r="8" spans="1:24" ht="95.1" customHeight="1" x14ac:dyDescent="0.25">
      <c r="A8" s="118" t="s">
        <v>2272</v>
      </c>
      <c r="B8" s="1" t="s">
        <v>16</v>
      </c>
      <c r="C8" s="1" t="s">
        <v>11</v>
      </c>
      <c r="D8" s="1" t="s">
        <v>23</v>
      </c>
      <c r="E8" s="1" t="s">
        <v>2699</v>
      </c>
      <c r="F8" s="1" t="s">
        <v>2631</v>
      </c>
      <c r="G8" s="1" t="s">
        <v>44</v>
      </c>
      <c r="H8" s="133">
        <v>12500</v>
      </c>
      <c r="I8" s="7" t="s">
        <v>2486</v>
      </c>
      <c r="J8" s="1" t="s">
        <v>57</v>
      </c>
      <c r="K8" s="1" t="s">
        <v>2341</v>
      </c>
      <c r="L8" s="3">
        <v>6466.5</v>
      </c>
      <c r="M8" s="10">
        <v>476550</v>
      </c>
      <c r="N8" s="5" t="s">
        <v>12</v>
      </c>
      <c r="O8" s="1" t="s">
        <v>28</v>
      </c>
      <c r="P8" s="1" t="s">
        <v>57</v>
      </c>
      <c r="Q8" s="1" t="s">
        <v>57</v>
      </c>
      <c r="R8" s="6">
        <v>45316</v>
      </c>
      <c r="S8" s="1" t="s">
        <v>2776</v>
      </c>
      <c r="T8" s="119" t="s">
        <v>2642</v>
      </c>
      <c r="U8" s="11"/>
      <c r="V8" s="11"/>
      <c r="W8" s="11"/>
      <c r="X8" s="11"/>
    </row>
    <row r="9" spans="1:24" ht="95.1" customHeight="1" x14ac:dyDescent="0.25">
      <c r="A9" s="118" t="s">
        <v>2272</v>
      </c>
      <c r="B9" s="1" t="s">
        <v>31</v>
      </c>
      <c r="C9" s="1" t="s">
        <v>11</v>
      </c>
      <c r="D9" s="1" t="s">
        <v>2333</v>
      </c>
      <c r="E9" s="1" t="s">
        <v>2683</v>
      </c>
      <c r="F9" s="1" t="s">
        <v>32</v>
      </c>
      <c r="G9" s="1" t="s">
        <v>4064</v>
      </c>
      <c r="H9" s="133" t="s">
        <v>33</v>
      </c>
      <c r="I9" s="7" t="s">
        <v>2530</v>
      </c>
      <c r="J9" s="1" t="s">
        <v>57</v>
      </c>
      <c r="K9" s="1" t="s">
        <v>2342</v>
      </c>
      <c r="L9" s="3">
        <v>2750</v>
      </c>
      <c r="M9" s="10">
        <v>516200</v>
      </c>
      <c r="N9" s="5" t="s">
        <v>34</v>
      </c>
      <c r="O9" s="1" t="s">
        <v>35</v>
      </c>
      <c r="P9" s="1" t="s">
        <v>226</v>
      </c>
      <c r="Q9" s="1" t="s">
        <v>14</v>
      </c>
      <c r="R9" s="6">
        <v>45658</v>
      </c>
      <c r="S9" s="1" t="s">
        <v>4027</v>
      </c>
      <c r="T9" s="119" t="s">
        <v>2643</v>
      </c>
    </row>
    <row r="10" spans="1:24" ht="95.1" customHeight="1" x14ac:dyDescent="0.25">
      <c r="A10" s="118" t="s">
        <v>2272</v>
      </c>
      <c r="B10" s="1" t="s">
        <v>36</v>
      </c>
      <c r="C10" s="1" t="s">
        <v>11</v>
      </c>
      <c r="D10" s="1" t="s">
        <v>2333</v>
      </c>
      <c r="E10" s="1" t="s">
        <v>2683</v>
      </c>
      <c r="F10" s="1" t="s">
        <v>32</v>
      </c>
      <c r="G10" s="1" t="s">
        <v>4064</v>
      </c>
      <c r="H10" s="133" t="s">
        <v>1045</v>
      </c>
      <c r="I10" s="7" t="s">
        <v>2530</v>
      </c>
      <c r="J10" s="1" t="s">
        <v>57</v>
      </c>
      <c r="K10" s="1" t="s">
        <v>2342</v>
      </c>
      <c r="L10" s="3">
        <v>2750</v>
      </c>
      <c r="M10" s="10">
        <v>210000</v>
      </c>
      <c r="N10" s="5" t="s">
        <v>34</v>
      </c>
      <c r="O10" s="1" t="s">
        <v>35</v>
      </c>
      <c r="P10" s="1" t="s">
        <v>226</v>
      </c>
      <c r="Q10" s="1" t="s">
        <v>14</v>
      </c>
      <c r="R10" s="6">
        <v>45658</v>
      </c>
      <c r="S10" s="1" t="s">
        <v>4027</v>
      </c>
      <c r="T10" s="119" t="s">
        <v>2644</v>
      </c>
    </row>
    <row r="11" spans="1:24" ht="95.1" customHeight="1" x14ac:dyDescent="0.25">
      <c r="A11" s="118" t="s">
        <v>2272</v>
      </c>
      <c r="B11" s="1" t="s">
        <v>31</v>
      </c>
      <c r="C11" s="1" t="s">
        <v>11</v>
      </c>
      <c r="D11" s="1" t="s">
        <v>37</v>
      </c>
      <c r="E11" s="1" t="s">
        <v>2757</v>
      </c>
      <c r="F11" s="1">
        <v>1104113</v>
      </c>
      <c r="G11" s="1" t="s">
        <v>44</v>
      </c>
      <c r="H11" s="133">
        <v>3</v>
      </c>
      <c r="I11" s="13" t="s">
        <v>2498</v>
      </c>
      <c r="J11" s="1" t="s">
        <v>57</v>
      </c>
      <c r="K11" s="1" t="s">
        <v>2343</v>
      </c>
      <c r="L11" s="3">
        <v>125000</v>
      </c>
      <c r="M11" s="9">
        <v>375000</v>
      </c>
      <c r="N11" s="5" t="s">
        <v>38</v>
      </c>
      <c r="O11" s="1" t="s">
        <v>18</v>
      </c>
      <c r="P11" s="1" t="s">
        <v>57</v>
      </c>
      <c r="Q11" s="1" t="s">
        <v>14</v>
      </c>
      <c r="R11" s="6">
        <v>45658</v>
      </c>
      <c r="S11" s="1" t="s">
        <v>2776</v>
      </c>
      <c r="T11" s="120" t="s">
        <v>39</v>
      </c>
    </row>
    <row r="12" spans="1:24" ht="95.1" customHeight="1" x14ac:dyDescent="0.25">
      <c r="A12" s="118" t="s">
        <v>2272</v>
      </c>
      <c r="B12" s="1" t="s">
        <v>31</v>
      </c>
      <c r="C12" s="1" t="s">
        <v>11</v>
      </c>
      <c r="D12" s="1" t="s">
        <v>40</v>
      </c>
      <c r="E12" s="1" t="s">
        <v>2744</v>
      </c>
      <c r="F12" s="1">
        <v>2151</v>
      </c>
      <c r="G12" s="1" t="s">
        <v>44</v>
      </c>
      <c r="H12" s="133">
        <v>8</v>
      </c>
      <c r="I12" s="1" t="s">
        <v>2531</v>
      </c>
      <c r="J12" s="1" t="s">
        <v>57</v>
      </c>
      <c r="K12" s="1" t="s">
        <v>2344</v>
      </c>
      <c r="L12" s="3">
        <v>4320</v>
      </c>
      <c r="M12" s="10">
        <v>30240</v>
      </c>
      <c r="N12" s="5" t="s">
        <v>34</v>
      </c>
      <c r="O12" s="1" t="s">
        <v>41</v>
      </c>
      <c r="P12" s="1" t="s">
        <v>57</v>
      </c>
      <c r="Q12" s="1" t="s">
        <v>14</v>
      </c>
      <c r="R12" s="6">
        <v>45659</v>
      </c>
      <c r="S12" s="1" t="s">
        <v>4027</v>
      </c>
      <c r="T12" s="119" t="s">
        <v>42</v>
      </c>
      <c r="U12" s="11"/>
      <c r="V12" s="11"/>
      <c r="W12" s="11"/>
      <c r="X12" s="11"/>
    </row>
    <row r="13" spans="1:24" ht="95.1" customHeight="1" x14ac:dyDescent="0.25">
      <c r="A13" s="118" t="s">
        <v>2272</v>
      </c>
      <c r="B13" s="1" t="s">
        <v>31</v>
      </c>
      <c r="C13" s="1" t="s">
        <v>11</v>
      </c>
      <c r="D13" s="1" t="s">
        <v>43</v>
      </c>
      <c r="E13" s="1" t="s">
        <v>2699</v>
      </c>
      <c r="F13" s="1" t="s">
        <v>1133</v>
      </c>
      <c r="G13" s="1" t="s">
        <v>44</v>
      </c>
      <c r="H13" s="133">
        <v>8</v>
      </c>
      <c r="I13" s="1" t="s">
        <v>2487</v>
      </c>
      <c r="J13" s="1" t="s">
        <v>57</v>
      </c>
      <c r="K13" s="1" t="s">
        <v>2345</v>
      </c>
      <c r="L13" s="3">
        <v>1800</v>
      </c>
      <c r="M13" s="10">
        <v>14400</v>
      </c>
      <c r="N13" s="5" t="s">
        <v>38</v>
      </c>
      <c r="O13" s="1" t="s">
        <v>2731</v>
      </c>
      <c r="P13" s="1" t="s">
        <v>57</v>
      </c>
      <c r="Q13" s="1" t="s">
        <v>14</v>
      </c>
      <c r="R13" s="6">
        <v>45690</v>
      </c>
      <c r="S13" s="1" t="s">
        <v>4027</v>
      </c>
      <c r="T13" s="119" t="s">
        <v>46</v>
      </c>
      <c r="U13" s="11"/>
      <c r="V13" s="11"/>
      <c r="W13" s="11"/>
      <c r="X13" s="11"/>
    </row>
    <row r="14" spans="1:24" ht="95.1" customHeight="1" x14ac:dyDescent="0.25">
      <c r="A14" s="118" t="s">
        <v>2272</v>
      </c>
      <c r="B14" s="1" t="s">
        <v>31</v>
      </c>
      <c r="C14" s="1" t="s">
        <v>11</v>
      </c>
      <c r="D14" s="1" t="s">
        <v>47</v>
      </c>
      <c r="E14" s="1" t="s">
        <v>2757</v>
      </c>
      <c r="F14" s="1" t="s">
        <v>1133</v>
      </c>
      <c r="G14" s="1" t="s">
        <v>44</v>
      </c>
      <c r="H14" s="133">
        <v>33</v>
      </c>
      <c r="I14" s="1" t="s">
        <v>2527</v>
      </c>
      <c r="J14" s="1" t="s">
        <v>57</v>
      </c>
      <c r="K14" s="1" t="s">
        <v>2346</v>
      </c>
      <c r="L14" s="3">
        <v>5200</v>
      </c>
      <c r="M14" s="10">
        <v>171600</v>
      </c>
      <c r="N14" s="5" t="s">
        <v>38</v>
      </c>
      <c r="O14" s="1" t="s">
        <v>48</v>
      </c>
      <c r="P14" s="1" t="s">
        <v>57</v>
      </c>
      <c r="Q14" s="1" t="s">
        <v>14</v>
      </c>
      <c r="R14" s="6">
        <v>45717</v>
      </c>
      <c r="S14" s="1" t="s">
        <v>4027</v>
      </c>
      <c r="T14" s="119" t="s">
        <v>49</v>
      </c>
    </row>
    <row r="15" spans="1:24" ht="95.1" customHeight="1" x14ac:dyDescent="0.25">
      <c r="A15" s="118" t="s">
        <v>2272</v>
      </c>
      <c r="B15" s="1" t="s">
        <v>31</v>
      </c>
      <c r="C15" s="1" t="s">
        <v>11</v>
      </c>
      <c r="D15" s="1" t="s">
        <v>50</v>
      </c>
      <c r="E15" s="1" t="s">
        <v>2699</v>
      </c>
      <c r="F15" s="1">
        <v>90100002</v>
      </c>
      <c r="G15" s="1" t="s">
        <v>372</v>
      </c>
      <c r="H15" s="133">
        <v>74481</v>
      </c>
      <c r="I15" s="14" t="s">
        <v>2488</v>
      </c>
      <c r="J15" s="1" t="s">
        <v>57</v>
      </c>
      <c r="K15" s="1" t="s">
        <v>2347</v>
      </c>
      <c r="L15" s="3">
        <v>24.88</v>
      </c>
      <c r="M15" s="10">
        <v>1853086.88</v>
      </c>
      <c r="N15" s="5" t="s">
        <v>12</v>
      </c>
      <c r="O15" s="1" t="s">
        <v>130</v>
      </c>
      <c r="P15" s="1" t="s">
        <v>226</v>
      </c>
      <c r="Q15" s="1" t="s">
        <v>14</v>
      </c>
      <c r="R15" s="6">
        <v>45658</v>
      </c>
      <c r="S15" s="1" t="s">
        <v>2776</v>
      </c>
      <c r="T15" s="119" t="s">
        <v>2645</v>
      </c>
    </row>
    <row r="16" spans="1:24" ht="95.1" customHeight="1" x14ac:dyDescent="0.25">
      <c r="A16" s="118" t="s">
        <v>2272</v>
      </c>
      <c r="B16" s="1" t="s">
        <v>31</v>
      </c>
      <c r="C16" s="1" t="s">
        <v>11</v>
      </c>
      <c r="D16" s="1" t="s">
        <v>50</v>
      </c>
      <c r="E16" s="1" t="s">
        <v>2699</v>
      </c>
      <c r="F16" s="1">
        <v>90100002</v>
      </c>
      <c r="G16" s="1" t="s">
        <v>372</v>
      </c>
      <c r="H16" s="133">
        <v>8952</v>
      </c>
      <c r="I16" s="7" t="s">
        <v>2489</v>
      </c>
      <c r="J16" s="1" t="s">
        <v>57</v>
      </c>
      <c r="K16" s="1" t="s">
        <v>2348</v>
      </c>
      <c r="L16" s="3">
        <v>12.5</v>
      </c>
      <c r="M16" s="10">
        <v>111898.5</v>
      </c>
      <c r="N16" s="5" t="s">
        <v>12</v>
      </c>
      <c r="O16" s="1" t="s">
        <v>51</v>
      </c>
      <c r="P16" s="1" t="s">
        <v>57</v>
      </c>
      <c r="Q16" s="1" t="s">
        <v>14</v>
      </c>
      <c r="R16" s="6">
        <v>45658</v>
      </c>
      <c r="S16" s="1" t="s">
        <v>2776</v>
      </c>
      <c r="T16" s="119" t="s">
        <v>52</v>
      </c>
    </row>
    <row r="17" spans="1:20" ht="95.1" customHeight="1" x14ac:dyDescent="0.25">
      <c r="A17" s="118" t="s">
        <v>2272</v>
      </c>
      <c r="B17" s="1" t="s">
        <v>31</v>
      </c>
      <c r="C17" s="1" t="s">
        <v>11</v>
      </c>
      <c r="D17" s="1" t="s">
        <v>50</v>
      </c>
      <c r="E17" s="1" t="s">
        <v>2699</v>
      </c>
      <c r="F17" s="1">
        <v>92000018</v>
      </c>
      <c r="G17" s="1" t="s">
        <v>1501</v>
      </c>
      <c r="H17" s="133">
        <v>5</v>
      </c>
      <c r="I17" s="1" t="s">
        <v>2484</v>
      </c>
      <c r="J17" s="1" t="s">
        <v>57</v>
      </c>
      <c r="K17" s="1" t="s">
        <v>2349</v>
      </c>
      <c r="L17" s="3">
        <v>20915.82</v>
      </c>
      <c r="M17" s="10">
        <v>1464107.4</v>
      </c>
      <c r="N17" s="5" t="s">
        <v>12</v>
      </c>
      <c r="O17" s="1" t="s">
        <v>53</v>
      </c>
      <c r="P17" s="1" t="s">
        <v>226</v>
      </c>
      <c r="Q17" s="1" t="s">
        <v>14</v>
      </c>
      <c r="R17" s="6">
        <v>45658</v>
      </c>
      <c r="S17" s="1" t="s">
        <v>2776</v>
      </c>
      <c r="T17" s="119" t="s">
        <v>2646</v>
      </c>
    </row>
    <row r="18" spans="1:20" ht="95.1" customHeight="1" x14ac:dyDescent="0.25">
      <c r="A18" s="118" t="s">
        <v>2272</v>
      </c>
      <c r="B18" s="1" t="s">
        <v>31</v>
      </c>
      <c r="C18" s="1" t="s">
        <v>11</v>
      </c>
      <c r="D18" s="1" t="s">
        <v>50</v>
      </c>
      <c r="E18" s="1" t="s">
        <v>2699</v>
      </c>
      <c r="F18" s="14">
        <v>550242000001</v>
      </c>
      <c r="G18" s="1" t="s">
        <v>372</v>
      </c>
      <c r="H18" s="133">
        <v>74481.2</v>
      </c>
      <c r="I18" s="14" t="s">
        <v>2490</v>
      </c>
      <c r="J18" s="1" t="s">
        <v>57</v>
      </c>
      <c r="K18" s="1" t="s">
        <v>2350</v>
      </c>
      <c r="L18" s="9" t="s">
        <v>2638</v>
      </c>
      <c r="M18" s="9">
        <v>10000</v>
      </c>
      <c r="N18" s="5" t="s">
        <v>12</v>
      </c>
      <c r="O18" s="1" t="s">
        <v>53</v>
      </c>
      <c r="P18" s="1" t="s">
        <v>226</v>
      </c>
      <c r="Q18" s="1" t="s">
        <v>14</v>
      </c>
      <c r="R18" s="6">
        <v>45659</v>
      </c>
      <c r="S18" s="1" t="s">
        <v>4027</v>
      </c>
      <c r="T18" s="119" t="s">
        <v>2647</v>
      </c>
    </row>
    <row r="19" spans="1:20" ht="95.1" customHeight="1" x14ac:dyDescent="0.25">
      <c r="A19" s="118" t="s">
        <v>2272</v>
      </c>
      <c r="B19" s="1" t="s">
        <v>31</v>
      </c>
      <c r="C19" s="1" t="s">
        <v>11</v>
      </c>
      <c r="D19" s="1" t="s">
        <v>50</v>
      </c>
      <c r="E19" s="1" t="s">
        <v>2699</v>
      </c>
      <c r="F19" s="1">
        <v>1032909</v>
      </c>
      <c r="G19" s="1" t="s">
        <v>44</v>
      </c>
      <c r="H19" s="133">
        <v>20</v>
      </c>
      <c r="I19" s="1" t="s">
        <v>2507</v>
      </c>
      <c r="J19" s="1" t="s">
        <v>57</v>
      </c>
      <c r="K19" s="1" t="s">
        <v>2351</v>
      </c>
      <c r="L19" s="3">
        <v>300</v>
      </c>
      <c r="M19" s="9">
        <v>6000</v>
      </c>
      <c r="N19" s="5" t="s">
        <v>34</v>
      </c>
      <c r="O19" s="1" t="s">
        <v>53</v>
      </c>
      <c r="P19" s="1" t="s">
        <v>57</v>
      </c>
      <c r="Q19" s="1" t="s">
        <v>14</v>
      </c>
      <c r="R19" s="6">
        <v>45717</v>
      </c>
      <c r="S19" s="1" t="s">
        <v>2776</v>
      </c>
      <c r="T19" s="119" t="s">
        <v>2648</v>
      </c>
    </row>
    <row r="20" spans="1:20" ht="95.1" customHeight="1" x14ac:dyDescent="0.25">
      <c r="A20" s="118" t="s">
        <v>2272</v>
      </c>
      <c r="B20" s="1" t="s">
        <v>31</v>
      </c>
      <c r="C20" s="1" t="s">
        <v>11</v>
      </c>
      <c r="D20" s="1" t="s">
        <v>50</v>
      </c>
      <c r="E20" s="1" t="s">
        <v>2699</v>
      </c>
      <c r="F20" s="1" t="s">
        <v>1133</v>
      </c>
      <c r="G20" s="1" t="s">
        <v>44</v>
      </c>
      <c r="H20" s="134">
        <v>1</v>
      </c>
      <c r="I20" s="1" t="s">
        <v>2491</v>
      </c>
      <c r="J20" s="1" t="s">
        <v>1496</v>
      </c>
      <c r="K20" s="1" t="s">
        <v>2352</v>
      </c>
      <c r="L20" s="3">
        <v>35000</v>
      </c>
      <c r="M20" s="9">
        <v>35000</v>
      </c>
      <c r="N20" s="5" t="s">
        <v>38</v>
      </c>
      <c r="O20" s="1" t="s">
        <v>53</v>
      </c>
      <c r="P20" s="1" t="s">
        <v>57</v>
      </c>
      <c r="Q20" s="1" t="s">
        <v>14</v>
      </c>
      <c r="R20" s="6">
        <v>45658</v>
      </c>
      <c r="S20" s="1" t="s">
        <v>4027</v>
      </c>
      <c r="T20" s="119" t="s">
        <v>54</v>
      </c>
    </row>
    <row r="21" spans="1:20" ht="95.1" customHeight="1" x14ac:dyDescent="0.25">
      <c r="A21" s="118" t="s">
        <v>2272</v>
      </c>
      <c r="B21" s="1" t="s">
        <v>31</v>
      </c>
      <c r="C21" s="1" t="s">
        <v>11</v>
      </c>
      <c r="D21" s="1" t="s">
        <v>50</v>
      </c>
      <c r="E21" s="1" t="s">
        <v>2699</v>
      </c>
      <c r="F21" s="1">
        <v>1523</v>
      </c>
      <c r="G21" s="36" t="s">
        <v>862</v>
      </c>
      <c r="H21" s="133">
        <v>10</v>
      </c>
      <c r="I21" s="1" t="s">
        <v>2489</v>
      </c>
      <c r="J21" s="1" t="s">
        <v>57</v>
      </c>
      <c r="K21" s="1" t="s">
        <v>2353</v>
      </c>
      <c r="L21" s="3">
        <v>300</v>
      </c>
      <c r="M21" s="10">
        <v>3000</v>
      </c>
      <c r="N21" s="5" t="s">
        <v>12</v>
      </c>
      <c r="O21" s="1" t="s">
        <v>55</v>
      </c>
      <c r="P21" s="1" t="s">
        <v>57</v>
      </c>
      <c r="Q21" s="1" t="s">
        <v>14</v>
      </c>
      <c r="R21" s="6">
        <v>45717</v>
      </c>
      <c r="S21" s="1" t="s">
        <v>2776</v>
      </c>
      <c r="T21" s="119" t="s">
        <v>2648</v>
      </c>
    </row>
    <row r="22" spans="1:20" ht="95.1" customHeight="1" x14ac:dyDescent="0.25">
      <c r="A22" s="118" t="s">
        <v>2272</v>
      </c>
      <c r="B22" s="1" t="s">
        <v>36</v>
      </c>
      <c r="C22" s="1" t="s">
        <v>11</v>
      </c>
      <c r="D22" s="1" t="s">
        <v>50</v>
      </c>
      <c r="E22" s="1" t="s">
        <v>2699</v>
      </c>
      <c r="F22" s="1">
        <v>1634</v>
      </c>
      <c r="G22" s="1" t="s">
        <v>4056</v>
      </c>
      <c r="H22" s="134">
        <v>60</v>
      </c>
      <c r="I22" s="1" t="s">
        <v>2532</v>
      </c>
      <c r="J22" s="1" t="s">
        <v>57</v>
      </c>
      <c r="K22" s="1" t="s">
        <v>2354</v>
      </c>
      <c r="L22" s="3">
        <v>122500</v>
      </c>
      <c r="M22" s="10">
        <v>7350000</v>
      </c>
      <c r="N22" s="5" t="s">
        <v>34</v>
      </c>
      <c r="O22" s="1" t="s">
        <v>53</v>
      </c>
      <c r="P22" s="1" t="s">
        <v>57</v>
      </c>
      <c r="Q22" s="1" t="s">
        <v>57</v>
      </c>
      <c r="R22" s="6">
        <v>45658</v>
      </c>
      <c r="S22" s="1" t="s">
        <v>2776</v>
      </c>
      <c r="T22" s="120" t="s">
        <v>56</v>
      </c>
    </row>
    <row r="23" spans="1:20" s="28" customFormat="1" ht="95.1" customHeight="1" x14ac:dyDescent="0.25">
      <c r="A23" s="118" t="s">
        <v>2272</v>
      </c>
      <c r="B23" s="1" t="s">
        <v>4069</v>
      </c>
      <c r="C23" s="1" t="s">
        <v>11</v>
      </c>
      <c r="D23" s="1" t="s">
        <v>50</v>
      </c>
      <c r="E23" s="1" t="s">
        <v>2699</v>
      </c>
      <c r="F23" s="1">
        <v>91200108</v>
      </c>
      <c r="G23" s="1" t="s">
        <v>44</v>
      </c>
      <c r="H23" s="133">
        <v>1</v>
      </c>
      <c r="I23" s="1" t="s">
        <v>4088</v>
      </c>
      <c r="J23" s="1" t="s">
        <v>57</v>
      </c>
      <c r="K23" s="1" t="s">
        <v>4071</v>
      </c>
      <c r="L23" s="177">
        <v>333333</v>
      </c>
      <c r="M23" s="10">
        <v>4000000</v>
      </c>
      <c r="N23" s="5" t="s">
        <v>12</v>
      </c>
      <c r="O23" s="1" t="s">
        <v>4072</v>
      </c>
      <c r="P23" s="1" t="s">
        <v>57</v>
      </c>
      <c r="Q23" s="1" t="s">
        <v>4073</v>
      </c>
      <c r="R23" s="6">
        <v>45316</v>
      </c>
      <c r="S23" s="1" t="s">
        <v>2776</v>
      </c>
      <c r="T23" s="119" t="s">
        <v>4074</v>
      </c>
    </row>
    <row r="24" spans="1:20" s="28" customFormat="1" ht="95.1" customHeight="1" x14ac:dyDescent="0.25">
      <c r="A24" s="118" t="s">
        <v>2272</v>
      </c>
      <c r="B24" s="1" t="s">
        <v>16</v>
      </c>
      <c r="C24" s="1" t="s">
        <v>11</v>
      </c>
      <c r="D24" s="1" t="s">
        <v>50</v>
      </c>
      <c r="E24" s="1" t="s">
        <v>2699</v>
      </c>
      <c r="F24" s="1">
        <v>70600005</v>
      </c>
      <c r="G24" s="1" t="s">
        <v>4070</v>
      </c>
      <c r="H24" s="133">
        <v>1</v>
      </c>
      <c r="I24" s="1" t="s">
        <v>2601</v>
      </c>
      <c r="J24" s="1" t="s">
        <v>57</v>
      </c>
      <c r="K24" s="1" t="s">
        <v>4082</v>
      </c>
      <c r="L24" s="177">
        <v>46000</v>
      </c>
      <c r="M24" s="10">
        <v>46000</v>
      </c>
      <c r="N24" s="5" t="s">
        <v>12</v>
      </c>
      <c r="O24" s="1" t="s">
        <v>45</v>
      </c>
      <c r="P24" s="1" t="s">
        <v>57</v>
      </c>
      <c r="Q24" s="1" t="s">
        <v>4073</v>
      </c>
      <c r="R24" s="6">
        <v>45316</v>
      </c>
      <c r="S24" s="1" t="s">
        <v>2776</v>
      </c>
      <c r="T24" s="119" t="s">
        <v>4075</v>
      </c>
    </row>
    <row r="25" spans="1:20" s="28" customFormat="1" ht="95.1" customHeight="1" x14ac:dyDescent="0.25">
      <c r="A25" s="118" t="s">
        <v>2272</v>
      </c>
      <c r="B25" s="1" t="s">
        <v>16</v>
      </c>
      <c r="C25" s="1" t="s">
        <v>11</v>
      </c>
      <c r="D25" s="1" t="s">
        <v>50</v>
      </c>
      <c r="E25" s="1" t="s">
        <v>2699</v>
      </c>
      <c r="F25" s="1">
        <v>90300013</v>
      </c>
      <c r="G25" s="1" t="s">
        <v>4070</v>
      </c>
      <c r="H25" s="133">
        <v>1</v>
      </c>
      <c r="I25" s="1" t="s">
        <v>2601</v>
      </c>
      <c r="J25" s="1" t="s">
        <v>57</v>
      </c>
      <c r="K25" s="1" t="s">
        <v>4083</v>
      </c>
      <c r="L25" s="10">
        <v>117600</v>
      </c>
      <c r="M25" s="10">
        <v>117600</v>
      </c>
      <c r="N25" s="5" t="s">
        <v>12</v>
      </c>
      <c r="O25" s="1" t="s">
        <v>45</v>
      </c>
      <c r="P25" s="1" t="s">
        <v>57</v>
      </c>
      <c r="Q25" s="1" t="s">
        <v>4073</v>
      </c>
      <c r="R25" s="6">
        <v>45316</v>
      </c>
      <c r="S25" s="1" t="s">
        <v>2776</v>
      </c>
      <c r="T25" s="119" t="s">
        <v>4075</v>
      </c>
    </row>
    <row r="26" spans="1:20" s="28" customFormat="1" ht="95.1" customHeight="1" x14ac:dyDescent="0.25">
      <c r="A26" s="118" t="s">
        <v>2272</v>
      </c>
      <c r="B26" s="1" t="s">
        <v>4076</v>
      </c>
      <c r="C26" s="1" t="s">
        <v>11</v>
      </c>
      <c r="D26" s="1" t="s">
        <v>50</v>
      </c>
      <c r="E26" s="1" t="s">
        <v>2699</v>
      </c>
      <c r="F26" s="1" t="s">
        <v>1133</v>
      </c>
      <c r="G26" s="1" t="s">
        <v>44</v>
      </c>
      <c r="H26" s="133">
        <v>2000000</v>
      </c>
      <c r="I26" s="1" t="s">
        <v>4089</v>
      </c>
      <c r="J26" s="1" t="s">
        <v>57</v>
      </c>
      <c r="K26" s="1" t="s">
        <v>4084</v>
      </c>
      <c r="L26" s="10">
        <v>0.9</v>
      </c>
      <c r="M26" s="10">
        <v>1800000</v>
      </c>
      <c r="N26" s="5" t="s">
        <v>34</v>
      </c>
      <c r="O26" s="1" t="s">
        <v>1078</v>
      </c>
      <c r="P26" s="1" t="s">
        <v>57</v>
      </c>
      <c r="Q26" s="1" t="s">
        <v>4073</v>
      </c>
      <c r="R26" s="6">
        <v>45689</v>
      </c>
      <c r="S26" s="1" t="s">
        <v>2776</v>
      </c>
      <c r="T26" s="119" t="s">
        <v>4078</v>
      </c>
    </row>
    <row r="27" spans="1:20" s="28" customFormat="1" ht="95.1" customHeight="1" x14ac:dyDescent="0.25">
      <c r="A27" s="118" t="s">
        <v>2272</v>
      </c>
      <c r="B27" s="1" t="s">
        <v>4076</v>
      </c>
      <c r="C27" s="1" t="s">
        <v>11</v>
      </c>
      <c r="D27" s="1" t="s">
        <v>50</v>
      </c>
      <c r="E27" s="1" t="s">
        <v>2699</v>
      </c>
      <c r="F27" s="1" t="s">
        <v>1133</v>
      </c>
      <c r="G27" s="1" t="s">
        <v>44</v>
      </c>
      <c r="H27" s="133">
        <v>10</v>
      </c>
      <c r="I27" s="1" t="s">
        <v>2689</v>
      </c>
      <c r="J27" s="1" t="s">
        <v>57</v>
      </c>
      <c r="K27" s="1" t="s">
        <v>4085</v>
      </c>
      <c r="L27" s="3" t="s">
        <v>4079</v>
      </c>
      <c r="M27" s="10">
        <v>350000</v>
      </c>
      <c r="N27" s="5" t="s">
        <v>34</v>
      </c>
      <c r="O27" s="1" t="s">
        <v>1108</v>
      </c>
      <c r="P27" s="1" t="s">
        <v>57</v>
      </c>
      <c r="Q27" s="1" t="s">
        <v>4073</v>
      </c>
      <c r="R27" s="6">
        <v>45717</v>
      </c>
      <c r="S27" s="1" t="s">
        <v>2776</v>
      </c>
      <c r="T27" s="119" t="s">
        <v>4080</v>
      </c>
    </row>
    <row r="28" spans="1:20" s="28" customFormat="1" ht="95.1" customHeight="1" x14ac:dyDescent="0.25">
      <c r="A28" s="118" t="s">
        <v>2272</v>
      </c>
      <c r="B28" s="1" t="s">
        <v>4076</v>
      </c>
      <c r="C28" s="1" t="s">
        <v>11</v>
      </c>
      <c r="D28" s="1" t="s">
        <v>50</v>
      </c>
      <c r="E28" s="1" t="s">
        <v>2699</v>
      </c>
      <c r="F28" s="1">
        <v>11074612</v>
      </c>
      <c r="G28" s="1" t="s">
        <v>4077</v>
      </c>
      <c r="H28" s="134">
        <v>20000</v>
      </c>
      <c r="I28" s="1" t="s">
        <v>2529</v>
      </c>
      <c r="J28" s="1" t="s">
        <v>57</v>
      </c>
      <c r="K28" s="1" t="s">
        <v>4086</v>
      </c>
      <c r="L28" s="10">
        <v>2.1800000000000002</v>
      </c>
      <c r="M28" s="10">
        <v>43763</v>
      </c>
      <c r="N28" s="5" t="s">
        <v>34</v>
      </c>
      <c r="O28" s="1" t="s">
        <v>210</v>
      </c>
      <c r="P28" s="1" t="s">
        <v>57</v>
      </c>
      <c r="Q28" s="1" t="s">
        <v>4073</v>
      </c>
      <c r="R28" s="6">
        <v>45809</v>
      </c>
      <c r="S28" s="1" t="s">
        <v>4028</v>
      </c>
      <c r="T28" s="119" t="s">
        <v>4081</v>
      </c>
    </row>
    <row r="29" spans="1:20" ht="95.1" customHeight="1" x14ac:dyDescent="0.25">
      <c r="A29" s="118" t="s">
        <v>2272</v>
      </c>
      <c r="B29" s="1" t="s">
        <v>31</v>
      </c>
      <c r="C29" s="1" t="s">
        <v>11</v>
      </c>
      <c r="D29" s="1" t="s">
        <v>50</v>
      </c>
      <c r="E29" s="1" t="s">
        <v>2699</v>
      </c>
      <c r="F29" s="1" t="s">
        <v>1133</v>
      </c>
      <c r="G29" s="1" t="s">
        <v>44</v>
      </c>
      <c r="H29" s="134">
        <v>1</v>
      </c>
      <c r="I29" s="1" t="s">
        <v>2507</v>
      </c>
      <c r="J29" s="1" t="s">
        <v>57</v>
      </c>
      <c r="K29" s="1" t="s">
        <v>2355</v>
      </c>
      <c r="L29" s="3">
        <v>35000</v>
      </c>
      <c r="M29" s="10">
        <v>35000</v>
      </c>
      <c r="N29" s="5" t="s">
        <v>34</v>
      </c>
      <c r="O29" s="1" t="s">
        <v>53</v>
      </c>
      <c r="P29" s="1" t="s">
        <v>57</v>
      </c>
      <c r="Q29" s="1" t="s">
        <v>14</v>
      </c>
      <c r="R29" s="6">
        <v>45658</v>
      </c>
      <c r="S29" s="1" t="s">
        <v>4027</v>
      </c>
      <c r="T29" s="119" t="s">
        <v>58</v>
      </c>
    </row>
    <row r="30" spans="1:20" ht="95.1" customHeight="1" x14ac:dyDescent="0.25">
      <c r="A30" s="118" t="s">
        <v>2272</v>
      </c>
      <c r="B30" s="1" t="s">
        <v>31</v>
      </c>
      <c r="C30" s="1" t="s">
        <v>11</v>
      </c>
      <c r="D30" s="1" t="s">
        <v>50</v>
      </c>
      <c r="E30" s="1" t="s">
        <v>2699</v>
      </c>
      <c r="F30" s="1" t="s">
        <v>1133</v>
      </c>
      <c r="G30" s="1" t="s">
        <v>1496</v>
      </c>
      <c r="H30" s="133" t="s">
        <v>1496</v>
      </c>
      <c r="I30" s="1" t="s">
        <v>2492</v>
      </c>
      <c r="J30" s="1" t="s">
        <v>57</v>
      </c>
      <c r="K30" s="1" t="s">
        <v>2356</v>
      </c>
      <c r="L30" s="9" t="s">
        <v>2638</v>
      </c>
      <c r="M30" s="9">
        <v>642000</v>
      </c>
      <c r="N30" s="5" t="s">
        <v>12</v>
      </c>
      <c r="O30" s="1" t="s">
        <v>55</v>
      </c>
      <c r="P30" s="1" t="s">
        <v>226</v>
      </c>
      <c r="Q30" s="1" t="s">
        <v>14</v>
      </c>
      <c r="R30" s="6">
        <v>45659</v>
      </c>
      <c r="S30" s="1" t="s">
        <v>2776</v>
      </c>
      <c r="T30" s="119" t="s">
        <v>2649</v>
      </c>
    </row>
    <row r="31" spans="1:20" ht="95.1" customHeight="1" x14ac:dyDescent="0.25">
      <c r="A31" s="118" t="s">
        <v>2272</v>
      </c>
      <c r="B31" s="1" t="s">
        <v>31</v>
      </c>
      <c r="C31" s="1" t="s">
        <v>11</v>
      </c>
      <c r="D31" s="1" t="s">
        <v>50</v>
      </c>
      <c r="E31" s="1" t="s">
        <v>2699</v>
      </c>
      <c r="F31" s="1">
        <v>1114446</v>
      </c>
      <c r="G31" s="1" t="s">
        <v>44</v>
      </c>
      <c r="H31" s="133">
        <v>10</v>
      </c>
      <c r="I31" s="1" t="s">
        <v>2486</v>
      </c>
      <c r="J31" s="1" t="s">
        <v>57</v>
      </c>
      <c r="K31" s="1" t="s">
        <v>2357</v>
      </c>
      <c r="L31" s="3">
        <v>236525</v>
      </c>
      <c r="M31" s="10">
        <v>2365250</v>
      </c>
      <c r="N31" s="5" t="s">
        <v>34</v>
      </c>
      <c r="O31" s="1" t="s">
        <v>28</v>
      </c>
      <c r="P31" s="1" t="s">
        <v>57</v>
      </c>
      <c r="Q31" s="1" t="s">
        <v>14</v>
      </c>
      <c r="R31" s="6">
        <v>45659</v>
      </c>
      <c r="S31" s="1" t="s">
        <v>4027</v>
      </c>
      <c r="T31" s="119" t="s">
        <v>2650</v>
      </c>
    </row>
    <row r="32" spans="1:20" ht="95.1" customHeight="1" x14ac:dyDescent="0.25">
      <c r="A32" s="118" t="s">
        <v>2272</v>
      </c>
      <c r="B32" s="1" t="s">
        <v>31</v>
      </c>
      <c r="C32" s="1" t="s">
        <v>11</v>
      </c>
      <c r="D32" s="1" t="s">
        <v>50</v>
      </c>
      <c r="E32" s="1" t="s">
        <v>2699</v>
      </c>
      <c r="F32" s="1">
        <v>1116681</v>
      </c>
      <c r="G32" s="1" t="s">
        <v>44</v>
      </c>
      <c r="H32" s="133" t="s">
        <v>1045</v>
      </c>
      <c r="I32" s="7" t="s">
        <v>2528</v>
      </c>
      <c r="J32" s="1" t="s">
        <v>57</v>
      </c>
      <c r="K32" s="1" t="s">
        <v>2358</v>
      </c>
      <c r="L32" s="3">
        <v>276.42</v>
      </c>
      <c r="M32" s="10">
        <v>31893</v>
      </c>
      <c r="N32" s="5" t="s">
        <v>34</v>
      </c>
      <c r="O32" s="1" t="s">
        <v>26</v>
      </c>
      <c r="P32" s="1" t="s">
        <v>57</v>
      </c>
      <c r="Q32" s="1" t="s">
        <v>14</v>
      </c>
      <c r="R32" s="6">
        <v>45717</v>
      </c>
      <c r="S32" s="1" t="s">
        <v>4027</v>
      </c>
      <c r="T32" s="119" t="s">
        <v>59</v>
      </c>
    </row>
    <row r="33" spans="1:20" ht="95.1" customHeight="1" x14ac:dyDescent="0.25">
      <c r="A33" s="118" t="s">
        <v>2272</v>
      </c>
      <c r="B33" s="1" t="s">
        <v>31</v>
      </c>
      <c r="C33" s="1" t="s">
        <v>11</v>
      </c>
      <c r="D33" s="1" t="s">
        <v>50</v>
      </c>
      <c r="E33" s="1" t="s">
        <v>2699</v>
      </c>
      <c r="F33" s="1" t="s">
        <v>1133</v>
      </c>
      <c r="G33" s="1" t="s">
        <v>44</v>
      </c>
      <c r="H33" s="133">
        <v>35210</v>
      </c>
      <c r="I33" s="7" t="s">
        <v>2529</v>
      </c>
      <c r="J33" s="1" t="s">
        <v>57</v>
      </c>
      <c r="K33" s="1" t="s">
        <v>2359</v>
      </c>
      <c r="L33" s="3">
        <v>272.23</v>
      </c>
      <c r="M33" s="10">
        <v>308740</v>
      </c>
      <c r="N33" s="5" t="s">
        <v>34</v>
      </c>
      <c r="O33" s="1" t="s">
        <v>26</v>
      </c>
      <c r="P33" s="1" t="s">
        <v>57</v>
      </c>
      <c r="Q33" s="1" t="s">
        <v>14</v>
      </c>
      <c r="R33" s="6">
        <v>45717</v>
      </c>
      <c r="S33" s="1" t="s">
        <v>4027</v>
      </c>
      <c r="T33" s="119" t="s">
        <v>60</v>
      </c>
    </row>
    <row r="34" spans="1:20" ht="95.1" customHeight="1" x14ac:dyDescent="0.25">
      <c r="A34" s="118" t="s">
        <v>2272</v>
      </c>
      <c r="B34" s="1" t="s">
        <v>61</v>
      </c>
      <c r="C34" s="1" t="s">
        <v>11</v>
      </c>
      <c r="D34" s="1" t="s">
        <v>62</v>
      </c>
      <c r="E34" s="1" t="s">
        <v>2757</v>
      </c>
      <c r="F34" s="1" t="s">
        <v>2631</v>
      </c>
      <c r="G34" s="1" t="s">
        <v>44</v>
      </c>
      <c r="H34" s="133">
        <v>511</v>
      </c>
      <c r="I34" s="1" t="s">
        <v>2527</v>
      </c>
      <c r="J34" s="1" t="s">
        <v>57</v>
      </c>
      <c r="K34" s="1" t="s">
        <v>2360</v>
      </c>
      <c r="L34" s="3">
        <v>27250.73</v>
      </c>
      <c r="M34" s="9">
        <v>931240</v>
      </c>
      <c r="N34" s="5" t="s">
        <v>34</v>
      </c>
      <c r="O34" s="2" t="s">
        <v>63</v>
      </c>
      <c r="P34" s="1" t="s">
        <v>57</v>
      </c>
      <c r="Q34" s="1" t="s">
        <v>14</v>
      </c>
      <c r="R34" s="6">
        <v>45717</v>
      </c>
      <c r="S34" s="1" t="s">
        <v>4027</v>
      </c>
      <c r="T34" s="119" t="s">
        <v>2651</v>
      </c>
    </row>
    <row r="35" spans="1:20" ht="95.1" customHeight="1" x14ac:dyDescent="0.25">
      <c r="A35" s="118" t="s">
        <v>2272</v>
      </c>
      <c r="B35" s="1" t="s">
        <v>31</v>
      </c>
      <c r="C35" s="1" t="s">
        <v>11</v>
      </c>
      <c r="D35" s="1" t="s">
        <v>64</v>
      </c>
      <c r="E35" s="1" t="s">
        <v>2757</v>
      </c>
      <c r="F35" s="1" t="s">
        <v>1133</v>
      </c>
      <c r="G35" s="1" t="s">
        <v>44</v>
      </c>
      <c r="H35" s="133">
        <v>156</v>
      </c>
      <c r="I35" s="1" t="s">
        <v>2493</v>
      </c>
      <c r="J35" s="1" t="s">
        <v>57</v>
      </c>
      <c r="K35" s="1" t="s">
        <v>2361</v>
      </c>
      <c r="L35" s="3">
        <v>250702</v>
      </c>
      <c r="M35" s="9">
        <v>624200</v>
      </c>
      <c r="N35" s="5" t="s">
        <v>34</v>
      </c>
      <c r="O35" s="2" t="s">
        <v>18</v>
      </c>
      <c r="P35" s="1" t="s">
        <v>57</v>
      </c>
      <c r="Q35" s="1" t="s">
        <v>14</v>
      </c>
      <c r="R35" s="6">
        <v>45717</v>
      </c>
      <c r="S35" s="1" t="s">
        <v>4027</v>
      </c>
      <c r="T35" s="119" t="s">
        <v>65</v>
      </c>
    </row>
    <row r="36" spans="1:20" ht="95.1" customHeight="1" x14ac:dyDescent="0.25">
      <c r="A36" s="118" t="s">
        <v>2272</v>
      </c>
      <c r="B36" s="1" t="s">
        <v>31</v>
      </c>
      <c r="C36" s="1" t="s">
        <v>11</v>
      </c>
      <c r="D36" s="1" t="s">
        <v>66</v>
      </c>
      <c r="E36" s="1" t="s">
        <v>2757</v>
      </c>
      <c r="F36" s="1" t="s">
        <v>1133</v>
      </c>
      <c r="G36" s="1" t="s">
        <v>44</v>
      </c>
      <c r="H36" s="133">
        <v>355</v>
      </c>
      <c r="I36" s="1" t="s">
        <v>2493</v>
      </c>
      <c r="J36" s="1" t="s">
        <v>57</v>
      </c>
      <c r="K36" s="1" t="s">
        <v>2362</v>
      </c>
      <c r="L36" s="3">
        <v>220293</v>
      </c>
      <c r="M36" s="9">
        <v>3065600</v>
      </c>
      <c r="N36" s="5" t="s">
        <v>34</v>
      </c>
      <c r="O36" s="2" t="s">
        <v>18</v>
      </c>
      <c r="P36" s="1" t="s">
        <v>57</v>
      </c>
      <c r="Q36" s="1" t="s">
        <v>14</v>
      </c>
      <c r="R36" s="6">
        <v>45717</v>
      </c>
      <c r="S36" s="1" t="s">
        <v>2776</v>
      </c>
      <c r="T36" s="119" t="s">
        <v>67</v>
      </c>
    </row>
    <row r="37" spans="1:20" ht="95.1" customHeight="1" x14ac:dyDescent="0.25">
      <c r="A37" s="118" t="s">
        <v>2272</v>
      </c>
      <c r="B37" s="1" t="s">
        <v>68</v>
      </c>
      <c r="C37" s="1" t="s">
        <v>11</v>
      </c>
      <c r="D37" s="1" t="s">
        <v>66</v>
      </c>
      <c r="E37" s="1" t="s">
        <v>2757</v>
      </c>
      <c r="F37" s="1" t="s">
        <v>1133</v>
      </c>
      <c r="G37" s="1" t="s">
        <v>44</v>
      </c>
      <c r="H37" s="134">
        <v>1</v>
      </c>
      <c r="I37" s="1" t="s">
        <v>2483</v>
      </c>
      <c r="J37" s="1" t="s">
        <v>57</v>
      </c>
      <c r="K37" s="1" t="s">
        <v>2363</v>
      </c>
      <c r="L37" s="3">
        <v>233560</v>
      </c>
      <c r="M37" s="9">
        <v>233560</v>
      </c>
      <c r="N37" s="5" t="s">
        <v>38</v>
      </c>
      <c r="O37" s="1" t="s">
        <v>69</v>
      </c>
      <c r="P37" s="1" t="s">
        <v>57</v>
      </c>
      <c r="Q37" s="1" t="s">
        <v>14</v>
      </c>
      <c r="R37" s="6">
        <v>45717</v>
      </c>
      <c r="S37" s="1" t="s">
        <v>2776</v>
      </c>
      <c r="T37" s="119" t="s">
        <v>70</v>
      </c>
    </row>
    <row r="38" spans="1:20" ht="95.1" customHeight="1" x14ac:dyDescent="0.25">
      <c r="A38" s="118" t="s">
        <v>2272</v>
      </c>
      <c r="B38" s="1" t="s">
        <v>71</v>
      </c>
      <c r="C38" s="1" t="s">
        <v>11</v>
      </c>
      <c r="D38" s="1" t="s">
        <v>66</v>
      </c>
      <c r="E38" s="1" t="s">
        <v>2757</v>
      </c>
      <c r="F38" s="1" t="s">
        <v>1133</v>
      </c>
      <c r="G38" s="1" t="s">
        <v>44</v>
      </c>
      <c r="H38" s="133">
        <v>142</v>
      </c>
      <c r="I38" s="1" t="s">
        <v>2483</v>
      </c>
      <c r="J38" s="1" t="s">
        <v>57</v>
      </c>
      <c r="K38" s="1" t="s">
        <v>2364</v>
      </c>
      <c r="L38" s="3">
        <v>80000</v>
      </c>
      <c r="M38" s="9">
        <v>11360000</v>
      </c>
      <c r="N38" s="5" t="s">
        <v>72</v>
      </c>
      <c r="O38" s="1" t="s">
        <v>69</v>
      </c>
      <c r="P38" s="1" t="s">
        <v>57</v>
      </c>
      <c r="Q38" s="1" t="s">
        <v>57</v>
      </c>
      <c r="R38" s="6" t="s">
        <v>2637</v>
      </c>
      <c r="S38" s="1" t="s">
        <v>4027</v>
      </c>
      <c r="T38" s="119" t="s">
        <v>73</v>
      </c>
    </row>
    <row r="39" spans="1:20" ht="95.1" customHeight="1" x14ac:dyDescent="0.25">
      <c r="A39" s="118" t="s">
        <v>2272</v>
      </c>
      <c r="B39" s="1" t="s">
        <v>31</v>
      </c>
      <c r="C39" s="1" t="s">
        <v>11</v>
      </c>
      <c r="D39" s="1" t="s">
        <v>66</v>
      </c>
      <c r="E39" s="1" t="s">
        <v>2757</v>
      </c>
      <c r="F39" s="1" t="s">
        <v>1133</v>
      </c>
      <c r="G39" s="1" t="s">
        <v>44</v>
      </c>
      <c r="H39" s="133">
        <v>34</v>
      </c>
      <c r="I39" s="1" t="s">
        <v>2493</v>
      </c>
      <c r="J39" s="1" t="s">
        <v>57</v>
      </c>
      <c r="K39" s="1" t="s">
        <v>2365</v>
      </c>
      <c r="L39" s="3">
        <f>396.75+5800</f>
        <v>6196.75</v>
      </c>
      <c r="M39" s="9">
        <f>6348+104400</f>
        <v>110748</v>
      </c>
      <c r="N39" s="5" t="s">
        <v>38</v>
      </c>
      <c r="O39" s="2" t="s">
        <v>18</v>
      </c>
      <c r="P39" s="1" t="s">
        <v>57</v>
      </c>
      <c r="Q39" s="1" t="s">
        <v>14</v>
      </c>
      <c r="R39" s="6">
        <v>45717</v>
      </c>
      <c r="S39" s="1" t="s">
        <v>2776</v>
      </c>
      <c r="T39" s="119" t="s">
        <v>74</v>
      </c>
    </row>
    <row r="40" spans="1:20" ht="95.1" customHeight="1" x14ac:dyDescent="0.25">
      <c r="A40" s="118" t="s">
        <v>2272</v>
      </c>
      <c r="B40" s="1" t="s">
        <v>31</v>
      </c>
      <c r="C40" s="1" t="s">
        <v>11</v>
      </c>
      <c r="D40" s="1" t="s">
        <v>66</v>
      </c>
      <c r="E40" s="1" t="s">
        <v>2757</v>
      </c>
      <c r="F40" s="1" t="s">
        <v>1133</v>
      </c>
      <c r="G40" s="1" t="s">
        <v>44</v>
      </c>
      <c r="H40" s="133">
        <v>16</v>
      </c>
      <c r="I40" s="1" t="s">
        <v>2493</v>
      </c>
      <c r="J40" s="1" t="s">
        <v>57</v>
      </c>
      <c r="K40" s="1" t="s">
        <v>2366</v>
      </c>
      <c r="L40" s="3">
        <v>56188.2</v>
      </c>
      <c r="M40" s="9">
        <v>899011.2</v>
      </c>
      <c r="N40" s="5" t="s">
        <v>38</v>
      </c>
      <c r="O40" s="2" t="s">
        <v>18</v>
      </c>
      <c r="P40" s="1" t="s">
        <v>57</v>
      </c>
      <c r="Q40" s="1" t="s">
        <v>14</v>
      </c>
      <c r="R40" s="6">
        <v>45717</v>
      </c>
      <c r="S40" s="1" t="s">
        <v>2776</v>
      </c>
      <c r="T40" s="119" t="s">
        <v>75</v>
      </c>
    </row>
    <row r="41" spans="1:20" ht="95.1" customHeight="1" x14ac:dyDescent="0.25">
      <c r="A41" s="118" t="s">
        <v>2272</v>
      </c>
      <c r="B41" s="1" t="s">
        <v>31</v>
      </c>
      <c r="C41" s="1" t="s">
        <v>11</v>
      </c>
      <c r="D41" s="1" t="s">
        <v>66</v>
      </c>
      <c r="E41" s="1" t="s">
        <v>2757</v>
      </c>
      <c r="F41" s="1" t="s">
        <v>1133</v>
      </c>
      <c r="G41" s="1" t="s">
        <v>44</v>
      </c>
      <c r="H41" s="133">
        <v>26</v>
      </c>
      <c r="I41" s="1" t="s">
        <v>2494</v>
      </c>
      <c r="J41" s="1" t="s">
        <v>57</v>
      </c>
      <c r="K41" s="1" t="s">
        <v>2367</v>
      </c>
      <c r="L41" s="3">
        <v>69284.28</v>
      </c>
      <c r="M41" s="9">
        <v>154628.79999999999</v>
      </c>
      <c r="N41" s="5" t="s">
        <v>38</v>
      </c>
      <c r="O41" s="2" t="s">
        <v>76</v>
      </c>
      <c r="P41" s="1" t="s">
        <v>57</v>
      </c>
      <c r="Q41" s="1" t="s">
        <v>14</v>
      </c>
      <c r="R41" s="6">
        <v>45658</v>
      </c>
      <c r="S41" s="1" t="s">
        <v>2776</v>
      </c>
      <c r="T41" s="119" t="s">
        <v>77</v>
      </c>
    </row>
    <row r="42" spans="1:20" ht="95.1" customHeight="1" x14ac:dyDescent="0.25">
      <c r="A42" s="118" t="s">
        <v>2272</v>
      </c>
      <c r="B42" s="1" t="s">
        <v>31</v>
      </c>
      <c r="C42" s="1" t="s">
        <v>11</v>
      </c>
      <c r="D42" s="1" t="s">
        <v>78</v>
      </c>
      <c r="E42" s="1" t="s">
        <v>2757</v>
      </c>
      <c r="F42" s="1" t="s">
        <v>1133</v>
      </c>
      <c r="G42" s="1" t="s">
        <v>44</v>
      </c>
      <c r="H42" s="133">
        <v>96</v>
      </c>
      <c r="I42" s="1" t="s">
        <v>2493</v>
      </c>
      <c r="J42" s="1" t="s">
        <v>57</v>
      </c>
      <c r="K42" s="1" t="s">
        <v>2368</v>
      </c>
      <c r="L42" s="3">
        <v>268725</v>
      </c>
      <c r="M42" s="9">
        <v>1238350</v>
      </c>
      <c r="N42" s="5" t="s">
        <v>38</v>
      </c>
      <c r="O42" s="2" t="s">
        <v>18</v>
      </c>
      <c r="P42" s="1" t="s">
        <v>57</v>
      </c>
      <c r="Q42" s="1" t="s">
        <v>14</v>
      </c>
      <c r="R42" s="6">
        <v>45658</v>
      </c>
      <c r="S42" s="1" t="s">
        <v>4027</v>
      </c>
      <c r="T42" s="119" t="s">
        <v>79</v>
      </c>
    </row>
    <row r="43" spans="1:20" ht="95.1" customHeight="1" x14ac:dyDescent="0.25">
      <c r="A43" s="118" t="s">
        <v>2272</v>
      </c>
      <c r="B43" s="1" t="s">
        <v>31</v>
      </c>
      <c r="C43" s="1" t="s">
        <v>11</v>
      </c>
      <c r="D43" s="1" t="s">
        <v>80</v>
      </c>
      <c r="E43" s="1" t="s">
        <v>2757</v>
      </c>
      <c r="F43" s="1" t="s">
        <v>1133</v>
      </c>
      <c r="G43" s="1" t="s">
        <v>44</v>
      </c>
      <c r="H43" s="133">
        <v>610</v>
      </c>
      <c r="I43" s="1" t="s">
        <v>2495</v>
      </c>
      <c r="J43" s="1" t="s">
        <v>57</v>
      </c>
      <c r="K43" s="1" t="s">
        <v>2369</v>
      </c>
      <c r="L43" s="3">
        <v>878</v>
      </c>
      <c r="M43" s="9">
        <v>127000</v>
      </c>
      <c r="N43" s="5" t="s">
        <v>34</v>
      </c>
      <c r="O43" s="2" t="s">
        <v>81</v>
      </c>
      <c r="P43" s="1" t="s">
        <v>57</v>
      </c>
      <c r="Q43" s="1" t="s">
        <v>14</v>
      </c>
      <c r="R43" s="6">
        <v>45658</v>
      </c>
      <c r="S43" s="1" t="s">
        <v>4027</v>
      </c>
      <c r="T43" s="119" t="s">
        <v>82</v>
      </c>
    </row>
    <row r="44" spans="1:20" ht="95.1" customHeight="1" x14ac:dyDescent="0.25">
      <c r="A44" s="118" t="s">
        <v>2272</v>
      </c>
      <c r="B44" s="1" t="s">
        <v>31</v>
      </c>
      <c r="C44" s="1" t="s">
        <v>11</v>
      </c>
      <c r="D44" s="1" t="s">
        <v>80</v>
      </c>
      <c r="E44" s="1" t="s">
        <v>887</v>
      </c>
      <c r="F44" s="1" t="s">
        <v>1133</v>
      </c>
      <c r="G44" s="1" t="s">
        <v>44</v>
      </c>
      <c r="H44" s="133">
        <v>3000000</v>
      </c>
      <c r="I44" s="7" t="s">
        <v>2533</v>
      </c>
      <c r="J44" s="1" t="s">
        <v>57</v>
      </c>
      <c r="K44" s="1" t="s">
        <v>2370</v>
      </c>
      <c r="L44" s="3">
        <v>0.65</v>
      </c>
      <c r="M44" s="9">
        <v>1950000</v>
      </c>
      <c r="N44" s="5" t="s">
        <v>34</v>
      </c>
      <c r="O44" s="1" t="s">
        <v>21</v>
      </c>
      <c r="P44" s="1" t="s">
        <v>57</v>
      </c>
      <c r="Q44" s="1" t="s">
        <v>14</v>
      </c>
      <c r="R44" s="6">
        <v>45658</v>
      </c>
      <c r="S44" s="1" t="s">
        <v>4027</v>
      </c>
      <c r="T44" s="119" t="s">
        <v>83</v>
      </c>
    </row>
    <row r="45" spans="1:20" ht="95.1" customHeight="1" x14ac:dyDescent="0.25">
      <c r="A45" s="118" t="s">
        <v>2272</v>
      </c>
      <c r="B45" s="1" t="s">
        <v>31</v>
      </c>
      <c r="C45" s="1" t="s">
        <v>11</v>
      </c>
      <c r="D45" s="1" t="s">
        <v>84</v>
      </c>
      <c r="E45" s="1" t="s">
        <v>887</v>
      </c>
      <c r="F45" s="1" t="s">
        <v>85</v>
      </c>
      <c r="G45" s="1" t="s">
        <v>44</v>
      </c>
      <c r="H45" s="133">
        <v>125</v>
      </c>
      <c r="I45" s="1" t="s">
        <v>2527</v>
      </c>
      <c r="J45" s="1" t="s">
        <v>57</v>
      </c>
      <c r="K45" s="1" t="s">
        <v>2371</v>
      </c>
      <c r="L45" s="3">
        <v>292</v>
      </c>
      <c r="M45" s="10">
        <v>15395</v>
      </c>
      <c r="N45" s="5" t="s">
        <v>34</v>
      </c>
      <c r="O45" s="1" t="s">
        <v>86</v>
      </c>
      <c r="P45" s="1" t="s">
        <v>57</v>
      </c>
      <c r="Q45" s="1" t="s">
        <v>14</v>
      </c>
      <c r="R45" s="6">
        <v>45717</v>
      </c>
      <c r="S45" s="1" t="s">
        <v>4028</v>
      </c>
      <c r="T45" s="119" t="s">
        <v>87</v>
      </c>
    </row>
    <row r="46" spans="1:20" ht="95.1" customHeight="1" x14ac:dyDescent="0.25">
      <c r="A46" s="118" t="s">
        <v>2272</v>
      </c>
      <c r="B46" s="1" t="s">
        <v>88</v>
      </c>
      <c r="C46" s="1" t="s">
        <v>11</v>
      </c>
      <c r="D46" s="1" t="s">
        <v>89</v>
      </c>
      <c r="E46" s="1" t="s">
        <v>2699</v>
      </c>
      <c r="F46" s="1" t="s">
        <v>1133</v>
      </c>
      <c r="G46" s="1" t="s">
        <v>44</v>
      </c>
      <c r="H46" s="134">
        <v>1</v>
      </c>
      <c r="I46" s="1" t="s">
        <v>2534</v>
      </c>
      <c r="J46" s="1" t="s">
        <v>57</v>
      </c>
      <c r="K46" s="1" t="s">
        <v>2372</v>
      </c>
      <c r="L46" s="9" t="s">
        <v>2638</v>
      </c>
      <c r="M46" s="10">
        <v>10264909.98</v>
      </c>
      <c r="N46" s="5" t="s">
        <v>34</v>
      </c>
      <c r="O46" s="1" t="s">
        <v>90</v>
      </c>
      <c r="P46" s="1" t="s">
        <v>226</v>
      </c>
      <c r="Q46" s="1" t="s">
        <v>14</v>
      </c>
      <c r="R46" s="6">
        <v>45658</v>
      </c>
      <c r="S46" s="1" t="s">
        <v>2776</v>
      </c>
      <c r="T46" s="119" t="s">
        <v>91</v>
      </c>
    </row>
    <row r="47" spans="1:20" ht="95.1" customHeight="1" x14ac:dyDescent="0.25">
      <c r="A47" s="118" t="s">
        <v>2272</v>
      </c>
      <c r="B47" s="1" t="s">
        <v>88</v>
      </c>
      <c r="C47" s="1" t="s">
        <v>11</v>
      </c>
      <c r="D47" s="1" t="s">
        <v>89</v>
      </c>
      <c r="E47" s="1" t="s">
        <v>2699</v>
      </c>
      <c r="F47" s="1" t="s">
        <v>1133</v>
      </c>
      <c r="G47" s="1" t="s">
        <v>44</v>
      </c>
      <c r="H47" s="134">
        <v>1</v>
      </c>
      <c r="I47" s="1" t="s">
        <v>2496</v>
      </c>
      <c r="J47" s="1" t="s">
        <v>57</v>
      </c>
      <c r="K47" s="1" t="s">
        <v>2373</v>
      </c>
      <c r="L47" s="9" t="s">
        <v>2638</v>
      </c>
      <c r="M47" s="10">
        <v>1500000</v>
      </c>
      <c r="N47" s="5" t="s">
        <v>34</v>
      </c>
      <c r="O47" s="1" t="s">
        <v>90</v>
      </c>
      <c r="P47" s="1" t="s">
        <v>226</v>
      </c>
      <c r="Q47" s="1" t="s">
        <v>14</v>
      </c>
      <c r="R47" s="6">
        <v>45890</v>
      </c>
      <c r="S47" s="1" t="s">
        <v>2776</v>
      </c>
      <c r="T47" s="119" t="s">
        <v>92</v>
      </c>
    </row>
    <row r="48" spans="1:20" ht="95.1" customHeight="1" x14ac:dyDescent="0.25">
      <c r="A48" s="118" t="s">
        <v>2272</v>
      </c>
      <c r="B48" s="1" t="s">
        <v>88</v>
      </c>
      <c r="C48" s="1" t="s">
        <v>11</v>
      </c>
      <c r="D48" s="1" t="s">
        <v>89</v>
      </c>
      <c r="E48" s="1" t="s">
        <v>2699</v>
      </c>
      <c r="F48" s="1" t="s">
        <v>1133</v>
      </c>
      <c r="G48" s="1" t="s">
        <v>44</v>
      </c>
      <c r="H48" s="134">
        <v>1</v>
      </c>
      <c r="I48" s="1" t="s">
        <v>2496</v>
      </c>
      <c r="J48" s="1" t="s">
        <v>57</v>
      </c>
      <c r="K48" s="1" t="s">
        <v>2373</v>
      </c>
      <c r="L48" s="9" t="s">
        <v>2638</v>
      </c>
      <c r="M48" s="10">
        <v>1000000</v>
      </c>
      <c r="N48" s="5" t="s">
        <v>12</v>
      </c>
      <c r="O48" s="1" t="s">
        <v>90</v>
      </c>
      <c r="P48" s="1" t="s">
        <v>226</v>
      </c>
      <c r="Q48" s="1" t="s">
        <v>14</v>
      </c>
      <c r="R48" s="6">
        <v>45890</v>
      </c>
      <c r="S48" s="1" t="s">
        <v>2776</v>
      </c>
      <c r="T48" s="119" t="s">
        <v>92</v>
      </c>
    </row>
    <row r="49" spans="1:20" ht="95.1" customHeight="1" x14ac:dyDescent="0.25">
      <c r="A49" s="118" t="s">
        <v>2272</v>
      </c>
      <c r="B49" s="1" t="s">
        <v>88</v>
      </c>
      <c r="C49" s="1" t="s">
        <v>11</v>
      </c>
      <c r="D49" s="1" t="s">
        <v>89</v>
      </c>
      <c r="E49" s="1" t="s">
        <v>2699</v>
      </c>
      <c r="F49" s="1" t="s">
        <v>1133</v>
      </c>
      <c r="G49" s="1" t="s">
        <v>44</v>
      </c>
      <c r="H49" s="134">
        <v>1</v>
      </c>
      <c r="I49" s="1" t="s">
        <v>2565</v>
      </c>
      <c r="J49" s="1" t="s">
        <v>57</v>
      </c>
      <c r="K49" s="1" t="s">
        <v>2374</v>
      </c>
      <c r="L49" s="9" t="s">
        <v>2638</v>
      </c>
      <c r="M49" s="10">
        <v>4000000</v>
      </c>
      <c r="N49" s="5" t="s">
        <v>34</v>
      </c>
      <c r="O49" s="1" t="s">
        <v>93</v>
      </c>
      <c r="P49" s="1" t="s">
        <v>57</v>
      </c>
      <c r="Q49" s="1" t="s">
        <v>14</v>
      </c>
      <c r="R49" s="6">
        <v>45658</v>
      </c>
      <c r="S49" s="1" t="s">
        <v>2776</v>
      </c>
      <c r="T49" s="119" t="s">
        <v>94</v>
      </c>
    </row>
    <row r="50" spans="1:20" ht="95.1" customHeight="1" x14ac:dyDescent="0.25">
      <c r="A50" s="118" t="s">
        <v>2272</v>
      </c>
      <c r="B50" s="1" t="s">
        <v>88</v>
      </c>
      <c r="C50" s="1" t="s">
        <v>11</v>
      </c>
      <c r="D50" s="1" t="s">
        <v>89</v>
      </c>
      <c r="E50" s="1" t="s">
        <v>2699</v>
      </c>
      <c r="F50" s="1" t="s">
        <v>1133</v>
      </c>
      <c r="G50" s="1" t="s">
        <v>44</v>
      </c>
      <c r="H50" s="133">
        <v>8</v>
      </c>
      <c r="I50" s="1" t="s">
        <v>2521</v>
      </c>
      <c r="J50" s="1" t="s">
        <v>57</v>
      </c>
      <c r="K50" s="1" t="s">
        <v>2375</v>
      </c>
      <c r="L50" s="9" t="s">
        <v>2638</v>
      </c>
      <c r="M50" s="10">
        <v>315000000</v>
      </c>
      <c r="N50" s="5" t="s">
        <v>34</v>
      </c>
      <c r="O50" s="1" t="s">
        <v>95</v>
      </c>
      <c r="P50" s="1" t="s">
        <v>57</v>
      </c>
      <c r="Q50" s="1" t="s">
        <v>14</v>
      </c>
      <c r="R50" s="6">
        <v>45658</v>
      </c>
      <c r="S50" s="1" t="s">
        <v>2776</v>
      </c>
      <c r="T50" s="120" t="s">
        <v>96</v>
      </c>
    </row>
    <row r="51" spans="1:20" ht="95.1" customHeight="1" x14ac:dyDescent="0.25">
      <c r="A51" s="118" t="s">
        <v>2272</v>
      </c>
      <c r="B51" s="1" t="s">
        <v>88</v>
      </c>
      <c r="C51" s="1" t="s">
        <v>11</v>
      </c>
      <c r="D51" s="1" t="s">
        <v>89</v>
      </c>
      <c r="E51" s="1" t="s">
        <v>2699</v>
      </c>
      <c r="F51" s="1" t="s">
        <v>1133</v>
      </c>
      <c r="G51" s="1" t="s">
        <v>44</v>
      </c>
      <c r="H51" s="133">
        <v>8</v>
      </c>
      <c r="I51" s="1" t="s">
        <v>2521</v>
      </c>
      <c r="J51" s="1" t="s">
        <v>57</v>
      </c>
      <c r="K51" s="1" t="s">
        <v>2376</v>
      </c>
      <c r="L51" s="9" t="s">
        <v>2638</v>
      </c>
      <c r="M51" s="10">
        <v>200000000</v>
      </c>
      <c r="N51" s="5" t="s">
        <v>12</v>
      </c>
      <c r="O51" s="1" t="s">
        <v>95</v>
      </c>
      <c r="P51" s="1" t="s">
        <v>57</v>
      </c>
      <c r="Q51" s="1" t="s">
        <v>14</v>
      </c>
      <c r="R51" s="6">
        <v>45658</v>
      </c>
      <c r="S51" s="1" t="s">
        <v>2776</v>
      </c>
      <c r="T51" s="120" t="s">
        <v>96</v>
      </c>
    </row>
    <row r="52" spans="1:20" ht="95.1" customHeight="1" x14ac:dyDescent="0.25">
      <c r="A52" s="118" t="s">
        <v>2272</v>
      </c>
      <c r="B52" s="1" t="s">
        <v>88</v>
      </c>
      <c r="C52" s="1" t="s">
        <v>11</v>
      </c>
      <c r="D52" s="1" t="s">
        <v>89</v>
      </c>
      <c r="E52" s="1" t="s">
        <v>2683</v>
      </c>
      <c r="F52" s="1" t="s">
        <v>32</v>
      </c>
      <c r="G52" s="1" t="s">
        <v>44</v>
      </c>
      <c r="H52" s="134">
        <v>1</v>
      </c>
      <c r="I52" s="1" t="s">
        <v>2535</v>
      </c>
      <c r="J52" s="1" t="s">
        <v>57</v>
      </c>
      <c r="K52" s="1" t="s">
        <v>2377</v>
      </c>
      <c r="L52" s="9" t="s">
        <v>2638</v>
      </c>
      <c r="M52" s="10">
        <v>450000</v>
      </c>
      <c r="N52" s="5" t="s">
        <v>34</v>
      </c>
      <c r="O52" s="1" t="s">
        <v>35</v>
      </c>
      <c r="P52" s="1" t="s">
        <v>57</v>
      </c>
      <c r="Q52" s="1" t="s">
        <v>14</v>
      </c>
      <c r="R52" s="6">
        <v>45658</v>
      </c>
      <c r="S52" s="1" t="s">
        <v>2776</v>
      </c>
      <c r="T52" s="119" t="s">
        <v>2652</v>
      </c>
    </row>
    <row r="53" spans="1:20" ht="95.1" customHeight="1" x14ac:dyDescent="0.25">
      <c r="A53" s="118" t="s">
        <v>2272</v>
      </c>
      <c r="B53" s="1" t="s">
        <v>88</v>
      </c>
      <c r="C53" s="1" t="s">
        <v>11</v>
      </c>
      <c r="D53" s="1" t="s">
        <v>89</v>
      </c>
      <c r="E53" s="1" t="s">
        <v>2699</v>
      </c>
      <c r="F53" s="1" t="s">
        <v>2631</v>
      </c>
      <c r="G53" s="1" t="s">
        <v>44</v>
      </c>
      <c r="H53" s="133">
        <v>200</v>
      </c>
      <c r="I53" s="1" t="s">
        <v>2486</v>
      </c>
      <c r="J53" s="1" t="s">
        <v>57</v>
      </c>
      <c r="K53" s="1" t="s">
        <v>2378</v>
      </c>
      <c r="L53" s="9" t="s">
        <v>2638</v>
      </c>
      <c r="M53" s="10">
        <v>500000</v>
      </c>
      <c r="N53" s="5" t="s">
        <v>12</v>
      </c>
      <c r="O53" s="1" t="s">
        <v>28</v>
      </c>
      <c r="P53" s="1" t="s">
        <v>57</v>
      </c>
      <c r="Q53" s="1" t="s">
        <v>14</v>
      </c>
      <c r="R53" s="6">
        <v>45658</v>
      </c>
      <c r="S53" s="1" t="s">
        <v>2776</v>
      </c>
      <c r="T53" s="119" t="s">
        <v>2653</v>
      </c>
    </row>
    <row r="54" spans="1:20" ht="95.1" customHeight="1" x14ac:dyDescent="0.25">
      <c r="A54" s="118" t="s">
        <v>2272</v>
      </c>
      <c r="B54" s="1" t="s">
        <v>88</v>
      </c>
      <c r="C54" s="1" t="s">
        <v>11</v>
      </c>
      <c r="D54" s="1" t="s">
        <v>89</v>
      </c>
      <c r="E54" s="1" t="s">
        <v>2699</v>
      </c>
      <c r="F54" s="1" t="s">
        <v>1133</v>
      </c>
      <c r="G54" s="1" t="s">
        <v>44</v>
      </c>
      <c r="H54" s="133">
        <v>1000</v>
      </c>
      <c r="I54" s="7" t="s">
        <v>2522</v>
      </c>
      <c r="J54" s="1" t="s">
        <v>57</v>
      </c>
      <c r="K54" s="1" t="s">
        <v>2379</v>
      </c>
      <c r="L54" s="9" t="s">
        <v>2638</v>
      </c>
      <c r="M54" s="10">
        <v>500000</v>
      </c>
      <c r="N54" s="5" t="s">
        <v>12</v>
      </c>
      <c r="O54" s="1" t="s">
        <v>26</v>
      </c>
      <c r="P54" s="1" t="s">
        <v>57</v>
      </c>
      <c r="Q54" s="1" t="s">
        <v>14</v>
      </c>
      <c r="R54" s="6">
        <v>45658</v>
      </c>
      <c r="S54" s="1" t="s">
        <v>4027</v>
      </c>
      <c r="T54" s="119" t="s">
        <v>97</v>
      </c>
    </row>
    <row r="55" spans="1:20" ht="95.1" customHeight="1" x14ac:dyDescent="0.25">
      <c r="A55" s="118" t="s">
        <v>2272</v>
      </c>
      <c r="B55" s="1" t="s">
        <v>88</v>
      </c>
      <c r="C55" s="1" t="s">
        <v>11</v>
      </c>
      <c r="D55" s="1" t="s">
        <v>98</v>
      </c>
      <c r="E55" s="1" t="s">
        <v>887</v>
      </c>
      <c r="F55" s="1" t="s">
        <v>1133</v>
      </c>
      <c r="G55" s="1" t="s">
        <v>44</v>
      </c>
      <c r="H55" s="133">
        <v>500</v>
      </c>
      <c r="I55" s="1" t="s">
        <v>2497</v>
      </c>
      <c r="J55" s="1" t="s">
        <v>57</v>
      </c>
      <c r="K55" s="1" t="s">
        <v>2380</v>
      </c>
      <c r="L55" s="9">
        <v>160</v>
      </c>
      <c r="M55" s="10">
        <v>80000</v>
      </c>
      <c r="N55" s="5" t="s">
        <v>34</v>
      </c>
      <c r="O55" s="1" t="s">
        <v>99</v>
      </c>
      <c r="P55" s="1" t="s">
        <v>57</v>
      </c>
      <c r="Q55" s="1" t="s">
        <v>14</v>
      </c>
      <c r="R55" s="6">
        <v>45658</v>
      </c>
      <c r="S55" s="1" t="s">
        <v>4027</v>
      </c>
      <c r="T55" s="119" t="s">
        <v>2654</v>
      </c>
    </row>
    <row r="56" spans="1:20" ht="95.1" customHeight="1" x14ac:dyDescent="0.25">
      <c r="A56" s="118" t="s">
        <v>2272</v>
      </c>
      <c r="B56" s="1" t="s">
        <v>88</v>
      </c>
      <c r="C56" s="1" t="s">
        <v>11</v>
      </c>
      <c r="D56" s="1" t="s">
        <v>37</v>
      </c>
      <c r="E56" s="1" t="s">
        <v>2757</v>
      </c>
      <c r="F56" s="1" t="s">
        <v>1133</v>
      </c>
      <c r="G56" s="1" t="s">
        <v>44</v>
      </c>
      <c r="H56" s="133">
        <v>65</v>
      </c>
      <c r="I56" s="1" t="s">
        <v>2527</v>
      </c>
      <c r="J56" s="1" t="s">
        <v>57</v>
      </c>
      <c r="K56" s="1" t="s">
        <v>2381</v>
      </c>
      <c r="L56" s="15">
        <v>7869</v>
      </c>
      <c r="M56" s="10">
        <v>616051</v>
      </c>
      <c r="N56" s="5" t="s">
        <v>12</v>
      </c>
      <c r="O56" s="2" t="s">
        <v>63</v>
      </c>
      <c r="P56" s="1" t="s">
        <v>57</v>
      </c>
      <c r="Q56" s="1" t="s">
        <v>57</v>
      </c>
      <c r="R56" s="6">
        <v>45658</v>
      </c>
      <c r="S56" s="1" t="s">
        <v>2776</v>
      </c>
      <c r="T56" s="119" t="s">
        <v>2655</v>
      </c>
    </row>
    <row r="57" spans="1:20" ht="95.1" customHeight="1" x14ac:dyDescent="0.25">
      <c r="A57" s="118" t="s">
        <v>2272</v>
      </c>
      <c r="B57" s="1" t="s">
        <v>88</v>
      </c>
      <c r="C57" s="1" t="s">
        <v>11</v>
      </c>
      <c r="D57" s="1" t="s">
        <v>37</v>
      </c>
      <c r="E57" s="1" t="s">
        <v>2757</v>
      </c>
      <c r="F57" s="1" t="s">
        <v>1133</v>
      </c>
      <c r="G57" s="1" t="s">
        <v>44</v>
      </c>
      <c r="H57" s="133">
        <v>20</v>
      </c>
      <c r="I57" s="1" t="s">
        <v>2494</v>
      </c>
      <c r="J57" s="1" t="s">
        <v>57</v>
      </c>
      <c r="K57" s="1" t="s">
        <v>2382</v>
      </c>
      <c r="L57" s="15">
        <v>749.9</v>
      </c>
      <c r="M57" s="10">
        <v>14998</v>
      </c>
      <c r="N57" s="5" t="s">
        <v>12</v>
      </c>
      <c r="O57" s="2" t="s">
        <v>63</v>
      </c>
      <c r="P57" s="1" t="s">
        <v>57</v>
      </c>
      <c r="Q57" s="1" t="s">
        <v>57</v>
      </c>
      <c r="R57" s="6">
        <v>45658</v>
      </c>
      <c r="S57" s="1" t="s">
        <v>2776</v>
      </c>
      <c r="T57" s="120" t="s">
        <v>100</v>
      </c>
    </row>
    <row r="58" spans="1:20" ht="95.1" customHeight="1" x14ac:dyDescent="0.25">
      <c r="A58" s="118" t="s">
        <v>2272</v>
      </c>
      <c r="B58" s="1" t="s">
        <v>101</v>
      </c>
      <c r="C58" s="1" t="s">
        <v>11</v>
      </c>
      <c r="D58" s="1" t="s">
        <v>102</v>
      </c>
      <c r="E58" s="1" t="s">
        <v>2757</v>
      </c>
      <c r="F58" s="1" t="s">
        <v>1133</v>
      </c>
      <c r="G58" s="1" t="s">
        <v>44</v>
      </c>
      <c r="H58" s="133">
        <v>480</v>
      </c>
      <c r="I58" s="1" t="s">
        <v>2527</v>
      </c>
      <c r="J58" s="1" t="s">
        <v>57</v>
      </c>
      <c r="K58" s="1" t="s">
        <v>2383</v>
      </c>
      <c r="L58" s="3">
        <v>861</v>
      </c>
      <c r="M58" s="10">
        <v>413340</v>
      </c>
      <c r="N58" s="5" t="s">
        <v>34</v>
      </c>
      <c r="O58" s="2" t="s">
        <v>63</v>
      </c>
      <c r="P58" s="1" t="s">
        <v>57</v>
      </c>
      <c r="Q58" s="1" t="s">
        <v>14</v>
      </c>
      <c r="R58" s="6">
        <v>45658</v>
      </c>
      <c r="S58" s="1" t="s">
        <v>2776</v>
      </c>
      <c r="T58" s="120" t="s">
        <v>103</v>
      </c>
    </row>
    <row r="59" spans="1:20" ht="95.1" customHeight="1" x14ac:dyDescent="0.25">
      <c r="A59" s="118" t="s">
        <v>2272</v>
      </c>
      <c r="B59" s="1" t="s">
        <v>101</v>
      </c>
      <c r="C59" s="1" t="s">
        <v>11</v>
      </c>
      <c r="D59" s="1" t="s">
        <v>102</v>
      </c>
      <c r="E59" s="1" t="s">
        <v>2757</v>
      </c>
      <c r="F59" s="1" t="s">
        <v>1133</v>
      </c>
      <c r="G59" s="1" t="s">
        <v>44</v>
      </c>
      <c r="H59" s="133">
        <v>90</v>
      </c>
      <c r="I59" s="1" t="s">
        <v>2498</v>
      </c>
      <c r="J59" s="1" t="s">
        <v>57</v>
      </c>
      <c r="K59" s="1" t="s">
        <v>2384</v>
      </c>
      <c r="L59" s="3">
        <v>32817.379999999997</v>
      </c>
      <c r="M59" s="10">
        <v>2953565</v>
      </c>
      <c r="N59" s="5" t="s">
        <v>34</v>
      </c>
      <c r="O59" s="2" t="s">
        <v>18</v>
      </c>
      <c r="P59" s="1" t="s">
        <v>57</v>
      </c>
      <c r="Q59" s="1" t="s">
        <v>14</v>
      </c>
      <c r="R59" s="6">
        <v>45659</v>
      </c>
      <c r="S59" s="1" t="s">
        <v>2776</v>
      </c>
      <c r="T59" s="120" t="s">
        <v>104</v>
      </c>
    </row>
    <row r="60" spans="1:20" ht="95.1" customHeight="1" x14ac:dyDescent="0.25">
      <c r="A60" s="118" t="s">
        <v>2272</v>
      </c>
      <c r="B60" s="1" t="s">
        <v>101</v>
      </c>
      <c r="C60" s="1" t="s">
        <v>11</v>
      </c>
      <c r="D60" s="1" t="s">
        <v>105</v>
      </c>
      <c r="E60" s="1" t="s">
        <v>2699</v>
      </c>
      <c r="F60" s="1" t="s">
        <v>1133</v>
      </c>
      <c r="G60" s="1" t="s">
        <v>44</v>
      </c>
      <c r="H60" s="133">
        <v>2</v>
      </c>
      <c r="I60" s="1" t="s">
        <v>2536</v>
      </c>
      <c r="J60" s="1" t="s">
        <v>57</v>
      </c>
      <c r="K60" s="1" t="s">
        <v>2385</v>
      </c>
      <c r="L60" s="3">
        <v>700000</v>
      </c>
      <c r="M60" s="10">
        <v>1400000</v>
      </c>
      <c r="N60" s="5" t="s">
        <v>34</v>
      </c>
      <c r="O60" s="1" t="s">
        <v>45</v>
      </c>
      <c r="P60" s="1" t="s">
        <v>57</v>
      </c>
      <c r="Q60" s="1" t="s">
        <v>14</v>
      </c>
      <c r="R60" s="6">
        <v>45660</v>
      </c>
      <c r="S60" s="1" t="s">
        <v>2776</v>
      </c>
      <c r="T60" s="120" t="s">
        <v>107</v>
      </c>
    </row>
    <row r="61" spans="1:20" ht="95.1" customHeight="1" x14ac:dyDescent="0.25">
      <c r="A61" s="118" t="s">
        <v>2272</v>
      </c>
      <c r="B61" s="1" t="s">
        <v>101</v>
      </c>
      <c r="C61" s="1" t="s">
        <v>11</v>
      </c>
      <c r="D61" s="1" t="s">
        <v>108</v>
      </c>
      <c r="E61" s="1" t="s">
        <v>2744</v>
      </c>
      <c r="F61" s="1" t="s">
        <v>1133</v>
      </c>
      <c r="G61" s="1" t="s">
        <v>44</v>
      </c>
      <c r="H61" s="133">
        <v>3</v>
      </c>
      <c r="I61" s="1" t="s">
        <v>2537</v>
      </c>
      <c r="J61" s="1" t="s">
        <v>57</v>
      </c>
      <c r="K61" s="1" t="s">
        <v>2386</v>
      </c>
      <c r="L61" s="3">
        <v>66666</v>
      </c>
      <c r="M61" s="10">
        <v>200000</v>
      </c>
      <c r="N61" s="5" t="s">
        <v>34</v>
      </c>
      <c r="O61" s="1" t="s">
        <v>41</v>
      </c>
      <c r="P61" s="1" t="s">
        <v>57</v>
      </c>
      <c r="Q61" s="1" t="s">
        <v>14</v>
      </c>
      <c r="R61" s="6">
        <v>45661</v>
      </c>
      <c r="S61" s="1" t="s">
        <v>2776</v>
      </c>
      <c r="T61" s="120" t="s">
        <v>109</v>
      </c>
    </row>
    <row r="62" spans="1:20" ht="95.1" customHeight="1" x14ac:dyDescent="0.25">
      <c r="A62" s="118" t="s">
        <v>2272</v>
      </c>
      <c r="B62" s="1" t="s">
        <v>101</v>
      </c>
      <c r="C62" s="1" t="s">
        <v>11</v>
      </c>
      <c r="D62" s="1" t="s">
        <v>110</v>
      </c>
      <c r="E62" s="1" t="s">
        <v>2699</v>
      </c>
      <c r="F62" s="1" t="s">
        <v>1133</v>
      </c>
      <c r="G62" s="1" t="s">
        <v>44</v>
      </c>
      <c r="H62" s="134">
        <v>1</v>
      </c>
      <c r="I62" s="1" t="s">
        <v>2538</v>
      </c>
      <c r="J62" s="1" t="s">
        <v>57</v>
      </c>
      <c r="K62" s="1" t="s">
        <v>2387</v>
      </c>
      <c r="L62" s="9" t="s">
        <v>2638</v>
      </c>
      <c r="M62" s="4">
        <v>989000</v>
      </c>
      <c r="N62" s="5" t="s">
        <v>34</v>
      </c>
      <c r="O62" s="1" t="s">
        <v>53</v>
      </c>
      <c r="P62" s="1" t="s">
        <v>57</v>
      </c>
      <c r="Q62" s="1" t="s">
        <v>14</v>
      </c>
      <c r="R62" s="6">
        <v>45663</v>
      </c>
      <c r="S62" s="1" t="s">
        <v>2776</v>
      </c>
      <c r="T62" s="119" t="s">
        <v>2656</v>
      </c>
    </row>
    <row r="63" spans="1:20" ht="95.1" customHeight="1" x14ac:dyDescent="0.25">
      <c r="A63" s="118" t="s">
        <v>2272</v>
      </c>
      <c r="B63" s="1" t="s">
        <v>101</v>
      </c>
      <c r="C63" s="1" t="s">
        <v>11</v>
      </c>
      <c r="D63" s="1" t="s">
        <v>110</v>
      </c>
      <c r="E63" s="1" t="s">
        <v>2699</v>
      </c>
      <c r="F63" s="1" t="s">
        <v>1133</v>
      </c>
      <c r="G63" s="1" t="s">
        <v>44</v>
      </c>
      <c r="H63" s="134">
        <v>1</v>
      </c>
      <c r="I63" s="1" t="s">
        <v>2489</v>
      </c>
      <c r="J63" s="1" t="s">
        <v>57</v>
      </c>
      <c r="K63" s="1" t="s">
        <v>2388</v>
      </c>
      <c r="L63" s="9" t="s">
        <v>2638</v>
      </c>
      <c r="M63" s="4">
        <v>21000</v>
      </c>
      <c r="N63" s="5" t="s">
        <v>34</v>
      </c>
      <c r="O63" s="1" t="s">
        <v>55</v>
      </c>
      <c r="P63" s="1" t="s">
        <v>57</v>
      </c>
      <c r="Q63" s="1" t="s">
        <v>14</v>
      </c>
      <c r="R63" s="6">
        <v>45664</v>
      </c>
      <c r="S63" s="1" t="s">
        <v>2776</v>
      </c>
      <c r="T63" s="119" t="s">
        <v>2657</v>
      </c>
    </row>
    <row r="64" spans="1:20" ht="95.1" customHeight="1" x14ac:dyDescent="0.25">
      <c r="A64" s="118" t="s">
        <v>2272</v>
      </c>
      <c r="B64" s="1" t="s">
        <v>101</v>
      </c>
      <c r="C64" s="1" t="s">
        <v>11</v>
      </c>
      <c r="D64" s="1" t="s">
        <v>110</v>
      </c>
      <c r="E64" s="1" t="s">
        <v>2699</v>
      </c>
      <c r="F64" s="1" t="s">
        <v>1133</v>
      </c>
      <c r="G64" s="1" t="s">
        <v>44</v>
      </c>
      <c r="H64" s="134">
        <v>1</v>
      </c>
      <c r="I64" s="1" t="s">
        <v>2489</v>
      </c>
      <c r="J64" s="1" t="s">
        <v>57</v>
      </c>
      <c r="K64" s="1" t="s">
        <v>2389</v>
      </c>
      <c r="L64" s="9" t="s">
        <v>2638</v>
      </c>
      <c r="M64" s="4">
        <v>4500</v>
      </c>
      <c r="N64" s="5" t="s">
        <v>34</v>
      </c>
      <c r="O64" s="1" t="s">
        <v>55</v>
      </c>
      <c r="P64" s="1" t="s">
        <v>57</v>
      </c>
      <c r="Q64" s="1" t="s">
        <v>14</v>
      </c>
      <c r="R64" s="6">
        <v>45665</v>
      </c>
      <c r="S64" s="1" t="s">
        <v>2776</v>
      </c>
      <c r="T64" s="119" t="s">
        <v>2658</v>
      </c>
    </row>
    <row r="65" spans="1:24" ht="95.1" customHeight="1" x14ac:dyDescent="0.25">
      <c r="A65" s="118" t="s">
        <v>2272</v>
      </c>
      <c r="B65" s="1" t="s">
        <v>101</v>
      </c>
      <c r="C65" s="1" t="s">
        <v>11</v>
      </c>
      <c r="D65" s="1" t="s">
        <v>110</v>
      </c>
      <c r="E65" s="1" t="s">
        <v>2699</v>
      </c>
      <c r="F65" s="1" t="s">
        <v>1133</v>
      </c>
      <c r="G65" s="1" t="s">
        <v>44</v>
      </c>
      <c r="H65" s="134">
        <v>1</v>
      </c>
      <c r="I65" s="1" t="s">
        <v>2486</v>
      </c>
      <c r="J65" s="1" t="s">
        <v>57</v>
      </c>
      <c r="K65" s="1" t="s">
        <v>2390</v>
      </c>
      <c r="L65" s="9" t="s">
        <v>2638</v>
      </c>
      <c r="M65" s="4">
        <v>460000</v>
      </c>
      <c r="N65" s="5" t="s">
        <v>34</v>
      </c>
      <c r="O65" s="1" t="s">
        <v>28</v>
      </c>
      <c r="P65" s="1" t="s">
        <v>57</v>
      </c>
      <c r="Q65" s="1" t="s">
        <v>14</v>
      </c>
      <c r="R65" s="6">
        <v>45666</v>
      </c>
      <c r="S65" s="1" t="s">
        <v>2776</v>
      </c>
      <c r="T65" s="119" t="s">
        <v>2659</v>
      </c>
    </row>
    <row r="66" spans="1:24" ht="95.1" customHeight="1" x14ac:dyDescent="0.25">
      <c r="A66" s="118" t="s">
        <v>2272</v>
      </c>
      <c r="B66" s="1" t="s">
        <v>101</v>
      </c>
      <c r="C66" s="1" t="s">
        <v>11</v>
      </c>
      <c r="D66" s="1" t="s">
        <v>110</v>
      </c>
      <c r="E66" s="1" t="s">
        <v>2683</v>
      </c>
      <c r="F66" s="1" t="s">
        <v>1133</v>
      </c>
      <c r="G66" s="1" t="s">
        <v>44</v>
      </c>
      <c r="H66" s="134">
        <v>1</v>
      </c>
      <c r="I66" s="1" t="s">
        <v>2535</v>
      </c>
      <c r="J66" s="1" t="s">
        <v>57</v>
      </c>
      <c r="K66" s="1" t="s">
        <v>2391</v>
      </c>
      <c r="L66" s="9" t="s">
        <v>2638</v>
      </c>
      <c r="M66" s="4">
        <v>280000</v>
      </c>
      <c r="N66" s="5" t="s">
        <v>34</v>
      </c>
      <c r="O66" s="1" t="s">
        <v>35</v>
      </c>
      <c r="P66" s="1" t="s">
        <v>57</v>
      </c>
      <c r="Q66" s="1" t="s">
        <v>14</v>
      </c>
      <c r="R66" s="6">
        <v>45667</v>
      </c>
      <c r="S66" s="1" t="s">
        <v>2776</v>
      </c>
      <c r="T66" s="119" t="s">
        <v>2660</v>
      </c>
    </row>
    <row r="67" spans="1:24" ht="95.1" customHeight="1" x14ac:dyDescent="0.25">
      <c r="A67" s="118" t="s">
        <v>2272</v>
      </c>
      <c r="B67" s="1" t="s">
        <v>101</v>
      </c>
      <c r="C67" s="1" t="s">
        <v>11</v>
      </c>
      <c r="D67" s="1" t="s">
        <v>98</v>
      </c>
      <c r="E67" s="1" t="s">
        <v>887</v>
      </c>
      <c r="F67" s="1" t="s">
        <v>1133</v>
      </c>
      <c r="G67" s="1" t="s">
        <v>44</v>
      </c>
      <c r="H67" s="133">
        <v>600</v>
      </c>
      <c r="I67" s="1" t="s">
        <v>2499</v>
      </c>
      <c r="J67" s="1" t="s">
        <v>57</v>
      </c>
      <c r="K67" s="1" t="s">
        <v>2392</v>
      </c>
      <c r="L67" s="3">
        <v>17886.68</v>
      </c>
      <c r="M67" s="10">
        <v>10732010.960000001</v>
      </c>
      <c r="N67" s="5" t="s">
        <v>34</v>
      </c>
      <c r="O67" s="1" t="s">
        <v>21</v>
      </c>
      <c r="P67" s="1" t="s">
        <v>57</v>
      </c>
      <c r="Q67" s="1" t="s">
        <v>14</v>
      </c>
      <c r="R67" s="6">
        <v>45662</v>
      </c>
      <c r="S67" s="1" t="s">
        <v>2776</v>
      </c>
      <c r="T67" s="120" t="s">
        <v>111</v>
      </c>
    </row>
    <row r="68" spans="1:24" ht="95.1" customHeight="1" x14ac:dyDescent="0.25">
      <c r="A68" s="118" t="s">
        <v>2272</v>
      </c>
      <c r="B68" s="1" t="s">
        <v>101</v>
      </c>
      <c r="C68" s="1" t="s">
        <v>11</v>
      </c>
      <c r="D68" s="1" t="s">
        <v>110</v>
      </c>
      <c r="E68" s="1" t="s">
        <v>2699</v>
      </c>
      <c r="F68" s="1" t="s">
        <v>1133</v>
      </c>
      <c r="G68" s="1" t="s">
        <v>44</v>
      </c>
      <c r="H68" s="133">
        <v>600</v>
      </c>
      <c r="I68" s="7" t="s">
        <v>2528</v>
      </c>
      <c r="J68" s="1" t="s">
        <v>57</v>
      </c>
      <c r="K68" s="1" t="s">
        <v>2393</v>
      </c>
      <c r="L68" s="3">
        <v>68.33</v>
      </c>
      <c r="M68" s="10">
        <v>41000</v>
      </c>
      <c r="N68" s="5" t="s">
        <v>34</v>
      </c>
      <c r="O68" s="1" t="s">
        <v>26</v>
      </c>
      <c r="P68" s="1" t="s">
        <v>57</v>
      </c>
      <c r="Q68" s="1" t="s">
        <v>14</v>
      </c>
      <c r="R68" s="6">
        <v>45717</v>
      </c>
      <c r="S68" s="1" t="s">
        <v>4027</v>
      </c>
      <c r="T68" s="119" t="s">
        <v>112</v>
      </c>
    </row>
    <row r="69" spans="1:24" ht="95.1" customHeight="1" x14ac:dyDescent="0.25">
      <c r="A69" s="118" t="s">
        <v>2272</v>
      </c>
      <c r="B69" s="1" t="s">
        <v>101</v>
      </c>
      <c r="C69" s="1" t="s">
        <v>11</v>
      </c>
      <c r="D69" s="1" t="s">
        <v>110</v>
      </c>
      <c r="E69" s="1" t="s">
        <v>2699</v>
      </c>
      <c r="F69" s="1" t="s">
        <v>1133</v>
      </c>
      <c r="G69" s="1" t="s">
        <v>44</v>
      </c>
      <c r="H69" s="133">
        <v>5</v>
      </c>
      <c r="I69" s="1" t="s">
        <v>2531</v>
      </c>
      <c r="J69" s="1" t="s">
        <v>57</v>
      </c>
      <c r="K69" s="1" t="s">
        <v>2394</v>
      </c>
      <c r="L69" s="3">
        <v>7200</v>
      </c>
      <c r="M69" s="10">
        <v>36000</v>
      </c>
      <c r="N69" s="5" t="s">
        <v>34</v>
      </c>
      <c r="O69" s="1" t="s">
        <v>113</v>
      </c>
      <c r="P69" s="1" t="s">
        <v>57</v>
      </c>
      <c r="Q69" s="1" t="s">
        <v>14</v>
      </c>
      <c r="R69" s="6">
        <v>45717</v>
      </c>
      <c r="S69" s="1" t="s">
        <v>4027</v>
      </c>
      <c r="T69" s="119" t="s">
        <v>114</v>
      </c>
    </row>
    <row r="70" spans="1:24" ht="95.1" customHeight="1" x14ac:dyDescent="0.25">
      <c r="A70" s="118" t="s">
        <v>2272</v>
      </c>
      <c r="B70" s="1" t="s">
        <v>101</v>
      </c>
      <c r="C70" s="1" t="s">
        <v>11</v>
      </c>
      <c r="D70" s="1" t="s">
        <v>110</v>
      </c>
      <c r="E70" s="1" t="s">
        <v>2699</v>
      </c>
      <c r="F70" s="1" t="s">
        <v>1133</v>
      </c>
      <c r="G70" s="1" t="s">
        <v>44</v>
      </c>
      <c r="H70" s="133">
        <v>2000</v>
      </c>
      <c r="I70" s="7" t="s">
        <v>2529</v>
      </c>
      <c r="J70" s="1" t="s">
        <v>57</v>
      </c>
      <c r="K70" s="1" t="s">
        <v>2395</v>
      </c>
      <c r="L70" s="3">
        <v>138</v>
      </c>
      <c r="M70" s="10">
        <v>276000</v>
      </c>
      <c r="N70" s="5" t="s">
        <v>34</v>
      </c>
      <c r="O70" s="1" t="s">
        <v>26</v>
      </c>
      <c r="P70" s="1" t="s">
        <v>57</v>
      </c>
      <c r="Q70" s="1" t="s">
        <v>14</v>
      </c>
      <c r="R70" s="6">
        <v>45717</v>
      </c>
      <c r="S70" s="1" t="s">
        <v>4027</v>
      </c>
      <c r="T70" s="119" t="s">
        <v>115</v>
      </c>
    </row>
    <row r="71" spans="1:24" s="72" customFormat="1" ht="95.1" customHeight="1" x14ac:dyDescent="0.25">
      <c r="A71" s="122" t="s">
        <v>2273</v>
      </c>
      <c r="B71" s="19">
        <v>2521</v>
      </c>
      <c r="C71" s="19" t="s">
        <v>1496</v>
      </c>
      <c r="D71" s="19" t="s">
        <v>122</v>
      </c>
      <c r="E71" s="19" t="s">
        <v>2683</v>
      </c>
      <c r="F71" s="164" t="s">
        <v>123</v>
      </c>
      <c r="G71" s="19" t="s">
        <v>4064</v>
      </c>
      <c r="H71" s="165">
        <f>M71/L71</f>
        <v>1065.25</v>
      </c>
      <c r="I71" s="166" t="s">
        <v>2530</v>
      </c>
      <c r="J71" s="19" t="s">
        <v>57</v>
      </c>
      <c r="K71" s="19" t="s">
        <v>2396</v>
      </c>
      <c r="L71" s="70">
        <v>400</v>
      </c>
      <c r="M71" s="70">
        <v>426100</v>
      </c>
      <c r="N71" s="67" t="s">
        <v>12</v>
      </c>
      <c r="O71" s="19" t="s">
        <v>124</v>
      </c>
      <c r="P71" s="1" t="s">
        <v>57</v>
      </c>
      <c r="Q71" s="19" t="s">
        <v>14</v>
      </c>
      <c r="R71" s="23">
        <v>45293</v>
      </c>
      <c r="S71" s="1" t="s">
        <v>2776</v>
      </c>
      <c r="T71" s="123" t="s">
        <v>125</v>
      </c>
      <c r="U71" s="75"/>
      <c r="V71" s="75"/>
      <c r="W71" s="75"/>
      <c r="X71" s="75"/>
    </row>
    <row r="72" spans="1:24" s="72" customFormat="1" ht="95.1" customHeight="1" x14ac:dyDescent="0.25">
      <c r="A72" s="122" t="s">
        <v>2273</v>
      </c>
      <c r="B72" s="19">
        <v>2521</v>
      </c>
      <c r="C72" s="19" t="s">
        <v>1496</v>
      </c>
      <c r="D72" s="19" t="s">
        <v>126</v>
      </c>
      <c r="E72" s="19" t="s">
        <v>2683</v>
      </c>
      <c r="F72" s="67" t="s">
        <v>127</v>
      </c>
      <c r="G72" s="19" t="s">
        <v>4064</v>
      </c>
      <c r="H72" s="165">
        <f>M72/L72</f>
        <v>225</v>
      </c>
      <c r="I72" s="166" t="s">
        <v>2530</v>
      </c>
      <c r="J72" s="19" t="s">
        <v>57</v>
      </c>
      <c r="K72" s="19" t="s">
        <v>2397</v>
      </c>
      <c r="L72" s="70">
        <v>2000</v>
      </c>
      <c r="M72" s="70">
        <v>450000</v>
      </c>
      <c r="N72" s="67" t="s">
        <v>12</v>
      </c>
      <c r="O72" s="19" t="s">
        <v>35</v>
      </c>
      <c r="P72" s="19" t="s">
        <v>226</v>
      </c>
      <c r="Q72" s="19" t="s">
        <v>14</v>
      </c>
      <c r="R72" s="23">
        <v>45293</v>
      </c>
      <c r="S72" s="1" t="s">
        <v>2776</v>
      </c>
      <c r="T72" s="123" t="s">
        <v>125</v>
      </c>
      <c r="U72" s="75"/>
      <c r="V72" s="75"/>
      <c r="W72" s="75"/>
      <c r="X72" s="75"/>
    </row>
    <row r="73" spans="1:24" s="72" customFormat="1" ht="95.1" customHeight="1" x14ac:dyDescent="0.25">
      <c r="A73" s="122" t="s">
        <v>2273</v>
      </c>
      <c r="B73" s="19">
        <v>2521</v>
      </c>
      <c r="C73" s="19" t="s">
        <v>1496</v>
      </c>
      <c r="D73" s="19" t="s">
        <v>128</v>
      </c>
      <c r="E73" s="19" t="s">
        <v>2692</v>
      </c>
      <c r="F73" s="167" t="s">
        <v>129</v>
      </c>
      <c r="G73" s="19" t="s">
        <v>372</v>
      </c>
      <c r="H73" s="165">
        <v>9920</v>
      </c>
      <c r="I73" s="166" t="s">
        <v>2539</v>
      </c>
      <c r="J73" s="19" t="s">
        <v>57</v>
      </c>
      <c r="K73" s="19" t="s">
        <v>2398</v>
      </c>
      <c r="L73" s="70">
        <v>2500</v>
      </c>
      <c r="M73" s="70">
        <v>570000</v>
      </c>
      <c r="N73" s="67" t="s">
        <v>12</v>
      </c>
      <c r="O73" s="19" t="s">
        <v>130</v>
      </c>
      <c r="P73" s="19" t="s">
        <v>226</v>
      </c>
      <c r="Q73" s="19" t="s">
        <v>14</v>
      </c>
      <c r="R73" s="23">
        <v>45293</v>
      </c>
      <c r="S73" s="1" t="s">
        <v>2776</v>
      </c>
      <c r="T73" s="123" t="s">
        <v>131</v>
      </c>
      <c r="U73" s="75"/>
      <c r="V73" s="75"/>
      <c r="W73" s="75"/>
      <c r="X73" s="75"/>
    </row>
    <row r="74" spans="1:24" s="72" customFormat="1" ht="95.1" customHeight="1" x14ac:dyDescent="0.25">
      <c r="A74" s="122" t="s">
        <v>2273</v>
      </c>
      <c r="B74" s="19">
        <v>2521</v>
      </c>
      <c r="C74" s="19" t="s">
        <v>1496</v>
      </c>
      <c r="D74" s="19" t="s">
        <v>132</v>
      </c>
      <c r="E74" s="19" t="s">
        <v>2692</v>
      </c>
      <c r="F74" s="67" t="s">
        <v>133</v>
      </c>
      <c r="G74" s="19" t="s">
        <v>1501</v>
      </c>
      <c r="H74" s="165">
        <f>M74/L74/13</f>
        <v>14.065934065934066</v>
      </c>
      <c r="I74" s="166" t="s">
        <v>2485</v>
      </c>
      <c r="J74" s="19" t="s">
        <v>57</v>
      </c>
      <c r="K74" s="19" t="s">
        <v>2399</v>
      </c>
      <c r="L74" s="70">
        <v>3500</v>
      </c>
      <c r="M74" s="70">
        <v>640000</v>
      </c>
      <c r="N74" s="67" t="s">
        <v>12</v>
      </c>
      <c r="O74" s="19" t="s">
        <v>230</v>
      </c>
      <c r="P74" s="19" t="s">
        <v>226</v>
      </c>
      <c r="Q74" s="19" t="s">
        <v>14</v>
      </c>
      <c r="R74" s="23">
        <v>45292</v>
      </c>
      <c r="S74" s="1" t="s">
        <v>2776</v>
      </c>
      <c r="T74" s="123" t="s">
        <v>134</v>
      </c>
      <c r="U74" s="75"/>
      <c r="V74" s="75"/>
      <c r="W74" s="75"/>
      <c r="X74" s="75"/>
    </row>
    <row r="75" spans="1:24" s="72" customFormat="1" ht="95.1" customHeight="1" x14ac:dyDescent="0.25">
      <c r="A75" s="122" t="s">
        <v>2273</v>
      </c>
      <c r="B75" s="19">
        <v>2521</v>
      </c>
      <c r="C75" s="19" t="s">
        <v>1496</v>
      </c>
      <c r="D75" s="19" t="s">
        <v>136</v>
      </c>
      <c r="E75" s="19" t="s">
        <v>2692</v>
      </c>
      <c r="F75" s="67" t="s">
        <v>137</v>
      </c>
      <c r="G75" s="19" t="s">
        <v>1501</v>
      </c>
      <c r="H75" s="165">
        <f>M75/L75/13</f>
        <v>1.7751479289940828</v>
      </c>
      <c r="I75" s="166" t="s">
        <v>2500</v>
      </c>
      <c r="J75" s="19" t="s">
        <v>57</v>
      </c>
      <c r="K75" s="19" t="s">
        <v>2400</v>
      </c>
      <c r="L75" s="70">
        <v>2600</v>
      </c>
      <c r="M75" s="70">
        <v>60000</v>
      </c>
      <c r="N75" s="67" t="s">
        <v>12</v>
      </c>
      <c r="O75" s="19" t="s">
        <v>139</v>
      </c>
      <c r="P75" s="19" t="s">
        <v>226</v>
      </c>
      <c r="Q75" s="19" t="s">
        <v>14</v>
      </c>
      <c r="R75" s="23">
        <v>45293</v>
      </c>
      <c r="S75" s="1" t="s">
        <v>2776</v>
      </c>
      <c r="T75" s="123" t="s">
        <v>138</v>
      </c>
      <c r="U75" s="75"/>
      <c r="V75" s="75"/>
      <c r="W75" s="75"/>
      <c r="X75" s="75"/>
    </row>
    <row r="76" spans="1:24" s="72" customFormat="1" ht="95.1" customHeight="1" x14ac:dyDescent="0.25">
      <c r="A76" s="122" t="s">
        <v>2273</v>
      </c>
      <c r="B76" s="19">
        <v>2521</v>
      </c>
      <c r="C76" s="19" t="s">
        <v>1496</v>
      </c>
      <c r="D76" s="19" t="s">
        <v>140</v>
      </c>
      <c r="E76" s="19" t="s">
        <v>2692</v>
      </c>
      <c r="F76" s="67" t="s">
        <v>141</v>
      </c>
      <c r="G76" s="19" t="s">
        <v>1501</v>
      </c>
      <c r="H76" s="165">
        <f>M76/L76/13</f>
        <v>1.7751479289940828</v>
      </c>
      <c r="I76" s="166" t="s">
        <v>2501</v>
      </c>
      <c r="J76" s="19" t="s">
        <v>57</v>
      </c>
      <c r="K76" s="19" t="s">
        <v>2401</v>
      </c>
      <c r="L76" s="70">
        <v>2600</v>
      </c>
      <c r="M76" s="70">
        <v>60000</v>
      </c>
      <c r="N76" s="67" t="s">
        <v>12</v>
      </c>
      <c r="O76" s="19" t="s">
        <v>135</v>
      </c>
      <c r="P76" s="19" t="s">
        <v>226</v>
      </c>
      <c r="Q76" s="19" t="s">
        <v>14</v>
      </c>
      <c r="R76" s="23">
        <v>45293</v>
      </c>
      <c r="S76" s="1" t="s">
        <v>2776</v>
      </c>
      <c r="T76" s="123" t="s">
        <v>142</v>
      </c>
      <c r="U76" s="75"/>
      <c r="V76" s="75"/>
      <c r="W76" s="75"/>
      <c r="X76" s="75"/>
    </row>
    <row r="77" spans="1:24" s="72" customFormat="1" ht="95.1" customHeight="1" x14ac:dyDescent="0.25">
      <c r="A77" s="122" t="s">
        <v>2273</v>
      </c>
      <c r="B77" s="19">
        <v>2521</v>
      </c>
      <c r="C77" s="19" t="s">
        <v>1496</v>
      </c>
      <c r="D77" s="19" t="s">
        <v>143</v>
      </c>
      <c r="E77" s="19" t="s">
        <v>2699</v>
      </c>
      <c r="F77" s="19" t="s">
        <v>1133</v>
      </c>
      <c r="G77" s="19" t="s">
        <v>372</v>
      </c>
      <c r="H77" s="165">
        <f t="shared" ref="H77:H80" si="0">M77/L77</f>
        <v>10</v>
      </c>
      <c r="I77" s="166" t="s">
        <v>2402</v>
      </c>
      <c r="J77" s="19" t="s">
        <v>57</v>
      </c>
      <c r="K77" s="19" t="s">
        <v>2402</v>
      </c>
      <c r="L77" s="70">
        <v>500</v>
      </c>
      <c r="M77" s="70">
        <v>5000</v>
      </c>
      <c r="N77" s="67" t="s">
        <v>12</v>
      </c>
      <c r="O77" s="19" t="s">
        <v>144</v>
      </c>
      <c r="P77" s="19" t="s">
        <v>226</v>
      </c>
      <c r="Q77" s="19" t="s">
        <v>14</v>
      </c>
      <c r="R77" s="23">
        <v>45293</v>
      </c>
      <c r="S77" s="1" t="s">
        <v>2776</v>
      </c>
      <c r="T77" s="123" t="s">
        <v>145</v>
      </c>
      <c r="U77" s="75"/>
      <c r="V77" s="75"/>
      <c r="W77" s="75"/>
      <c r="X77" s="75"/>
    </row>
    <row r="78" spans="1:24" s="72" customFormat="1" ht="95.1" customHeight="1" x14ac:dyDescent="0.25">
      <c r="A78" s="122" t="s">
        <v>2273</v>
      </c>
      <c r="B78" s="19">
        <v>2521</v>
      </c>
      <c r="C78" s="19" t="s">
        <v>1496</v>
      </c>
      <c r="D78" s="19" t="s">
        <v>146</v>
      </c>
      <c r="E78" s="19" t="s">
        <v>2699</v>
      </c>
      <c r="F78" s="67" t="s">
        <v>147</v>
      </c>
      <c r="G78" s="19" t="s">
        <v>4052</v>
      </c>
      <c r="H78" s="165">
        <f t="shared" si="0"/>
        <v>12.176470588235293</v>
      </c>
      <c r="I78" s="166" t="s">
        <v>2502</v>
      </c>
      <c r="J78" s="19" t="s">
        <v>57</v>
      </c>
      <c r="K78" s="19" t="s">
        <v>2403</v>
      </c>
      <c r="L78" s="70">
        <v>17000</v>
      </c>
      <c r="M78" s="70">
        <v>207000</v>
      </c>
      <c r="N78" s="67" t="s">
        <v>12</v>
      </c>
      <c r="O78" s="19" t="s">
        <v>148</v>
      </c>
      <c r="P78" s="19" t="s">
        <v>226</v>
      </c>
      <c r="Q78" s="19" t="s">
        <v>14</v>
      </c>
      <c r="R78" s="23">
        <v>45292</v>
      </c>
      <c r="S78" s="1" t="s">
        <v>2776</v>
      </c>
      <c r="T78" s="123" t="s">
        <v>149</v>
      </c>
      <c r="U78" s="75"/>
      <c r="V78" s="75"/>
      <c r="W78" s="75"/>
      <c r="X78" s="75"/>
    </row>
    <row r="79" spans="1:24" s="72" customFormat="1" ht="95.1" customHeight="1" x14ac:dyDescent="0.25">
      <c r="A79" s="122" t="s">
        <v>2273</v>
      </c>
      <c r="B79" s="19">
        <v>2521</v>
      </c>
      <c r="C79" s="19" t="s">
        <v>1496</v>
      </c>
      <c r="D79" s="19" t="s">
        <v>150</v>
      </c>
      <c r="E79" s="19" t="s">
        <v>2699</v>
      </c>
      <c r="F79" s="67" t="s">
        <v>151</v>
      </c>
      <c r="G79" s="1" t="s">
        <v>44</v>
      </c>
      <c r="H79" s="165">
        <f t="shared" si="0"/>
        <v>11.764705882352942</v>
      </c>
      <c r="I79" s="166" t="s">
        <v>2503</v>
      </c>
      <c r="J79" s="19" t="s">
        <v>57</v>
      </c>
      <c r="K79" s="19" t="s">
        <v>2404</v>
      </c>
      <c r="L79" s="70">
        <v>85</v>
      </c>
      <c r="M79" s="70">
        <v>1000</v>
      </c>
      <c r="N79" s="67" t="s">
        <v>12</v>
      </c>
      <c r="O79" s="19" t="s">
        <v>152</v>
      </c>
      <c r="P79" s="19" t="s">
        <v>226</v>
      </c>
      <c r="Q79" s="19" t="s">
        <v>14</v>
      </c>
      <c r="R79" s="23">
        <v>45292</v>
      </c>
      <c r="S79" s="1" t="s">
        <v>2776</v>
      </c>
      <c r="T79" s="123" t="s">
        <v>153</v>
      </c>
      <c r="U79" s="75"/>
      <c r="V79" s="75"/>
      <c r="W79" s="75"/>
      <c r="X79" s="75"/>
    </row>
    <row r="80" spans="1:24" s="72" customFormat="1" ht="95.1" customHeight="1" x14ac:dyDescent="0.25">
      <c r="A80" s="122" t="s">
        <v>2273</v>
      </c>
      <c r="B80" s="19">
        <v>2521</v>
      </c>
      <c r="C80" s="19" t="s">
        <v>1496</v>
      </c>
      <c r="D80" s="19" t="s">
        <v>154</v>
      </c>
      <c r="E80" s="19" t="s">
        <v>2699</v>
      </c>
      <c r="F80" s="67" t="s">
        <v>155</v>
      </c>
      <c r="G80" s="19" t="s">
        <v>4046</v>
      </c>
      <c r="H80" s="165">
        <f t="shared" si="0"/>
        <v>83.333333333333329</v>
      </c>
      <c r="I80" s="166" t="s">
        <v>2504</v>
      </c>
      <c r="J80" s="19" t="s">
        <v>57</v>
      </c>
      <c r="K80" s="19" t="s">
        <v>2405</v>
      </c>
      <c r="L80" s="70">
        <v>120</v>
      </c>
      <c r="M80" s="70">
        <v>10000</v>
      </c>
      <c r="N80" s="67" t="s">
        <v>12</v>
      </c>
      <c r="O80" s="19" t="s">
        <v>106</v>
      </c>
      <c r="P80" s="1" t="s">
        <v>57</v>
      </c>
      <c r="Q80" s="19" t="s">
        <v>57</v>
      </c>
      <c r="R80" s="23">
        <v>45293</v>
      </c>
      <c r="S80" s="1" t="s">
        <v>4027</v>
      </c>
      <c r="T80" s="123" t="s">
        <v>156</v>
      </c>
      <c r="U80" s="75"/>
      <c r="V80" s="75"/>
      <c r="W80" s="75"/>
      <c r="X80" s="75"/>
    </row>
    <row r="81" spans="1:24" s="72" customFormat="1" ht="95.1" customHeight="1" x14ac:dyDescent="0.25">
      <c r="A81" s="122" t="s">
        <v>2273</v>
      </c>
      <c r="B81" s="19">
        <v>2521</v>
      </c>
      <c r="C81" s="19" t="s">
        <v>1496</v>
      </c>
      <c r="D81" s="19" t="s">
        <v>154</v>
      </c>
      <c r="E81" s="19" t="s">
        <v>2699</v>
      </c>
      <c r="F81" s="67" t="s">
        <v>157</v>
      </c>
      <c r="G81" s="19" t="s">
        <v>4046</v>
      </c>
      <c r="H81" s="165">
        <v>1560</v>
      </c>
      <c r="I81" s="166" t="s">
        <v>2486</v>
      </c>
      <c r="J81" s="19" t="s">
        <v>57</v>
      </c>
      <c r="K81" s="19" t="s">
        <v>2406</v>
      </c>
      <c r="L81" s="70">
        <v>1000</v>
      </c>
      <c r="M81" s="70">
        <v>1560000</v>
      </c>
      <c r="N81" s="67" t="s">
        <v>158</v>
      </c>
      <c r="O81" s="19" t="s">
        <v>28</v>
      </c>
      <c r="P81" s="1" t="s">
        <v>57</v>
      </c>
      <c r="Q81" s="19" t="s">
        <v>57</v>
      </c>
      <c r="R81" s="23">
        <v>45293</v>
      </c>
      <c r="S81" s="1" t="s">
        <v>2776</v>
      </c>
      <c r="T81" s="123" t="s">
        <v>159</v>
      </c>
      <c r="U81" s="75"/>
      <c r="V81" s="75"/>
      <c r="W81" s="75"/>
      <c r="X81" s="75"/>
    </row>
    <row r="82" spans="1:24" s="72" customFormat="1" ht="95.1" customHeight="1" x14ac:dyDescent="0.25">
      <c r="A82" s="122" t="s">
        <v>2273</v>
      </c>
      <c r="B82" s="19">
        <v>2521</v>
      </c>
      <c r="C82" s="19" t="s">
        <v>1496</v>
      </c>
      <c r="D82" s="19" t="s">
        <v>160</v>
      </c>
      <c r="E82" s="19" t="s">
        <v>2699</v>
      </c>
      <c r="F82" s="67" t="s">
        <v>157</v>
      </c>
      <c r="G82" s="19" t="s">
        <v>4046</v>
      </c>
      <c r="H82" s="165">
        <v>1561</v>
      </c>
      <c r="I82" s="166" t="s">
        <v>2486</v>
      </c>
      <c r="J82" s="19" t="s">
        <v>57</v>
      </c>
      <c r="K82" s="19" t="s">
        <v>2406</v>
      </c>
      <c r="L82" s="70">
        <v>1000</v>
      </c>
      <c r="M82" s="70">
        <v>1561000</v>
      </c>
      <c r="N82" s="67" t="s">
        <v>12</v>
      </c>
      <c r="O82" s="19" t="s">
        <v>28</v>
      </c>
      <c r="P82" s="1" t="s">
        <v>57</v>
      </c>
      <c r="Q82" s="19" t="s">
        <v>57</v>
      </c>
      <c r="R82" s="23">
        <v>45293</v>
      </c>
      <c r="S82" s="1" t="s">
        <v>2776</v>
      </c>
      <c r="T82" s="123" t="s">
        <v>159</v>
      </c>
      <c r="U82" s="75"/>
      <c r="V82" s="75"/>
      <c r="W82" s="75"/>
      <c r="X82" s="75"/>
    </row>
    <row r="83" spans="1:24" s="72" customFormat="1" ht="95.1" customHeight="1" x14ac:dyDescent="0.25">
      <c r="A83" s="122" t="s">
        <v>2273</v>
      </c>
      <c r="B83" s="19">
        <v>2521</v>
      </c>
      <c r="C83" s="19" t="s">
        <v>1496</v>
      </c>
      <c r="D83" s="19" t="s">
        <v>161</v>
      </c>
      <c r="E83" s="19" t="s">
        <v>2699</v>
      </c>
      <c r="F83" s="67" t="s">
        <v>162</v>
      </c>
      <c r="G83" s="1" t="s">
        <v>44</v>
      </c>
      <c r="H83" s="165">
        <f t="shared" ref="H83:H88" si="1">M83/L83</f>
        <v>7500</v>
      </c>
      <c r="I83" s="19" t="s">
        <v>2542</v>
      </c>
      <c r="J83" s="19" t="s">
        <v>57</v>
      </c>
      <c r="K83" s="19" t="s">
        <v>2407</v>
      </c>
      <c r="L83" s="70">
        <v>1</v>
      </c>
      <c r="M83" s="70">
        <v>7500</v>
      </c>
      <c r="N83" s="67" t="s">
        <v>12</v>
      </c>
      <c r="O83" s="19" t="s">
        <v>163</v>
      </c>
      <c r="P83" s="1" t="s">
        <v>57</v>
      </c>
      <c r="Q83" s="19" t="s">
        <v>57</v>
      </c>
      <c r="R83" s="23">
        <v>45293</v>
      </c>
      <c r="S83" s="1" t="s">
        <v>2776</v>
      </c>
      <c r="T83" s="123" t="s">
        <v>164</v>
      </c>
      <c r="U83" s="75"/>
      <c r="V83" s="75"/>
      <c r="W83" s="75"/>
      <c r="X83" s="75"/>
    </row>
    <row r="84" spans="1:24" s="72" customFormat="1" ht="95.1" customHeight="1" x14ac:dyDescent="0.25">
      <c r="A84" s="122" t="s">
        <v>2273</v>
      </c>
      <c r="B84" s="19">
        <v>2521</v>
      </c>
      <c r="C84" s="19" t="s">
        <v>1496</v>
      </c>
      <c r="D84" s="19" t="s">
        <v>165</v>
      </c>
      <c r="E84" s="19" t="s">
        <v>2699</v>
      </c>
      <c r="F84" s="67" t="s">
        <v>166</v>
      </c>
      <c r="G84" s="1" t="s">
        <v>44</v>
      </c>
      <c r="H84" s="165">
        <f t="shared" si="1"/>
        <v>120</v>
      </c>
      <c r="I84" s="19" t="s">
        <v>2408</v>
      </c>
      <c r="J84" s="19" t="s">
        <v>57</v>
      </c>
      <c r="K84" s="19" t="s">
        <v>2408</v>
      </c>
      <c r="L84" s="70">
        <v>50</v>
      </c>
      <c r="M84" s="70">
        <v>6000</v>
      </c>
      <c r="N84" s="67" t="s">
        <v>12</v>
      </c>
      <c r="O84" s="19" t="s">
        <v>167</v>
      </c>
      <c r="P84" s="1" t="s">
        <v>57</v>
      </c>
      <c r="Q84" s="19" t="s">
        <v>57</v>
      </c>
      <c r="R84" s="23">
        <v>45293</v>
      </c>
      <c r="S84" s="1" t="s">
        <v>4027</v>
      </c>
      <c r="T84" s="123" t="s">
        <v>168</v>
      </c>
      <c r="U84" s="75"/>
      <c r="V84" s="75"/>
      <c r="W84" s="75"/>
      <c r="X84" s="75"/>
    </row>
    <row r="85" spans="1:24" s="72" customFormat="1" ht="95.1" customHeight="1" x14ac:dyDescent="0.25">
      <c r="A85" s="122" t="s">
        <v>2273</v>
      </c>
      <c r="B85" s="19">
        <v>2521</v>
      </c>
      <c r="C85" s="19" t="s">
        <v>1496</v>
      </c>
      <c r="D85" s="19" t="s">
        <v>169</v>
      </c>
      <c r="E85" s="19" t="s">
        <v>2699</v>
      </c>
      <c r="F85" s="29">
        <v>1049098</v>
      </c>
      <c r="G85" s="1" t="s">
        <v>44</v>
      </c>
      <c r="H85" s="165">
        <f>M85/L85</f>
        <v>100</v>
      </c>
      <c r="I85" s="166" t="s">
        <v>2505</v>
      </c>
      <c r="J85" s="19" t="s">
        <v>57</v>
      </c>
      <c r="K85" s="19" t="s">
        <v>2409</v>
      </c>
      <c r="L85" s="70">
        <v>50</v>
      </c>
      <c r="M85" s="70">
        <v>5000</v>
      </c>
      <c r="N85" s="67" t="s">
        <v>12</v>
      </c>
      <c r="O85" s="19" t="s">
        <v>167</v>
      </c>
      <c r="P85" s="1" t="s">
        <v>57</v>
      </c>
      <c r="Q85" s="19" t="s">
        <v>57</v>
      </c>
      <c r="R85" s="23">
        <v>45293</v>
      </c>
      <c r="S85" s="1" t="s">
        <v>4027</v>
      </c>
      <c r="T85" s="123" t="s">
        <v>170</v>
      </c>
      <c r="U85" s="75"/>
      <c r="V85" s="75"/>
      <c r="W85" s="75"/>
      <c r="X85" s="75"/>
    </row>
    <row r="86" spans="1:24" s="72" customFormat="1" ht="95.1" customHeight="1" x14ac:dyDescent="0.25">
      <c r="A86" s="122" t="s">
        <v>2273</v>
      </c>
      <c r="B86" s="19">
        <v>2521</v>
      </c>
      <c r="C86" s="19" t="s">
        <v>1496</v>
      </c>
      <c r="D86" s="19" t="s">
        <v>171</v>
      </c>
      <c r="E86" s="19" t="s">
        <v>2699</v>
      </c>
      <c r="F86" s="67" t="s">
        <v>172</v>
      </c>
      <c r="G86" s="19" t="s">
        <v>862</v>
      </c>
      <c r="H86" s="165">
        <f t="shared" si="1"/>
        <v>1200</v>
      </c>
      <c r="I86" s="166" t="s">
        <v>2491</v>
      </c>
      <c r="J86" s="19" t="s">
        <v>57</v>
      </c>
      <c r="K86" s="19" t="s">
        <v>2410</v>
      </c>
      <c r="L86" s="70">
        <v>5</v>
      </c>
      <c r="M86" s="70">
        <v>6000</v>
      </c>
      <c r="N86" s="67" t="s">
        <v>12</v>
      </c>
      <c r="O86" s="19" t="s">
        <v>167</v>
      </c>
      <c r="P86" s="1" t="s">
        <v>57</v>
      </c>
      <c r="Q86" s="19" t="s">
        <v>57</v>
      </c>
      <c r="R86" s="23">
        <v>45293</v>
      </c>
      <c r="S86" s="1" t="s">
        <v>4027</v>
      </c>
      <c r="T86" s="123" t="s">
        <v>173</v>
      </c>
      <c r="U86" s="75"/>
      <c r="V86" s="75"/>
      <c r="W86" s="75"/>
      <c r="X86" s="75"/>
    </row>
    <row r="87" spans="1:24" s="72" customFormat="1" ht="95.1" customHeight="1" x14ac:dyDescent="0.25">
      <c r="A87" s="122" t="s">
        <v>2273</v>
      </c>
      <c r="B87" s="19">
        <v>2521</v>
      </c>
      <c r="C87" s="19" t="s">
        <v>1496</v>
      </c>
      <c r="D87" s="19" t="s">
        <v>174</v>
      </c>
      <c r="E87" s="19" t="s">
        <v>2699</v>
      </c>
      <c r="F87" s="19" t="s">
        <v>1133</v>
      </c>
      <c r="G87" s="19" t="s">
        <v>372</v>
      </c>
      <c r="H87" s="165">
        <f t="shared" si="1"/>
        <v>60</v>
      </c>
      <c r="I87" s="166" t="s">
        <v>2491</v>
      </c>
      <c r="J87" s="19" t="s">
        <v>57</v>
      </c>
      <c r="K87" s="19" t="s">
        <v>2411</v>
      </c>
      <c r="L87" s="70">
        <v>100</v>
      </c>
      <c r="M87" s="70">
        <v>6000</v>
      </c>
      <c r="N87" s="67" t="s">
        <v>12</v>
      </c>
      <c r="O87" s="19" t="s">
        <v>167</v>
      </c>
      <c r="P87" s="1" t="s">
        <v>57</v>
      </c>
      <c r="Q87" s="19" t="s">
        <v>57</v>
      </c>
      <c r="R87" s="23">
        <v>45293</v>
      </c>
      <c r="S87" s="1" t="s">
        <v>4027</v>
      </c>
      <c r="T87" s="123" t="s">
        <v>175</v>
      </c>
      <c r="U87" s="75"/>
      <c r="V87" s="75"/>
      <c r="W87" s="75"/>
      <c r="X87" s="75"/>
    </row>
    <row r="88" spans="1:24" s="72" customFormat="1" ht="95.1" customHeight="1" x14ac:dyDescent="0.25">
      <c r="A88" s="122" t="s">
        <v>2273</v>
      </c>
      <c r="B88" s="19">
        <v>2521</v>
      </c>
      <c r="C88" s="19" t="s">
        <v>1496</v>
      </c>
      <c r="D88" s="19" t="s">
        <v>176</v>
      </c>
      <c r="E88" s="19" t="s">
        <v>2699</v>
      </c>
      <c r="F88" s="67" t="s">
        <v>177</v>
      </c>
      <c r="G88" s="19" t="s">
        <v>372</v>
      </c>
      <c r="H88" s="165">
        <f t="shared" si="1"/>
        <v>20</v>
      </c>
      <c r="I88" s="166" t="s">
        <v>2491</v>
      </c>
      <c r="J88" s="19" t="s">
        <v>57</v>
      </c>
      <c r="K88" s="19" t="s">
        <v>2412</v>
      </c>
      <c r="L88" s="70">
        <v>1000</v>
      </c>
      <c r="M88" s="70">
        <v>20000</v>
      </c>
      <c r="N88" s="67" t="s">
        <v>12</v>
      </c>
      <c r="O88" s="19" t="s">
        <v>167</v>
      </c>
      <c r="P88" s="1" t="s">
        <v>57</v>
      </c>
      <c r="Q88" s="19" t="s">
        <v>57</v>
      </c>
      <c r="R88" s="23">
        <v>45293</v>
      </c>
      <c r="S88" s="1" t="s">
        <v>2776</v>
      </c>
      <c r="T88" s="123" t="s">
        <v>178</v>
      </c>
      <c r="U88" s="75"/>
      <c r="V88" s="75"/>
      <c r="W88" s="75"/>
      <c r="X88" s="75"/>
    </row>
    <row r="89" spans="1:24" s="72" customFormat="1" ht="95.1" customHeight="1" x14ac:dyDescent="0.25">
      <c r="A89" s="122" t="s">
        <v>2273</v>
      </c>
      <c r="B89" s="19">
        <v>2521</v>
      </c>
      <c r="C89" s="19" t="s">
        <v>1496</v>
      </c>
      <c r="D89" s="19" t="s">
        <v>179</v>
      </c>
      <c r="E89" s="19" t="s">
        <v>2699</v>
      </c>
      <c r="F89" s="19" t="s">
        <v>1133</v>
      </c>
      <c r="G89" s="19" t="s">
        <v>372</v>
      </c>
      <c r="H89" s="165">
        <v>30</v>
      </c>
      <c r="I89" s="166" t="s">
        <v>2540</v>
      </c>
      <c r="J89" s="19" t="s">
        <v>4045</v>
      </c>
      <c r="K89" s="19" t="s">
        <v>2413</v>
      </c>
      <c r="L89" s="70">
        <v>4500</v>
      </c>
      <c r="M89" s="70">
        <v>135000</v>
      </c>
      <c r="N89" s="67" t="s">
        <v>12</v>
      </c>
      <c r="O89" s="19" t="s">
        <v>13</v>
      </c>
      <c r="P89" s="1" t="s">
        <v>57</v>
      </c>
      <c r="Q89" s="19" t="s">
        <v>14</v>
      </c>
      <c r="R89" s="23">
        <v>45293</v>
      </c>
      <c r="S89" s="1" t="s">
        <v>2776</v>
      </c>
      <c r="T89" s="123" t="s">
        <v>180</v>
      </c>
      <c r="U89" s="75"/>
      <c r="V89" s="75"/>
      <c r="W89" s="75"/>
      <c r="X89" s="75"/>
    </row>
    <row r="90" spans="1:24" s="72" customFormat="1" ht="95.1" customHeight="1" x14ac:dyDescent="0.25">
      <c r="A90" s="122" t="s">
        <v>2273</v>
      </c>
      <c r="B90" s="19">
        <v>2521</v>
      </c>
      <c r="C90" s="19" t="s">
        <v>1496</v>
      </c>
      <c r="D90" s="19" t="s">
        <v>181</v>
      </c>
      <c r="E90" s="19" t="s">
        <v>2699</v>
      </c>
      <c r="F90" s="67" t="s">
        <v>182</v>
      </c>
      <c r="G90" s="1" t="s">
        <v>44</v>
      </c>
      <c r="H90" s="165">
        <f>M90/L90</f>
        <v>30</v>
      </c>
      <c r="I90" s="166" t="s">
        <v>2491</v>
      </c>
      <c r="J90" s="19" t="s">
        <v>57</v>
      </c>
      <c r="K90" s="19" t="s">
        <v>2414</v>
      </c>
      <c r="L90" s="70">
        <v>200</v>
      </c>
      <c r="M90" s="70">
        <v>6000</v>
      </c>
      <c r="N90" s="67" t="s">
        <v>12</v>
      </c>
      <c r="O90" s="19" t="s">
        <v>2736</v>
      </c>
      <c r="P90" s="1" t="s">
        <v>57</v>
      </c>
      <c r="Q90" s="19" t="s">
        <v>57</v>
      </c>
      <c r="R90" s="23">
        <v>45293</v>
      </c>
      <c r="S90" s="1" t="s">
        <v>2776</v>
      </c>
      <c r="T90" s="123" t="s">
        <v>183</v>
      </c>
      <c r="U90" s="75"/>
      <c r="V90" s="75"/>
      <c r="W90" s="75"/>
      <c r="X90" s="75"/>
    </row>
    <row r="91" spans="1:24" s="72" customFormat="1" ht="95.1" customHeight="1" x14ac:dyDescent="0.25">
      <c r="A91" s="122" t="s">
        <v>2273</v>
      </c>
      <c r="B91" s="19">
        <v>2521</v>
      </c>
      <c r="C91" s="19" t="s">
        <v>1496</v>
      </c>
      <c r="D91" s="19" t="s">
        <v>184</v>
      </c>
      <c r="E91" s="19" t="s">
        <v>2699</v>
      </c>
      <c r="F91" s="19" t="s">
        <v>2631</v>
      </c>
      <c r="G91" s="1" t="s">
        <v>44</v>
      </c>
      <c r="H91" s="165">
        <v>19</v>
      </c>
      <c r="I91" s="19" t="s">
        <v>2541</v>
      </c>
      <c r="J91" s="19" t="s">
        <v>4045</v>
      </c>
      <c r="K91" s="19" t="s">
        <v>2415</v>
      </c>
      <c r="L91" s="70">
        <v>148423.49</v>
      </c>
      <c r="M91" s="168">
        <v>2820046.3</v>
      </c>
      <c r="N91" s="67" t="s">
        <v>158</v>
      </c>
      <c r="O91" s="19" t="s">
        <v>185</v>
      </c>
      <c r="P91" s="1" t="s">
        <v>57</v>
      </c>
      <c r="Q91" s="19" t="s">
        <v>57</v>
      </c>
      <c r="R91" s="23">
        <v>45293</v>
      </c>
      <c r="S91" s="1" t="s">
        <v>2776</v>
      </c>
      <c r="T91" s="123" t="s">
        <v>186</v>
      </c>
      <c r="U91" s="75"/>
      <c r="V91" s="75"/>
      <c r="W91" s="75"/>
      <c r="X91" s="75"/>
    </row>
    <row r="92" spans="1:24" s="72" customFormat="1" ht="95.1" customHeight="1" x14ac:dyDescent="0.25">
      <c r="A92" s="122" t="s">
        <v>2273</v>
      </c>
      <c r="B92" s="19">
        <v>2521</v>
      </c>
      <c r="C92" s="19" t="s">
        <v>1496</v>
      </c>
      <c r="D92" s="19" t="s">
        <v>187</v>
      </c>
      <c r="E92" s="19" t="s">
        <v>2752</v>
      </c>
      <c r="F92" s="67" t="s">
        <v>2631</v>
      </c>
      <c r="G92" s="1" t="s">
        <v>44</v>
      </c>
      <c r="H92" s="165">
        <v>13</v>
      </c>
      <c r="I92" s="166" t="s">
        <v>2543</v>
      </c>
      <c r="J92" s="19" t="s">
        <v>4045</v>
      </c>
      <c r="K92" s="19" t="s">
        <v>2416</v>
      </c>
      <c r="L92" s="168">
        <v>281605.58</v>
      </c>
      <c r="M92" s="168">
        <v>3660872.55</v>
      </c>
      <c r="N92" s="67" t="s">
        <v>158</v>
      </c>
      <c r="O92" s="19" t="s">
        <v>188</v>
      </c>
      <c r="P92" s="1" t="s">
        <v>57</v>
      </c>
      <c r="Q92" s="19" t="s">
        <v>57</v>
      </c>
      <c r="R92" s="23">
        <v>45293</v>
      </c>
      <c r="S92" s="1" t="s">
        <v>2776</v>
      </c>
      <c r="T92" s="123" t="s">
        <v>186</v>
      </c>
      <c r="U92" s="75"/>
      <c r="V92" s="75"/>
      <c r="W92" s="75"/>
      <c r="X92" s="75"/>
    </row>
    <row r="93" spans="1:24" s="72" customFormat="1" ht="95.1" customHeight="1" x14ac:dyDescent="0.25">
      <c r="A93" s="122" t="s">
        <v>2273</v>
      </c>
      <c r="B93" s="19">
        <v>2521</v>
      </c>
      <c r="C93" s="19" t="s">
        <v>1496</v>
      </c>
      <c r="D93" s="19" t="s">
        <v>186</v>
      </c>
      <c r="E93" s="19" t="s">
        <v>2757</v>
      </c>
      <c r="F93" s="67" t="s">
        <v>2631</v>
      </c>
      <c r="G93" s="1" t="s">
        <v>44</v>
      </c>
      <c r="H93" s="165">
        <f t="shared" ref="H93" si="2">M93/L93</f>
        <v>154.11220443037976</v>
      </c>
      <c r="I93" s="166" t="s">
        <v>2543</v>
      </c>
      <c r="J93" s="19" t="s">
        <v>4045</v>
      </c>
      <c r="K93" s="19" t="s">
        <v>2417</v>
      </c>
      <c r="L93" s="70">
        <v>79000</v>
      </c>
      <c r="M93" s="70">
        <v>12174864.15</v>
      </c>
      <c r="N93" s="67" t="s">
        <v>12</v>
      </c>
      <c r="O93" s="19" t="s">
        <v>189</v>
      </c>
      <c r="P93" s="1" t="s">
        <v>57</v>
      </c>
      <c r="Q93" s="19" t="s">
        <v>57</v>
      </c>
      <c r="R93" s="23">
        <v>45537</v>
      </c>
      <c r="S93" s="1" t="s">
        <v>2776</v>
      </c>
      <c r="T93" s="123" t="s">
        <v>186</v>
      </c>
      <c r="U93" s="75"/>
      <c r="V93" s="75"/>
      <c r="W93" s="75"/>
      <c r="X93" s="75"/>
    </row>
    <row r="94" spans="1:24" s="72" customFormat="1" ht="95.1" customHeight="1" x14ac:dyDescent="0.25">
      <c r="A94" s="122" t="s">
        <v>2273</v>
      </c>
      <c r="B94" s="19">
        <v>2521</v>
      </c>
      <c r="C94" s="19" t="s">
        <v>1496</v>
      </c>
      <c r="D94" s="19" t="s">
        <v>190</v>
      </c>
      <c r="E94" s="19" t="s">
        <v>2757</v>
      </c>
      <c r="F94" s="67" t="s">
        <v>2631</v>
      </c>
      <c r="G94" s="1" t="s">
        <v>44</v>
      </c>
      <c r="H94" s="165">
        <f>M94/L94</f>
        <v>123.98800834202294</v>
      </c>
      <c r="I94" s="166" t="s">
        <v>4038</v>
      </c>
      <c r="J94" s="19" t="s">
        <v>57</v>
      </c>
      <c r="K94" s="19" t="s">
        <v>2418</v>
      </c>
      <c r="L94" s="70">
        <v>3836</v>
      </c>
      <c r="M94" s="70">
        <v>475618</v>
      </c>
      <c r="N94" s="67" t="s">
        <v>158</v>
      </c>
      <c r="O94" s="19" t="s">
        <v>76</v>
      </c>
      <c r="P94" s="1" t="s">
        <v>57</v>
      </c>
      <c r="Q94" s="19" t="s">
        <v>57</v>
      </c>
      <c r="R94" s="23">
        <v>45293</v>
      </c>
      <c r="S94" s="1" t="s">
        <v>2776</v>
      </c>
      <c r="T94" s="123" t="s">
        <v>191</v>
      </c>
      <c r="U94" s="75"/>
      <c r="V94" s="75"/>
      <c r="W94" s="75"/>
      <c r="X94" s="75"/>
    </row>
    <row r="95" spans="1:24" s="72" customFormat="1" ht="95.1" customHeight="1" x14ac:dyDescent="0.25">
      <c r="A95" s="122" t="s">
        <v>2273</v>
      </c>
      <c r="B95" s="19">
        <v>2521</v>
      </c>
      <c r="C95" s="19" t="s">
        <v>1496</v>
      </c>
      <c r="D95" s="19" t="s">
        <v>192</v>
      </c>
      <c r="E95" s="19" t="s">
        <v>2757</v>
      </c>
      <c r="F95" s="67" t="s">
        <v>2631</v>
      </c>
      <c r="G95" s="1" t="s">
        <v>44</v>
      </c>
      <c r="H95" s="165">
        <f>M95/L95</f>
        <v>42.484300000000005</v>
      </c>
      <c r="I95" s="166" t="s">
        <v>4038</v>
      </c>
      <c r="J95" s="19" t="s">
        <v>4045</v>
      </c>
      <c r="K95" s="19" t="s">
        <v>2419</v>
      </c>
      <c r="L95" s="70">
        <v>1000</v>
      </c>
      <c r="M95" s="70">
        <v>42484.3</v>
      </c>
      <c r="N95" s="67" t="s">
        <v>12</v>
      </c>
      <c r="O95" s="19" t="s">
        <v>76</v>
      </c>
      <c r="P95" s="1" t="s">
        <v>57</v>
      </c>
      <c r="Q95" s="19" t="s">
        <v>57</v>
      </c>
      <c r="R95" s="23">
        <v>45537</v>
      </c>
      <c r="S95" s="1" t="s">
        <v>2776</v>
      </c>
      <c r="T95" s="123" t="s">
        <v>193</v>
      </c>
      <c r="U95" s="75"/>
      <c r="V95" s="75"/>
      <c r="W95" s="75"/>
      <c r="X95" s="75"/>
    </row>
    <row r="96" spans="1:24" s="72" customFormat="1" ht="95.1" customHeight="1" x14ac:dyDescent="0.25">
      <c r="A96" s="122" t="s">
        <v>2273</v>
      </c>
      <c r="B96" s="19">
        <v>2521</v>
      </c>
      <c r="C96" s="19" t="s">
        <v>1496</v>
      </c>
      <c r="D96" s="19" t="s">
        <v>194</v>
      </c>
      <c r="E96" s="19" t="s">
        <v>2757</v>
      </c>
      <c r="F96" s="67" t="s">
        <v>2631</v>
      </c>
      <c r="G96" s="1" t="s">
        <v>44</v>
      </c>
      <c r="H96" s="165">
        <f>M96/L96</f>
        <v>713.65356521739136</v>
      </c>
      <c r="I96" s="166" t="s">
        <v>2494</v>
      </c>
      <c r="J96" s="19" t="s">
        <v>4045</v>
      </c>
      <c r="K96" s="19" t="s">
        <v>2420</v>
      </c>
      <c r="L96" s="70">
        <v>115</v>
      </c>
      <c r="M96" s="70">
        <v>82070.16</v>
      </c>
      <c r="N96" s="67" t="s">
        <v>12</v>
      </c>
      <c r="O96" s="19" t="s">
        <v>195</v>
      </c>
      <c r="P96" s="1" t="s">
        <v>57</v>
      </c>
      <c r="Q96" s="19" t="s">
        <v>57</v>
      </c>
      <c r="R96" s="23">
        <v>45537</v>
      </c>
      <c r="S96" s="1" t="s">
        <v>2776</v>
      </c>
      <c r="T96" s="123" t="s">
        <v>196</v>
      </c>
      <c r="U96" s="75"/>
      <c r="V96" s="75"/>
      <c r="W96" s="75"/>
      <c r="X96" s="75"/>
    </row>
    <row r="97" spans="1:24" s="72" customFormat="1" ht="95.1" customHeight="1" x14ac:dyDescent="0.25">
      <c r="A97" s="122" t="s">
        <v>2273</v>
      </c>
      <c r="B97" s="19">
        <v>2521</v>
      </c>
      <c r="C97" s="19" t="s">
        <v>1496</v>
      </c>
      <c r="D97" s="19" t="s">
        <v>197</v>
      </c>
      <c r="E97" s="19" t="s">
        <v>2757</v>
      </c>
      <c r="F97" s="67" t="s">
        <v>2631</v>
      </c>
      <c r="G97" s="1" t="s">
        <v>44</v>
      </c>
      <c r="H97" s="165">
        <f>M97/L97</f>
        <v>5.9970029970029968</v>
      </c>
      <c r="I97" s="166" t="s">
        <v>4038</v>
      </c>
      <c r="J97" s="19" t="s">
        <v>4045</v>
      </c>
      <c r="K97" s="19" t="s">
        <v>2421</v>
      </c>
      <c r="L97" s="70">
        <v>1001</v>
      </c>
      <c r="M97" s="70">
        <v>6003</v>
      </c>
      <c r="N97" s="67" t="s">
        <v>12</v>
      </c>
      <c r="O97" s="19" t="s">
        <v>198</v>
      </c>
      <c r="P97" s="1" t="s">
        <v>57</v>
      </c>
      <c r="Q97" s="19" t="s">
        <v>57</v>
      </c>
      <c r="R97" s="23">
        <v>45537</v>
      </c>
      <c r="S97" s="1" t="s">
        <v>2776</v>
      </c>
      <c r="T97" s="123" t="s">
        <v>199</v>
      </c>
      <c r="U97" s="75"/>
      <c r="V97" s="75"/>
      <c r="W97" s="75"/>
      <c r="X97" s="75"/>
    </row>
    <row r="98" spans="1:24" s="72" customFormat="1" ht="95.1" customHeight="1" x14ac:dyDescent="0.25">
      <c r="A98" s="122" t="s">
        <v>2273</v>
      </c>
      <c r="B98" s="19">
        <v>2521</v>
      </c>
      <c r="C98" s="19" t="s">
        <v>1496</v>
      </c>
      <c r="D98" s="19" t="s">
        <v>200</v>
      </c>
      <c r="E98" s="19" t="s">
        <v>2757</v>
      </c>
      <c r="F98" s="67" t="s">
        <v>1133</v>
      </c>
      <c r="G98" s="1" t="s">
        <v>44</v>
      </c>
      <c r="H98" s="165">
        <f t="shared" ref="H98:H103" si="3">M98/L98</f>
        <v>540</v>
      </c>
      <c r="I98" s="166" t="s">
        <v>2494</v>
      </c>
      <c r="J98" s="19" t="s">
        <v>4045</v>
      </c>
      <c r="K98" s="19" t="s">
        <v>2422</v>
      </c>
      <c r="L98" s="70">
        <v>100</v>
      </c>
      <c r="M98" s="70">
        <v>54000</v>
      </c>
      <c r="N98" s="67" t="s">
        <v>12</v>
      </c>
      <c r="O98" s="19" t="s">
        <v>2758</v>
      </c>
      <c r="P98" s="1" t="s">
        <v>57</v>
      </c>
      <c r="Q98" s="19" t="s">
        <v>57</v>
      </c>
      <c r="R98" s="23">
        <v>45537</v>
      </c>
      <c r="S98" s="1" t="s">
        <v>4027</v>
      </c>
      <c r="T98" s="123" t="s">
        <v>201</v>
      </c>
      <c r="U98" s="75"/>
      <c r="V98" s="75"/>
      <c r="W98" s="75"/>
      <c r="X98" s="75"/>
    </row>
    <row r="99" spans="1:24" s="72" customFormat="1" ht="95.1" customHeight="1" x14ac:dyDescent="0.25">
      <c r="A99" s="122" t="s">
        <v>2273</v>
      </c>
      <c r="B99" s="19">
        <v>2521</v>
      </c>
      <c r="C99" s="19" t="s">
        <v>1496</v>
      </c>
      <c r="D99" s="19" t="s">
        <v>202</v>
      </c>
      <c r="E99" s="19" t="s">
        <v>887</v>
      </c>
      <c r="F99" s="67" t="s">
        <v>2631</v>
      </c>
      <c r="G99" s="1" t="s">
        <v>44</v>
      </c>
      <c r="H99" s="165">
        <f t="shared" si="3"/>
        <v>19977.221374045803</v>
      </c>
      <c r="I99" s="166" t="s">
        <v>2544</v>
      </c>
      <c r="J99" s="19" t="s">
        <v>57</v>
      </c>
      <c r="K99" s="19" t="s">
        <v>2422</v>
      </c>
      <c r="L99" s="70">
        <v>131</v>
      </c>
      <c r="M99" s="70">
        <v>2617016</v>
      </c>
      <c r="N99" s="67" t="s">
        <v>158</v>
      </c>
      <c r="O99" s="19" t="s">
        <v>21</v>
      </c>
      <c r="P99" s="1" t="s">
        <v>57</v>
      </c>
      <c r="Q99" s="19" t="s">
        <v>57</v>
      </c>
      <c r="R99" s="23">
        <v>45537</v>
      </c>
      <c r="S99" s="1" t="s">
        <v>2776</v>
      </c>
      <c r="T99" s="123" t="s">
        <v>203</v>
      </c>
      <c r="U99" s="75"/>
      <c r="V99" s="75"/>
      <c r="W99" s="75"/>
      <c r="X99" s="75"/>
    </row>
    <row r="100" spans="1:24" s="72" customFormat="1" ht="95.1" customHeight="1" x14ac:dyDescent="0.25">
      <c r="A100" s="122" t="s">
        <v>2273</v>
      </c>
      <c r="B100" s="19">
        <v>2521</v>
      </c>
      <c r="C100" s="19" t="s">
        <v>1496</v>
      </c>
      <c r="D100" s="19" t="s">
        <v>204</v>
      </c>
      <c r="E100" s="19" t="s">
        <v>887</v>
      </c>
      <c r="F100" s="67" t="s">
        <v>2631</v>
      </c>
      <c r="G100" s="1" t="s">
        <v>44</v>
      </c>
      <c r="H100" s="165">
        <f t="shared" si="3"/>
        <v>3997.8115286624206</v>
      </c>
      <c r="I100" s="166" t="s">
        <v>2544</v>
      </c>
      <c r="J100" s="19" t="s">
        <v>57</v>
      </c>
      <c r="K100" s="19" t="s">
        <v>2422</v>
      </c>
      <c r="L100" s="70">
        <v>157</v>
      </c>
      <c r="M100" s="70">
        <v>627656.41</v>
      </c>
      <c r="N100" s="67" t="s">
        <v>158</v>
      </c>
      <c r="O100" s="19" t="s">
        <v>21</v>
      </c>
      <c r="P100" s="1" t="s">
        <v>57</v>
      </c>
      <c r="Q100" s="19" t="s">
        <v>57</v>
      </c>
      <c r="R100" s="23">
        <v>45537</v>
      </c>
      <c r="S100" s="1" t="s">
        <v>2776</v>
      </c>
      <c r="T100" s="123" t="s">
        <v>205</v>
      </c>
      <c r="U100" s="75"/>
      <c r="V100" s="75"/>
      <c r="W100" s="75"/>
      <c r="X100" s="75"/>
    </row>
    <row r="101" spans="1:24" s="72" customFormat="1" ht="95.1" customHeight="1" x14ac:dyDescent="0.25">
      <c r="A101" s="122" t="s">
        <v>2273</v>
      </c>
      <c r="B101" s="19">
        <v>2521</v>
      </c>
      <c r="C101" s="19" t="s">
        <v>1496</v>
      </c>
      <c r="D101" s="19" t="s">
        <v>206</v>
      </c>
      <c r="E101" s="19" t="s">
        <v>2699</v>
      </c>
      <c r="F101" s="29">
        <v>1065880</v>
      </c>
      <c r="G101" s="1" t="s">
        <v>44</v>
      </c>
      <c r="H101" s="165">
        <f t="shared" si="3"/>
        <v>4282.971428571429</v>
      </c>
      <c r="I101" s="30" t="s">
        <v>827</v>
      </c>
      <c r="J101" s="19" t="s">
        <v>57</v>
      </c>
      <c r="K101" s="19" t="s">
        <v>2423</v>
      </c>
      <c r="L101" s="70">
        <v>35</v>
      </c>
      <c r="M101" s="70">
        <v>149904</v>
      </c>
      <c r="N101" s="67" t="s">
        <v>12</v>
      </c>
      <c r="O101" s="19" t="s">
        <v>2701</v>
      </c>
      <c r="P101" s="1" t="s">
        <v>57</v>
      </c>
      <c r="Q101" s="19" t="s">
        <v>57</v>
      </c>
      <c r="R101" s="23">
        <v>45293</v>
      </c>
      <c r="S101" s="1" t="s">
        <v>2776</v>
      </c>
      <c r="T101" s="123" t="s">
        <v>207</v>
      </c>
      <c r="U101" s="75"/>
      <c r="V101" s="75"/>
      <c r="W101" s="75"/>
      <c r="X101" s="75"/>
    </row>
    <row r="102" spans="1:24" s="72" customFormat="1" ht="95.1" customHeight="1" x14ac:dyDescent="0.25">
      <c r="A102" s="122" t="s">
        <v>2273</v>
      </c>
      <c r="B102" s="19">
        <v>2521</v>
      </c>
      <c r="C102" s="19" t="s">
        <v>1496</v>
      </c>
      <c r="D102" s="19" t="s">
        <v>208</v>
      </c>
      <c r="E102" s="19" t="s">
        <v>2699</v>
      </c>
      <c r="F102" s="29" t="s">
        <v>209</v>
      </c>
      <c r="G102" s="1" t="s">
        <v>44</v>
      </c>
      <c r="H102" s="165">
        <f t="shared" si="3"/>
        <v>9.9992528950317521</v>
      </c>
      <c r="I102" s="166" t="s">
        <v>2545</v>
      </c>
      <c r="J102" s="19" t="s">
        <v>57</v>
      </c>
      <c r="K102" s="19" t="s">
        <v>224</v>
      </c>
      <c r="L102" s="70">
        <v>2677</v>
      </c>
      <c r="M102" s="70">
        <v>26768</v>
      </c>
      <c r="N102" s="67" t="s">
        <v>12</v>
      </c>
      <c r="O102" s="19" t="s">
        <v>210</v>
      </c>
      <c r="P102" s="1" t="s">
        <v>57</v>
      </c>
      <c r="Q102" s="19" t="s">
        <v>57</v>
      </c>
      <c r="R102" s="23">
        <v>45537</v>
      </c>
      <c r="S102" s="1" t="s">
        <v>4027</v>
      </c>
      <c r="T102" s="123" t="s">
        <v>211</v>
      </c>
      <c r="U102" s="75"/>
      <c r="V102" s="75"/>
      <c r="W102" s="75"/>
      <c r="X102" s="75"/>
    </row>
    <row r="103" spans="1:24" s="72" customFormat="1" ht="95.1" customHeight="1" x14ac:dyDescent="0.25">
      <c r="A103" s="122" t="s">
        <v>2273</v>
      </c>
      <c r="B103" s="19">
        <v>2521</v>
      </c>
      <c r="C103" s="19" t="s">
        <v>1496</v>
      </c>
      <c r="D103" s="19" t="s">
        <v>212</v>
      </c>
      <c r="E103" s="19" t="s">
        <v>2699</v>
      </c>
      <c r="F103" s="67" t="s">
        <v>1133</v>
      </c>
      <c r="G103" s="1" t="s">
        <v>44</v>
      </c>
      <c r="H103" s="165">
        <f t="shared" si="3"/>
        <v>5</v>
      </c>
      <c r="I103" s="19" t="s">
        <v>2531</v>
      </c>
      <c r="J103" s="19" t="s">
        <v>4045</v>
      </c>
      <c r="K103" s="19" t="s">
        <v>2424</v>
      </c>
      <c r="L103" s="70">
        <v>2000</v>
      </c>
      <c r="M103" s="70">
        <v>10000</v>
      </c>
      <c r="N103" s="67" t="s">
        <v>12</v>
      </c>
      <c r="O103" s="19" t="s">
        <v>113</v>
      </c>
      <c r="P103" s="1" t="s">
        <v>57</v>
      </c>
      <c r="Q103" s="19" t="s">
        <v>57</v>
      </c>
      <c r="R103" s="23">
        <v>45537</v>
      </c>
      <c r="S103" s="1" t="s">
        <v>2776</v>
      </c>
      <c r="T103" s="123" t="s">
        <v>213</v>
      </c>
      <c r="U103" s="75"/>
      <c r="V103" s="75"/>
      <c r="W103" s="75"/>
      <c r="X103" s="75"/>
    </row>
    <row r="104" spans="1:24" s="72" customFormat="1" ht="95.1" customHeight="1" x14ac:dyDescent="0.25">
      <c r="A104" s="122" t="s">
        <v>2273</v>
      </c>
      <c r="B104" s="1">
        <v>2521</v>
      </c>
      <c r="C104" s="19" t="s">
        <v>1496</v>
      </c>
      <c r="D104" s="19" t="s">
        <v>4090</v>
      </c>
      <c r="E104" s="19" t="s">
        <v>2757</v>
      </c>
      <c r="F104" s="67" t="s">
        <v>1133</v>
      </c>
      <c r="G104" s="19" t="s">
        <v>372</v>
      </c>
      <c r="H104" s="165">
        <v>150</v>
      </c>
      <c r="I104" s="169" t="s">
        <v>2576</v>
      </c>
      <c r="J104" s="19" t="s">
        <v>4045</v>
      </c>
      <c r="K104" s="169" t="s">
        <v>4091</v>
      </c>
      <c r="L104" s="70">
        <v>3200</v>
      </c>
      <c r="M104" s="70">
        <v>480000</v>
      </c>
      <c r="N104" s="67" t="s">
        <v>12</v>
      </c>
      <c r="O104" s="1" t="s">
        <v>764</v>
      </c>
      <c r="P104" s="1" t="s">
        <v>57</v>
      </c>
      <c r="Q104" s="19" t="s">
        <v>4092</v>
      </c>
      <c r="R104" s="23">
        <v>45838</v>
      </c>
      <c r="S104" s="1" t="s">
        <v>4027</v>
      </c>
      <c r="T104" s="19" t="s">
        <v>4093</v>
      </c>
      <c r="U104" s="75"/>
      <c r="V104" s="75"/>
      <c r="W104" s="75"/>
      <c r="X104" s="75"/>
    </row>
    <row r="105" spans="1:24" s="72" customFormat="1" ht="95.1" customHeight="1" x14ac:dyDescent="0.25">
      <c r="A105" s="122" t="s">
        <v>2273</v>
      </c>
      <c r="B105" s="1">
        <v>2521</v>
      </c>
      <c r="C105" s="19" t="s">
        <v>1496</v>
      </c>
      <c r="D105" s="19" t="s">
        <v>4102</v>
      </c>
      <c r="E105" s="19" t="s">
        <v>2757</v>
      </c>
      <c r="F105" s="67" t="s">
        <v>1133</v>
      </c>
      <c r="G105" s="1" t="s">
        <v>44</v>
      </c>
      <c r="H105" s="165">
        <v>380</v>
      </c>
      <c r="I105" s="169" t="s">
        <v>4098</v>
      </c>
      <c r="J105" s="19" t="s">
        <v>4094</v>
      </c>
      <c r="K105" s="19" t="s">
        <v>4095</v>
      </c>
      <c r="L105" s="70">
        <v>2230</v>
      </c>
      <c r="M105" s="70">
        <v>847400</v>
      </c>
      <c r="N105" s="67" t="s">
        <v>12</v>
      </c>
      <c r="O105" s="1" t="s">
        <v>764</v>
      </c>
      <c r="P105" s="1" t="s">
        <v>57</v>
      </c>
      <c r="Q105" s="19" t="s">
        <v>4092</v>
      </c>
      <c r="R105" s="23">
        <v>45777</v>
      </c>
      <c r="S105" s="1" t="s">
        <v>2776</v>
      </c>
      <c r="T105" s="19" t="s">
        <v>4096</v>
      </c>
      <c r="U105" s="75"/>
      <c r="V105" s="75"/>
      <c r="W105" s="75"/>
      <c r="X105" s="75"/>
    </row>
    <row r="106" spans="1:24" s="72" customFormat="1" ht="95.1" customHeight="1" x14ac:dyDescent="0.25">
      <c r="A106" s="122" t="s">
        <v>2273</v>
      </c>
      <c r="B106" s="1">
        <v>2521</v>
      </c>
      <c r="C106" s="19" t="s">
        <v>1496</v>
      </c>
      <c r="D106" s="19" t="s">
        <v>4090</v>
      </c>
      <c r="E106" s="19" t="s">
        <v>2699</v>
      </c>
      <c r="F106" s="67" t="s">
        <v>1133</v>
      </c>
      <c r="G106" s="19" t="s">
        <v>372</v>
      </c>
      <c r="H106" s="165">
        <v>150</v>
      </c>
      <c r="I106" s="169" t="s">
        <v>2576</v>
      </c>
      <c r="J106" s="19" t="s">
        <v>4045</v>
      </c>
      <c r="K106" s="19" t="s">
        <v>4099</v>
      </c>
      <c r="L106" s="70">
        <v>5000</v>
      </c>
      <c r="M106" s="70">
        <v>750000</v>
      </c>
      <c r="N106" s="67" t="s">
        <v>12</v>
      </c>
      <c r="O106" s="1" t="s">
        <v>764</v>
      </c>
      <c r="P106" s="1" t="s">
        <v>57</v>
      </c>
      <c r="Q106" s="19" t="s">
        <v>4092</v>
      </c>
      <c r="R106" s="23">
        <v>45838</v>
      </c>
      <c r="S106" s="1" t="s">
        <v>4027</v>
      </c>
      <c r="T106" s="19" t="s">
        <v>4103</v>
      </c>
      <c r="U106" s="75"/>
      <c r="V106" s="75"/>
      <c r="W106" s="75"/>
      <c r="X106" s="75"/>
    </row>
    <row r="107" spans="1:24" s="72" customFormat="1" ht="95.1" customHeight="1" x14ac:dyDescent="0.25">
      <c r="A107" s="122" t="s">
        <v>2273</v>
      </c>
      <c r="B107" s="1">
        <v>2521</v>
      </c>
      <c r="C107" s="19" t="s">
        <v>1496</v>
      </c>
      <c r="D107" s="19" t="s">
        <v>4101</v>
      </c>
      <c r="E107" s="19" t="s">
        <v>2699</v>
      </c>
      <c r="F107" s="67" t="s">
        <v>1133</v>
      </c>
      <c r="G107" s="1" t="s">
        <v>44</v>
      </c>
      <c r="H107" s="165">
        <v>336</v>
      </c>
      <c r="I107" s="169" t="s">
        <v>4097</v>
      </c>
      <c r="J107" s="19" t="s">
        <v>4045</v>
      </c>
      <c r="K107" s="19" t="s">
        <v>4100</v>
      </c>
      <c r="L107" s="70">
        <v>500</v>
      </c>
      <c r="M107" s="70">
        <v>168000</v>
      </c>
      <c r="N107" s="67" t="s">
        <v>4104</v>
      </c>
      <c r="O107" s="1" t="s">
        <v>4105</v>
      </c>
      <c r="P107" s="1" t="s">
        <v>57</v>
      </c>
      <c r="Q107" s="19" t="s">
        <v>4092</v>
      </c>
      <c r="R107" s="23">
        <v>45777</v>
      </c>
      <c r="S107" s="1" t="s">
        <v>2776</v>
      </c>
      <c r="T107" s="19" t="s">
        <v>4106</v>
      </c>
      <c r="U107" s="75"/>
      <c r="V107" s="75"/>
      <c r="W107" s="75"/>
      <c r="X107" s="75"/>
    </row>
    <row r="108" spans="1:24" s="72" customFormat="1" ht="95.1" customHeight="1" x14ac:dyDescent="0.25">
      <c r="A108" s="122" t="s">
        <v>2273</v>
      </c>
      <c r="B108" s="19">
        <v>2521</v>
      </c>
      <c r="C108" s="19" t="s">
        <v>1496</v>
      </c>
      <c r="D108" s="19" t="s">
        <v>212</v>
      </c>
      <c r="E108" s="19" t="s">
        <v>2699</v>
      </c>
      <c r="F108" s="67" t="s">
        <v>1133</v>
      </c>
      <c r="G108" s="1" t="s">
        <v>44</v>
      </c>
      <c r="H108" s="165">
        <f>M108/L108</f>
        <v>5</v>
      </c>
      <c r="I108" s="19" t="s">
        <v>2531</v>
      </c>
      <c r="J108" s="19" t="s">
        <v>4045</v>
      </c>
      <c r="K108" s="19" t="s">
        <v>2424</v>
      </c>
      <c r="L108" s="70">
        <v>2000</v>
      </c>
      <c r="M108" s="70">
        <v>10000</v>
      </c>
      <c r="N108" s="67" t="s">
        <v>12</v>
      </c>
      <c r="O108" s="19" t="s">
        <v>113</v>
      </c>
      <c r="P108" s="1" t="s">
        <v>57</v>
      </c>
      <c r="Q108" s="19" t="s">
        <v>57</v>
      </c>
      <c r="R108" s="23">
        <v>45537</v>
      </c>
      <c r="S108" s="1" t="s">
        <v>2776</v>
      </c>
      <c r="T108" s="123" t="s">
        <v>213</v>
      </c>
      <c r="U108" s="75"/>
      <c r="V108" s="75"/>
      <c r="W108" s="75"/>
      <c r="X108" s="75"/>
    </row>
    <row r="109" spans="1:24" s="72" customFormat="1" ht="95.1" customHeight="1" x14ac:dyDescent="0.25">
      <c r="A109" s="122" t="s">
        <v>2273</v>
      </c>
      <c r="B109" s="19">
        <v>2521</v>
      </c>
      <c r="C109" s="19" t="s">
        <v>1496</v>
      </c>
      <c r="D109" s="19" t="s">
        <v>214</v>
      </c>
      <c r="E109" s="19" t="s">
        <v>2699</v>
      </c>
      <c r="F109" s="67" t="s">
        <v>1133</v>
      </c>
      <c r="G109" s="1" t="s">
        <v>44</v>
      </c>
      <c r="H109" s="165">
        <f>M109/L109</f>
        <v>4</v>
      </c>
      <c r="I109" s="166" t="s">
        <v>2546</v>
      </c>
      <c r="J109" s="19" t="s">
        <v>4045</v>
      </c>
      <c r="K109" s="19" t="s">
        <v>2425</v>
      </c>
      <c r="L109" s="70">
        <v>6250</v>
      </c>
      <c r="M109" s="70">
        <v>25000</v>
      </c>
      <c r="N109" s="67" t="s">
        <v>12</v>
      </c>
      <c r="O109" s="19" t="s">
        <v>1135</v>
      </c>
      <c r="P109" s="1" t="s">
        <v>57</v>
      </c>
      <c r="Q109" s="19" t="s">
        <v>57</v>
      </c>
      <c r="R109" s="23">
        <v>45537</v>
      </c>
      <c r="S109" s="1" t="s">
        <v>4027</v>
      </c>
      <c r="T109" s="123" t="s">
        <v>215</v>
      </c>
      <c r="U109" s="75"/>
      <c r="V109" s="75"/>
      <c r="W109" s="75"/>
      <c r="X109" s="75"/>
    </row>
    <row r="110" spans="1:24" s="72" customFormat="1" ht="95.1" customHeight="1" x14ac:dyDescent="0.25">
      <c r="A110" s="122" t="s">
        <v>2273</v>
      </c>
      <c r="B110" s="19">
        <v>2521</v>
      </c>
      <c r="C110" s="19" t="s">
        <v>1496</v>
      </c>
      <c r="D110" s="19" t="s">
        <v>192</v>
      </c>
      <c r="E110" s="19" t="s">
        <v>887</v>
      </c>
      <c r="F110" s="67" t="s">
        <v>2631</v>
      </c>
      <c r="G110" s="1" t="s">
        <v>44</v>
      </c>
      <c r="H110" s="165">
        <f t="shared" ref="H110:H113" si="4">M110/L110</f>
        <v>36.103870000000001</v>
      </c>
      <c r="I110" s="166" t="s">
        <v>4038</v>
      </c>
      <c r="J110" s="19" t="s">
        <v>4045</v>
      </c>
      <c r="K110" s="19" t="s">
        <v>2419</v>
      </c>
      <c r="L110" s="70">
        <v>1000</v>
      </c>
      <c r="M110" s="70">
        <v>36103.870000000003</v>
      </c>
      <c r="N110" s="67" t="s">
        <v>12</v>
      </c>
      <c r="O110" s="19" t="s">
        <v>99</v>
      </c>
      <c r="P110" s="1" t="s">
        <v>57</v>
      </c>
      <c r="Q110" s="19" t="s">
        <v>57</v>
      </c>
      <c r="R110" s="23">
        <v>45537</v>
      </c>
      <c r="S110" s="1" t="s">
        <v>2776</v>
      </c>
      <c r="T110" s="123" t="s">
        <v>193</v>
      </c>
      <c r="U110" s="75"/>
      <c r="V110" s="75"/>
      <c r="W110" s="75"/>
      <c r="X110" s="75"/>
    </row>
    <row r="111" spans="1:24" s="72" customFormat="1" ht="95.1" customHeight="1" x14ac:dyDescent="0.25">
      <c r="A111" s="122" t="s">
        <v>2273</v>
      </c>
      <c r="B111" s="19">
        <v>2521</v>
      </c>
      <c r="C111" s="19" t="s">
        <v>1496</v>
      </c>
      <c r="D111" s="19" t="s">
        <v>194</v>
      </c>
      <c r="E111" s="19" t="s">
        <v>887</v>
      </c>
      <c r="F111" s="67" t="s">
        <v>2631</v>
      </c>
      <c r="G111" s="1" t="s">
        <v>44</v>
      </c>
      <c r="H111" s="165">
        <f t="shared" si="4"/>
        <v>288.46817391304347</v>
      </c>
      <c r="I111" s="166" t="s">
        <v>2494</v>
      </c>
      <c r="J111" s="19" t="s">
        <v>4045</v>
      </c>
      <c r="K111" s="19" t="s">
        <v>2426</v>
      </c>
      <c r="L111" s="70">
        <v>115</v>
      </c>
      <c r="M111" s="70">
        <v>33173.839999999997</v>
      </c>
      <c r="N111" s="67" t="s">
        <v>12</v>
      </c>
      <c r="O111" s="19" t="s">
        <v>216</v>
      </c>
      <c r="P111" s="1" t="s">
        <v>57</v>
      </c>
      <c r="Q111" s="19" t="s">
        <v>57</v>
      </c>
      <c r="R111" s="23">
        <v>45537</v>
      </c>
      <c r="S111" s="1" t="s">
        <v>2776</v>
      </c>
      <c r="T111" s="123" t="s">
        <v>196</v>
      </c>
      <c r="U111" s="75"/>
      <c r="V111" s="75"/>
      <c r="W111" s="75"/>
      <c r="X111" s="75"/>
    </row>
    <row r="112" spans="1:24" s="72" customFormat="1" ht="95.1" customHeight="1" x14ac:dyDescent="0.25">
      <c r="A112" s="122" t="s">
        <v>2273</v>
      </c>
      <c r="B112" s="19">
        <v>2521</v>
      </c>
      <c r="C112" s="19" t="s">
        <v>1496</v>
      </c>
      <c r="D112" s="19" t="s">
        <v>217</v>
      </c>
      <c r="E112" s="19" t="s">
        <v>887</v>
      </c>
      <c r="F112" s="67" t="s">
        <v>2631</v>
      </c>
      <c r="G112" s="1" t="s">
        <v>44</v>
      </c>
      <c r="H112" s="165">
        <f t="shared" si="4"/>
        <v>999.83582089552237</v>
      </c>
      <c r="I112" s="166" t="s">
        <v>2494</v>
      </c>
      <c r="J112" s="19" t="s">
        <v>57</v>
      </c>
      <c r="K112" s="19" t="s">
        <v>2422</v>
      </c>
      <c r="L112" s="70">
        <v>67</v>
      </c>
      <c r="M112" s="70">
        <v>66989</v>
      </c>
      <c r="N112" s="67" t="s">
        <v>158</v>
      </c>
      <c r="O112" s="19" t="s">
        <v>218</v>
      </c>
      <c r="P112" s="1" t="s">
        <v>57</v>
      </c>
      <c r="Q112" s="19" t="s">
        <v>57</v>
      </c>
      <c r="R112" s="23">
        <v>45293</v>
      </c>
      <c r="S112" s="1" t="s">
        <v>2776</v>
      </c>
      <c r="T112" s="123" t="s">
        <v>219</v>
      </c>
      <c r="U112" s="75"/>
      <c r="V112" s="75"/>
      <c r="W112" s="75"/>
      <c r="X112" s="75"/>
    </row>
    <row r="113" spans="1:24" s="72" customFormat="1" ht="95.1" customHeight="1" x14ac:dyDescent="0.25">
      <c r="A113" s="122" t="s">
        <v>2273</v>
      </c>
      <c r="B113" s="19">
        <v>2521</v>
      </c>
      <c r="C113" s="19" t="s">
        <v>1496</v>
      </c>
      <c r="D113" s="19" t="s">
        <v>220</v>
      </c>
      <c r="E113" s="19" t="s">
        <v>887</v>
      </c>
      <c r="F113" s="67" t="s">
        <v>1133</v>
      </c>
      <c r="G113" s="1" t="s">
        <v>44</v>
      </c>
      <c r="H113" s="165">
        <f t="shared" si="4"/>
        <v>500.43589743589746</v>
      </c>
      <c r="I113" s="166" t="s">
        <v>220</v>
      </c>
      <c r="J113" s="19" t="s">
        <v>4045</v>
      </c>
      <c r="K113" s="19" t="s">
        <v>2422</v>
      </c>
      <c r="L113" s="70">
        <v>117</v>
      </c>
      <c r="M113" s="70">
        <v>58551</v>
      </c>
      <c r="N113" s="67" t="s">
        <v>12</v>
      </c>
      <c r="O113" s="19" t="s">
        <v>221</v>
      </c>
      <c r="P113" s="1" t="s">
        <v>57</v>
      </c>
      <c r="Q113" s="19" t="s">
        <v>57</v>
      </c>
      <c r="R113" s="23">
        <v>45537</v>
      </c>
      <c r="S113" s="1" t="s">
        <v>2776</v>
      </c>
      <c r="T113" s="123" t="s">
        <v>222</v>
      </c>
      <c r="U113" s="75"/>
      <c r="V113" s="75"/>
      <c r="W113" s="75"/>
      <c r="X113" s="75"/>
    </row>
    <row r="114" spans="1:24" ht="95.1" customHeight="1" x14ac:dyDescent="0.25">
      <c r="A114" s="122" t="s">
        <v>2274</v>
      </c>
      <c r="B114" s="19">
        <v>2007</v>
      </c>
      <c r="C114" s="1" t="s">
        <v>1496</v>
      </c>
      <c r="D114" s="19" t="s">
        <v>223</v>
      </c>
      <c r="E114" s="1" t="s">
        <v>2699</v>
      </c>
      <c r="F114" s="19">
        <v>1096028</v>
      </c>
      <c r="G114" s="1" t="s">
        <v>44</v>
      </c>
      <c r="H114" s="134">
        <v>1</v>
      </c>
      <c r="I114" s="20" t="s">
        <v>2547</v>
      </c>
      <c r="J114" s="1" t="s">
        <v>57</v>
      </c>
      <c r="K114" s="19" t="s">
        <v>225</v>
      </c>
      <c r="L114" s="21">
        <v>210000</v>
      </c>
      <c r="M114" s="22">
        <v>210000</v>
      </c>
      <c r="N114" s="5" t="s">
        <v>12</v>
      </c>
      <c r="O114" s="1" t="s">
        <v>2263</v>
      </c>
      <c r="P114" s="1" t="s">
        <v>226</v>
      </c>
      <c r="Q114" s="19" t="s">
        <v>226</v>
      </c>
      <c r="R114" s="23">
        <v>45698</v>
      </c>
      <c r="S114" s="1" t="s">
        <v>4027</v>
      </c>
      <c r="T114" s="123" t="s">
        <v>227</v>
      </c>
      <c r="U114" s="11"/>
      <c r="V114" s="11"/>
      <c r="W114" s="11"/>
      <c r="X114" s="11"/>
    </row>
    <row r="115" spans="1:24" ht="95.1" customHeight="1" x14ac:dyDescent="0.25">
      <c r="A115" s="118" t="s">
        <v>2274</v>
      </c>
      <c r="B115" s="1">
        <v>2741</v>
      </c>
      <c r="C115" s="1" t="s">
        <v>1496</v>
      </c>
      <c r="D115" s="1" t="s">
        <v>228</v>
      </c>
      <c r="E115" s="110" t="s">
        <v>2692</v>
      </c>
      <c r="F115" s="1">
        <v>1102829</v>
      </c>
      <c r="G115" s="1" t="s">
        <v>1501</v>
      </c>
      <c r="H115" s="134">
        <v>1</v>
      </c>
      <c r="I115" s="24" t="s">
        <v>2484</v>
      </c>
      <c r="J115" s="1" t="s">
        <v>57</v>
      </c>
      <c r="K115" s="1" t="s">
        <v>229</v>
      </c>
      <c r="L115" s="3">
        <v>20433.78</v>
      </c>
      <c r="M115" s="10">
        <f>H115*L115</f>
        <v>20433.78</v>
      </c>
      <c r="N115" s="5" t="s">
        <v>12</v>
      </c>
      <c r="O115" s="1" t="s">
        <v>230</v>
      </c>
      <c r="P115" s="1" t="s">
        <v>226</v>
      </c>
      <c r="Q115" s="1" t="s">
        <v>226</v>
      </c>
      <c r="R115" s="6">
        <v>45683</v>
      </c>
      <c r="S115" s="1" t="s">
        <v>4027</v>
      </c>
      <c r="T115" s="124" t="s">
        <v>231</v>
      </c>
      <c r="U115" s="11"/>
      <c r="V115" s="11"/>
      <c r="W115" s="11"/>
      <c r="X115" s="11"/>
    </row>
    <row r="116" spans="1:24" ht="95.1" customHeight="1" x14ac:dyDescent="0.25">
      <c r="A116" s="118" t="s">
        <v>2274</v>
      </c>
      <c r="B116" s="1">
        <v>2741</v>
      </c>
      <c r="C116" s="1" t="s">
        <v>1496</v>
      </c>
      <c r="D116" s="1" t="s">
        <v>228</v>
      </c>
      <c r="E116" s="110" t="s">
        <v>2692</v>
      </c>
      <c r="F116" s="1">
        <v>1102829</v>
      </c>
      <c r="G116" s="1" t="s">
        <v>1501</v>
      </c>
      <c r="H116" s="135">
        <v>5</v>
      </c>
      <c r="I116" s="24" t="s">
        <v>2484</v>
      </c>
      <c r="J116" s="1" t="s">
        <v>57</v>
      </c>
      <c r="K116" s="1" t="s">
        <v>229</v>
      </c>
      <c r="L116" s="3">
        <v>20657.54</v>
      </c>
      <c r="M116" s="10">
        <f t="shared" ref="M116:M179" si="5">H116*L116</f>
        <v>103287.70000000001</v>
      </c>
      <c r="N116" s="5" t="s">
        <v>12</v>
      </c>
      <c r="O116" s="1" t="s">
        <v>230</v>
      </c>
      <c r="P116" s="1" t="s">
        <v>226</v>
      </c>
      <c r="Q116" s="1" t="s">
        <v>226</v>
      </c>
      <c r="R116" s="6">
        <v>45683</v>
      </c>
      <c r="S116" s="1" t="s">
        <v>4027</v>
      </c>
      <c r="T116" s="124" t="s">
        <v>231</v>
      </c>
      <c r="U116" s="11"/>
      <c r="V116" s="11"/>
      <c r="W116" s="11"/>
      <c r="X116" s="11"/>
    </row>
    <row r="117" spans="1:24" ht="95.1" customHeight="1" x14ac:dyDescent="0.25">
      <c r="A117" s="118" t="s">
        <v>2274</v>
      </c>
      <c r="B117" s="1">
        <v>2741</v>
      </c>
      <c r="C117" s="1" t="s">
        <v>1496</v>
      </c>
      <c r="D117" s="1" t="s">
        <v>228</v>
      </c>
      <c r="E117" s="110" t="s">
        <v>2692</v>
      </c>
      <c r="F117" s="1">
        <v>1102829</v>
      </c>
      <c r="G117" s="1" t="s">
        <v>1501</v>
      </c>
      <c r="H117" s="133">
        <v>3</v>
      </c>
      <c r="I117" s="24" t="s">
        <v>2484</v>
      </c>
      <c r="J117" s="1" t="s">
        <v>57</v>
      </c>
      <c r="K117" s="1" t="s">
        <v>229</v>
      </c>
      <c r="L117" s="3">
        <v>20611.02</v>
      </c>
      <c r="M117" s="10">
        <f t="shared" si="5"/>
        <v>61833.06</v>
      </c>
      <c r="N117" s="5" t="s">
        <v>12</v>
      </c>
      <c r="O117" s="1" t="s">
        <v>230</v>
      </c>
      <c r="P117" s="1" t="s">
        <v>226</v>
      </c>
      <c r="Q117" s="1" t="s">
        <v>226</v>
      </c>
      <c r="R117" s="6">
        <v>45683</v>
      </c>
      <c r="S117" s="1" t="s">
        <v>4027</v>
      </c>
      <c r="T117" s="124" t="s">
        <v>231</v>
      </c>
      <c r="U117" s="11"/>
      <c r="V117" s="11"/>
      <c r="W117" s="11"/>
      <c r="X117" s="11"/>
    </row>
    <row r="118" spans="1:24" ht="95.1" customHeight="1" x14ac:dyDescent="0.25">
      <c r="A118" s="118" t="s">
        <v>2274</v>
      </c>
      <c r="B118" s="1">
        <v>2741</v>
      </c>
      <c r="C118" s="1" t="s">
        <v>1496</v>
      </c>
      <c r="D118" s="1" t="s">
        <v>228</v>
      </c>
      <c r="E118" s="110" t="s">
        <v>2692</v>
      </c>
      <c r="F118" s="1">
        <v>1102829</v>
      </c>
      <c r="G118" s="1" t="s">
        <v>1501</v>
      </c>
      <c r="H118" s="133">
        <v>4</v>
      </c>
      <c r="I118" s="24" t="s">
        <v>2484</v>
      </c>
      <c r="J118" s="1" t="s">
        <v>57</v>
      </c>
      <c r="K118" s="1" t="s">
        <v>229</v>
      </c>
      <c r="L118" s="3">
        <v>20657.52</v>
      </c>
      <c r="M118" s="10">
        <f t="shared" si="5"/>
        <v>82630.080000000002</v>
      </c>
      <c r="N118" s="5" t="s">
        <v>12</v>
      </c>
      <c r="O118" s="1" t="s">
        <v>230</v>
      </c>
      <c r="P118" s="1" t="s">
        <v>226</v>
      </c>
      <c r="Q118" s="1" t="s">
        <v>226</v>
      </c>
      <c r="R118" s="6">
        <v>45683</v>
      </c>
      <c r="S118" s="1" t="s">
        <v>4027</v>
      </c>
      <c r="T118" s="124" t="s">
        <v>232</v>
      </c>
      <c r="U118" s="11"/>
      <c r="V118" s="11"/>
      <c r="W118" s="11"/>
      <c r="X118" s="11"/>
    </row>
    <row r="119" spans="1:24" ht="95.1" customHeight="1" x14ac:dyDescent="0.25">
      <c r="A119" s="118" t="s">
        <v>2274</v>
      </c>
      <c r="B119" s="1">
        <v>2741</v>
      </c>
      <c r="C119" s="1" t="s">
        <v>1496</v>
      </c>
      <c r="D119" s="1" t="s">
        <v>228</v>
      </c>
      <c r="E119" s="110" t="s">
        <v>2692</v>
      </c>
      <c r="F119" s="1">
        <v>1102829</v>
      </c>
      <c r="G119" s="1" t="s">
        <v>1501</v>
      </c>
      <c r="H119" s="134">
        <v>1</v>
      </c>
      <c r="I119" s="24" t="s">
        <v>2484</v>
      </c>
      <c r="J119" s="1" t="s">
        <v>57</v>
      </c>
      <c r="K119" s="1" t="s">
        <v>229</v>
      </c>
      <c r="L119" s="3">
        <v>20474.580000000002</v>
      </c>
      <c r="M119" s="10">
        <f t="shared" si="5"/>
        <v>20474.580000000002</v>
      </c>
      <c r="N119" s="5" t="s">
        <v>12</v>
      </c>
      <c r="O119" s="1" t="s">
        <v>230</v>
      </c>
      <c r="P119" s="1" t="s">
        <v>226</v>
      </c>
      <c r="Q119" s="1" t="s">
        <v>226</v>
      </c>
      <c r="R119" s="6">
        <v>45683</v>
      </c>
      <c r="S119" s="1" t="s">
        <v>4027</v>
      </c>
      <c r="T119" s="124" t="s">
        <v>231</v>
      </c>
      <c r="U119" s="11"/>
      <c r="V119" s="11"/>
      <c r="W119" s="11"/>
      <c r="X119" s="11"/>
    </row>
    <row r="120" spans="1:24" ht="95.1" customHeight="1" x14ac:dyDescent="0.25">
      <c r="A120" s="118" t="s">
        <v>2274</v>
      </c>
      <c r="B120" s="1">
        <v>2741</v>
      </c>
      <c r="C120" s="1" t="s">
        <v>1496</v>
      </c>
      <c r="D120" s="1" t="s">
        <v>228</v>
      </c>
      <c r="E120" s="110" t="s">
        <v>2692</v>
      </c>
      <c r="F120" s="1">
        <v>1102829</v>
      </c>
      <c r="G120" s="1" t="s">
        <v>1501</v>
      </c>
      <c r="H120" s="133">
        <v>2</v>
      </c>
      <c r="I120" s="24" t="s">
        <v>2484</v>
      </c>
      <c r="J120" s="1" t="s">
        <v>57</v>
      </c>
      <c r="K120" s="1" t="s">
        <v>229</v>
      </c>
      <c r="L120" s="3">
        <v>20214.939999999999</v>
      </c>
      <c r="M120" s="10">
        <f t="shared" si="5"/>
        <v>40429.879999999997</v>
      </c>
      <c r="N120" s="5" t="s">
        <v>12</v>
      </c>
      <c r="O120" s="1" t="s">
        <v>230</v>
      </c>
      <c r="P120" s="1" t="s">
        <v>226</v>
      </c>
      <c r="Q120" s="1" t="s">
        <v>226</v>
      </c>
      <c r="R120" s="6">
        <v>45683</v>
      </c>
      <c r="S120" s="1" t="s">
        <v>4027</v>
      </c>
      <c r="T120" s="124" t="s">
        <v>231</v>
      </c>
      <c r="U120" s="11"/>
      <c r="V120" s="11"/>
      <c r="W120" s="11"/>
      <c r="X120" s="11"/>
    </row>
    <row r="121" spans="1:24" ht="95.1" customHeight="1" x14ac:dyDescent="0.25">
      <c r="A121" s="118" t="s">
        <v>2274</v>
      </c>
      <c r="B121" s="1">
        <v>2741</v>
      </c>
      <c r="C121" s="1" t="s">
        <v>1496</v>
      </c>
      <c r="D121" s="1" t="s">
        <v>228</v>
      </c>
      <c r="E121" s="110" t="s">
        <v>2692</v>
      </c>
      <c r="F121" s="1">
        <v>1102829</v>
      </c>
      <c r="G121" s="1" t="s">
        <v>1501</v>
      </c>
      <c r="H121" s="134">
        <v>1</v>
      </c>
      <c r="I121" s="24" t="s">
        <v>2484</v>
      </c>
      <c r="J121" s="1" t="s">
        <v>57</v>
      </c>
      <c r="K121" s="1" t="s">
        <v>229</v>
      </c>
      <c r="L121" s="3">
        <v>20433.82</v>
      </c>
      <c r="M121" s="10">
        <f t="shared" si="5"/>
        <v>20433.82</v>
      </c>
      <c r="N121" s="5" t="s">
        <v>12</v>
      </c>
      <c r="O121" s="1" t="s">
        <v>230</v>
      </c>
      <c r="P121" s="1" t="s">
        <v>226</v>
      </c>
      <c r="Q121" s="1" t="s">
        <v>226</v>
      </c>
      <c r="R121" s="6">
        <v>45683</v>
      </c>
      <c r="S121" s="1" t="s">
        <v>4027</v>
      </c>
      <c r="T121" s="124" t="s">
        <v>232</v>
      </c>
      <c r="U121" s="11"/>
      <c r="V121" s="11"/>
      <c r="W121" s="11"/>
      <c r="X121" s="11"/>
    </row>
    <row r="122" spans="1:24" ht="95.1" customHeight="1" x14ac:dyDescent="0.25">
      <c r="A122" s="118" t="s">
        <v>2274</v>
      </c>
      <c r="B122" s="1">
        <v>2741</v>
      </c>
      <c r="C122" s="1" t="s">
        <v>1496</v>
      </c>
      <c r="D122" s="1" t="s">
        <v>228</v>
      </c>
      <c r="E122" s="110" t="s">
        <v>2692</v>
      </c>
      <c r="F122" s="1">
        <v>1102829</v>
      </c>
      <c r="G122" s="1" t="s">
        <v>1501</v>
      </c>
      <c r="H122" s="133">
        <v>2</v>
      </c>
      <c r="I122" s="24" t="s">
        <v>2484</v>
      </c>
      <c r="J122" s="1" t="s">
        <v>57</v>
      </c>
      <c r="K122" s="1" t="s">
        <v>229</v>
      </c>
      <c r="L122" s="3">
        <v>20797.36</v>
      </c>
      <c r="M122" s="10">
        <f t="shared" si="5"/>
        <v>41594.720000000001</v>
      </c>
      <c r="N122" s="5" t="s">
        <v>12</v>
      </c>
      <c r="O122" s="1" t="s">
        <v>230</v>
      </c>
      <c r="P122" s="1" t="s">
        <v>226</v>
      </c>
      <c r="Q122" s="1" t="s">
        <v>226</v>
      </c>
      <c r="R122" s="6">
        <v>45683</v>
      </c>
      <c r="S122" s="1" t="s">
        <v>4027</v>
      </c>
      <c r="T122" s="124" t="s">
        <v>231</v>
      </c>
      <c r="U122" s="11"/>
      <c r="V122" s="11"/>
      <c r="W122" s="11"/>
      <c r="X122" s="11"/>
    </row>
    <row r="123" spans="1:24" ht="95.1" customHeight="1" x14ac:dyDescent="0.25">
      <c r="A123" s="118" t="s">
        <v>2274</v>
      </c>
      <c r="B123" s="1">
        <v>2741</v>
      </c>
      <c r="C123" s="1" t="s">
        <v>1496</v>
      </c>
      <c r="D123" s="1" t="s">
        <v>228</v>
      </c>
      <c r="E123" s="110" t="s">
        <v>2692</v>
      </c>
      <c r="F123" s="1">
        <v>1102829</v>
      </c>
      <c r="G123" s="1" t="s">
        <v>1501</v>
      </c>
      <c r="H123" s="133">
        <v>3</v>
      </c>
      <c r="I123" s="24" t="s">
        <v>2484</v>
      </c>
      <c r="J123" s="1" t="s">
        <v>57</v>
      </c>
      <c r="K123" s="1" t="s">
        <v>229</v>
      </c>
      <c r="L123" s="3">
        <v>20489.419999999998</v>
      </c>
      <c r="M123" s="10">
        <f t="shared" si="5"/>
        <v>61468.259999999995</v>
      </c>
      <c r="N123" s="5" t="s">
        <v>12</v>
      </c>
      <c r="O123" s="1" t="s">
        <v>230</v>
      </c>
      <c r="P123" s="1" t="s">
        <v>226</v>
      </c>
      <c r="Q123" s="1" t="s">
        <v>226</v>
      </c>
      <c r="R123" s="6">
        <v>45683</v>
      </c>
      <c r="S123" s="1" t="s">
        <v>4027</v>
      </c>
      <c r="T123" s="124" t="s">
        <v>231</v>
      </c>
      <c r="U123" s="11"/>
      <c r="V123" s="11"/>
      <c r="W123" s="11"/>
      <c r="X123" s="11"/>
    </row>
    <row r="124" spans="1:24" ht="95.1" customHeight="1" x14ac:dyDescent="0.25">
      <c r="A124" s="118" t="s">
        <v>2274</v>
      </c>
      <c r="B124" s="1">
        <v>2741</v>
      </c>
      <c r="C124" s="1" t="s">
        <v>1496</v>
      </c>
      <c r="D124" s="1" t="s">
        <v>228</v>
      </c>
      <c r="E124" s="110" t="s">
        <v>2692</v>
      </c>
      <c r="F124" s="1">
        <v>1102829</v>
      </c>
      <c r="G124" s="1" t="s">
        <v>1501</v>
      </c>
      <c r="H124" s="134">
        <v>1</v>
      </c>
      <c r="I124" s="24" t="s">
        <v>2484</v>
      </c>
      <c r="J124" s="1" t="s">
        <v>57</v>
      </c>
      <c r="K124" s="1" t="s">
        <v>229</v>
      </c>
      <c r="L124" s="3">
        <v>20467.740000000002</v>
      </c>
      <c r="M124" s="10">
        <f t="shared" si="5"/>
        <v>20467.740000000002</v>
      </c>
      <c r="N124" s="5" t="s">
        <v>12</v>
      </c>
      <c r="O124" s="1" t="s">
        <v>230</v>
      </c>
      <c r="P124" s="1" t="s">
        <v>226</v>
      </c>
      <c r="Q124" s="1" t="s">
        <v>226</v>
      </c>
      <c r="R124" s="6">
        <v>45683</v>
      </c>
      <c r="S124" s="1" t="s">
        <v>4027</v>
      </c>
      <c r="T124" s="124" t="s">
        <v>231</v>
      </c>
      <c r="U124" s="11"/>
      <c r="V124" s="11"/>
      <c r="W124" s="11"/>
      <c r="X124" s="11"/>
    </row>
    <row r="125" spans="1:24" ht="95.1" customHeight="1" x14ac:dyDescent="0.25">
      <c r="A125" s="118" t="s">
        <v>2274</v>
      </c>
      <c r="B125" s="1">
        <v>2511</v>
      </c>
      <c r="C125" s="1" t="s">
        <v>1496</v>
      </c>
      <c r="D125" s="1" t="s">
        <v>228</v>
      </c>
      <c r="E125" s="110" t="s">
        <v>2692</v>
      </c>
      <c r="F125" s="1">
        <v>1102829</v>
      </c>
      <c r="G125" s="1" t="s">
        <v>1501</v>
      </c>
      <c r="H125" s="134">
        <v>1</v>
      </c>
      <c r="I125" s="24" t="s">
        <v>2484</v>
      </c>
      <c r="J125" s="1" t="s">
        <v>57</v>
      </c>
      <c r="K125" s="1" t="s">
        <v>229</v>
      </c>
      <c r="L125" s="3">
        <v>20657.52</v>
      </c>
      <c r="M125" s="10">
        <f t="shared" si="5"/>
        <v>20657.52</v>
      </c>
      <c r="N125" s="5" t="s">
        <v>12</v>
      </c>
      <c r="O125" s="1" t="s">
        <v>230</v>
      </c>
      <c r="P125" s="1" t="s">
        <v>226</v>
      </c>
      <c r="Q125" s="1" t="s">
        <v>226</v>
      </c>
      <c r="R125" s="6">
        <v>45683</v>
      </c>
      <c r="S125" s="1" t="s">
        <v>4027</v>
      </c>
      <c r="T125" s="124" t="s">
        <v>231</v>
      </c>
      <c r="U125" s="11"/>
      <c r="V125" s="11"/>
      <c r="W125" s="11"/>
      <c r="X125" s="11"/>
    </row>
    <row r="126" spans="1:24" ht="95.1" customHeight="1" x14ac:dyDescent="0.25">
      <c r="A126" s="118" t="s">
        <v>2274</v>
      </c>
      <c r="B126" s="1">
        <v>2515</v>
      </c>
      <c r="C126" s="1" t="s">
        <v>1496</v>
      </c>
      <c r="D126" s="1" t="s">
        <v>228</v>
      </c>
      <c r="E126" s="110" t="s">
        <v>2692</v>
      </c>
      <c r="F126" s="1">
        <v>1102829</v>
      </c>
      <c r="G126" s="1" t="s">
        <v>1501</v>
      </c>
      <c r="H126" s="133">
        <v>10</v>
      </c>
      <c r="I126" s="24" t="s">
        <v>2484</v>
      </c>
      <c r="J126" s="1" t="s">
        <v>57</v>
      </c>
      <c r="K126" s="1" t="s">
        <v>229</v>
      </c>
      <c r="L126" s="3">
        <v>20657.54</v>
      </c>
      <c r="M126" s="10">
        <f t="shared" si="5"/>
        <v>206575.40000000002</v>
      </c>
      <c r="N126" s="5" t="s">
        <v>12</v>
      </c>
      <c r="O126" s="1" t="s">
        <v>230</v>
      </c>
      <c r="P126" s="1" t="s">
        <v>226</v>
      </c>
      <c r="Q126" s="1" t="s">
        <v>226</v>
      </c>
      <c r="R126" s="6">
        <v>45683</v>
      </c>
      <c r="S126" s="1" t="s">
        <v>4027</v>
      </c>
      <c r="T126" s="124" t="s">
        <v>231</v>
      </c>
      <c r="U126" s="11"/>
      <c r="V126" s="11"/>
      <c r="W126" s="11"/>
      <c r="X126" s="11"/>
    </row>
    <row r="127" spans="1:24" ht="95.1" customHeight="1" x14ac:dyDescent="0.25">
      <c r="A127" s="118" t="s">
        <v>2274</v>
      </c>
      <c r="B127" s="1">
        <v>2515</v>
      </c>
      <c r="C127" s="1" t="s">
        <v>1496</v>
      </c>
      <c r="D127" s="1" t="s">
        <v>228</v>
      </c>
      <c r="E127" s="110" t="s">
        <v>2692</v>
      </c>
      <c r="F127" s="1">
        <v>1102829</v>
      </c>
      <c r="G127" s="1" t="s">
        <v>1501</v>
      </c>
      <c r="H127" s="133">
        <v>12</v>
      </c>
      <c r="I127" s="24" t="s">
        <v>2484</v>
      </c>
      <c r="J127" s="1" t="s">
        <v>57</v>
      </c>
      <c r="K127" s="1" t="s">
        <v>229</v>
      </c>
      <c r="L127" s="3">
        <v>20657.52</v>
      </c>
      <c r="M127" s="10">
        <f t="shared" si="5"/>
        <v>247890.24</v>
      </c>
      <c r="N127" s="5" t="s">
        <v>12</v>
      </c>
      <c r="O127" s="1" t="s">
        <v>230</v>
      </c>
      <c r="P127" s="1" t="s">
        <v>226</v>
      </c>
      <c r="Q127" s="1" t="s">
        <v>226</v>
      </c>
      <c r="R127" s="6">
        <v>45683</v>
      </c>
      <c r="S127" s="1" t="s">
        <v>4027</v>
      </c>
      <c r="T127" s="124" t="s">
        <v>231</v>
      </c>
      <c r="U127" s="11"/>
      <c r="V127" s="11"/>
      <c r="W127" s="11"/>
      <c r="X127" s="11"/>
    </row>
    <row r="128" spans="1:24" ht="95.1" customHeight="1" x14ac:dyDescent="0.25">
      <c r="A128" s="118" t="s">
        <v>2274</v>
      </c>
      <c r="B128" s="1">
        <v>2515</v>
      </c>
      <c r="C128" s="1" t="s">
        <v>1496</v>
      </c>
      <c r="D128" s="1" t="s">
        <v>228</v>
      </c>
      <c r="E128" s="110" t="s">
        <v>2692</v>
      </c>
      <c r="F128" s="1">
        <v>1102829</v>
      </c>
      <c r="G128" s="1" t="s">
        <v>1501</v>
      </c>
      <c r="H128" s="133">
        <v>3</v>
      </c>
      <c r="I128" s="24" t="s">
        <v>2484</v>
      </c>
      <c r="J128" s="1" t="s">
        <v>57</v>
      </c>
      <c r="K128" s="1" t="s">
        <v>229</v>
      </c>
      <c r="L128" s="3">
        <v>20297.22</v>
      </c>
      <c r="M128" s="10">
        <f t="shared" si="5"/>
        <v>60891.66</v>
      </c>
      <c r="N128" s="5" t="s">
        <v>12</v>
      </c>
      <c r="O128" s="1" t="s">
        <v>230</v>
      </c>
      <c r="P128" s="1" t="s">
        <v>226</v>
      </c>
      <c r="Q128" s="1" t="s">
        <v>226</v>
      </c>
      <c r="R128" s="6">
        <v>45683</v>
      </c>
      <c r="S128" s="1" t="s">
        <v>4027</v>
      </c>
      <c r="T128" s="124" t="s">
        <v>231</v>
      </c>
      <c r="U128" s="11"/>
      <c r="V128" s="11"/>
      <c r="W128" s="11"/>
      <c r="X128" s="11"/>
    </row>
    <row r="129" spans="1:24" ht="95.1" customHeight="1" x14ac:dyDescent="0.25">
      <c r="A129" s="118" t="s">
        <v>2274</v>
      </c>
      <c r="B129" s="1">
        <v>2515</v>
      </c>
      <c r="C129" s="1" t="s">
        <v>1496</v>
      </c>
      <c r="D129" s="1" t="s">
        <v>228</v>
      </c>
      <c r="E129" s="110" t="s">
        <v>2692</v>
      </c>
      <c r="F129" s="1">
        <v>1102829</v>
      </c>
      <c r="G129" s="1" t="s">
        <v>1501</v>
      </c>
      <c r="H129" s="133">
        <v>6</v>
      </c>
      <c r="I129" s="24" t="s">
        <v>2484</v>
      </c>
      <c r="J129" s="1" t="s">
        <v>57</v>
      </c>
      <c r="K129" s="1" t="s">
        <v>229</v>
      </c>
      <c r="L129" s="3">
        <v>20797.36</v>
      </c>
      <c r="M129" s="10">
        <f t="shared" si="5"/>
        <v>124784.16</v>
      </c>
      <c r="N129" s="5" t="s">
        <v>12</v>
      </c>
      <c r="O129" s="1" t="s">
        <v>230</v>
      </c>
      <c r="P129" s="1" t="s">
        <v>226</v>
      </c>
      <c r="Q129" s="1" t="s">
        <v>226</v>
      </c>
      <c r="R129" s="6">
        <v>45683</v>
      </c>
      <c r="S129" s="1" t="s">
        <v>4027</v>
      </c>
      <c r="T129" s="124" t="s">
        <v>231</v>
      </c>
      <c r="U129" s="11"/>
      <c r="V129" s="11"/>
      <c r="W129" s="11"/>
      <c r="X129" s="11"/>
    </row>
    <row r="130" spans="1:24" ht="95.1" customHeight="1" x14ac:dyDescent="0.25">
      <c r="A130" s="118" t="s">
        <v>2274</v>
      </c>
      <c r="B130" s="1">
        <v>2515</v>
      </c>
      <c r="C130" s="1" t="s">
        <v>1496</v>
      </c>
      <c r="D130" s="1" t="s">
        <v>228</v>
      </c>
      <c r="E130" s="110" t="s">
        <v>2692</v>
      </c>
      <c r="F130" s="1">
        <v>1102829</v>
      </c>
      <c r="G130" s="1" t="s">
        <v>1501</v>
      </c>
      <c r="H130" s="133">
        <v>10</v>
      </c>
      <c r="I130" s="24" t="s">
        <v>2484</v>
      </c>
      <c r="J130" s="1" t="s">
        <v>57</v>
      </c>
      <c r="K130" s="1" t="s">
        <v>229</v>
      </c>
      <c r="L130" s="3">
        <v>20489.419999999998</v>
      </c>
      <c r="M130" s="10">
        <f t="shared" si="5"/>
        <v>204894.19999999998</v>
      </c>
      <c r="N130" s="5" t="s">
        <v>12</v>
      </c>
      <c r="O130" s="1" t="s">
        <v>230</v>
      </c>
      <c r="P130" s="1" t="s">
        <v>226</v>
      </c>
      <c r="Q130" s="1" t="s">
        <v>226</v>
      </c>
      <c r="R130" s="6">
        <v>45683</v>
      </c>
      <c r="S130" s="1" t="s">
        <v>4027</v>
      </c>
      <c r="T130" s="124" t="s">
        <v>231</v>
      </c>
      <c r="U130" s="11"/>
      <c r="V130" s="11"/>
      <c r="W130" s="11"/>
      <c r="X130" s="11"/>
    </row>
    <row r="131" spans="1:24" ht="95.1" customHeight="1" x14ac:dyDescent="0.25">
      <c r="A131" s="118" t="s">
        <v>2274</v>
      </c>
      <c r="B131" s="1">
        <v>2515</v>
      </c>
      <c r="C131" s="1" t="s">
        <v>1496</v>
      </c>
      <c r="D131" s="1" t="s">
        <v>228</v>
      </c>
      <c r="E131" s="110" t="s">
        <v>2692</v>
      </c>
      <c r="F131" s="1">
        <v>1102831</v>
      </c>
      <c r="G131" s="1" t="s">
        <v>1501</v>
      </c>
      <c r="H131" s="133">
        <v>2</v>
      </c>
      <c r="I131" s="24" t="s">
        <v>2484</v>
      </c>
      <c r="J131" s="1" t="s">
        <v>57</v>
      </c>
      <c r="K131" s="1" t="s">
        <v>233</v>
      </c>
      <c r="L131" s="3">
        <v>14877.99</v>
      </c>
      <c r="M131" s="10">
        <f t="shared" si="5"/>
        <v>29755.98</v>
      </c>
      <c r="N131" s="5" t="s">
        <v>12</v>
      </c>
      <c r="O131" s="1" t="s">
        <v>230</v>
      </c>
      <c r="P131" s="1" t="s">
        <v>226</v>
      </c>
      <c r="Q131" s="1" t="s">
        <v>226</v>
      </c>
      <c r="R131" s="6">
        <v>45683</v>
      </c>
      <c r="S131" s="1" t="s">
        <v>4027</v>
      </c>
      <c r="T131" s="124" t="s">
        <v>231</v>
      </c>
      <c r="U131" s="11"/>
      <c r="V131" s="11"/>
      <c r="W131" s="11"/>
      <c r="X131" s="11"/>
    </row>
    <row r="132" spans="1:24" ht="95.1" customHeight="1" x14ac:dyDescent="0.25">
      <c r="A132" s="118" t="s">
        <v>2274</v>
      </c>
      <c r="B132" s="1">
        <v>2515</v>
      </c>
      <c r="C132" s="1" t="s">
        <v>1496</v>
      </c>
      <c r="D132" s="1" t="s">
        <v>228</v>
      </c>
      <c r="E132" s="110" t="s">
        <v>2692</v>
      </c>
      <c r="F132" s="1">
        <v>1102828</v>
      </c>
      <c r="G132" s="1" t="s">
        <v>1501</v>
      </c>
      <c r="H132" s="133">
        <v>4</v>
      </c>
      <c r="I132" s="24" t="s">
        <v>2484</v>
      </c>
      <c r="J132" s="1" t="s">
        <v>57</v>
      </c>
      <c r="K132" s="1" t="s">
        <v>234</v>
      </c>
      <c r="L132" s="3">
        <v>5550.74</v>
      </c>
      <c r="M132" s="10">
        <f t="shared" si="5"/>
        <v>22202.959999999999</v>
      </c>
      <c r="N132" s="5" t="s">
        <v>12</v>
      </c>
      <c r="O132" s="1" t="s">
        <v>230</v>
      </c>
      <c r="P132" s="1" t="s">
        <v>226</v>
      </c>
      <c r="Q132" s="1" t="s">
        <v>226</v>
      </c>
      <c r="R132" s="6">
        <v>45683</v>
      </c>
      <c r="S132" s="1" t="s">
        <v>4027</v>
      </c>
      <c r="T132" s="124" t="s">
        <v>231</v>
      </c>
      <c r="U132" s="11"/>
      <c r="V132" s="11"/>
      <c r="W132" s="11"/>
      <c r="X132" s="11"/>
    </row>
    <row r="133" spans="1:24" ht="95.1" customHeight="1" x14ac:dyDescent="0.25">
      <c r="A133" s="118" t="s">
        <v>2274</v>
      </c>
      <c r="B133" s="1">
        <v>2007</v>
      </c>
      <c r="C133" s="1" t="s">
        <v>1496</v>
      </c>
      <c r="D133" s="1" t="s">
        <v>228</v>
      </c>
      <c r="E133" s="110" t="s">
        <v>2692</v>
      </c>
      <c r="F133" s="1" t="s">
        <v>235</v>
      </c>
      <c r="G133" s="1" t="s">
        <v>1501</v>
      </c>
      <c r="H133" s="133">
        <v>26</v>
      </c>
      <c r="I133" s="24" t="s">
        <v>2484</v>
      </c>
      <c r="J133" s="1" t="s">
        <v>57</v>
      </c>
      <c r="K133" s="1" t="s">
        <v>236</v>
      </c>
      <c r="L133" s="3">
        <v>20915.82</v>
      </c>
      <c r="M133" s="10">
        <f t="shared" si="5"/>
        <v>543811.31999999995</v>
      </c>
      <c r="N133" s="5" t="s">
        <v>12</v>
      </c>
      <c r="O133" s="1" t="s">
        <v>230</v>
      </c>
      <c r="P133" s="1" t="s">
        <v>226</v>
      </c>
      <c r="Q133" s="1" t="s">
        <v>226</v>
      </c>
      <c r="R133" s="6">
        <v>45789</v>
      </c>
      <c r="S133" s="1" t="s">
        <v>4027</v>
      </c>
      <c r="T133" s="124" t="s">
        <v>231</v>
      </c>
      <c r="U133" s="11"/>
      <c r="V133" s="11"/>
      <c r="W133" s="11"/>
      <c r="X133" s="11"/>
    </row>
    <row r="134" spans="1:24" ht="95.1" customHeight="1" x14ac:dyDescent="0.25">
      <c r="A134" s="118" t="s">
        <v>2274</v>
      </c>
      <c r="B134" s="1">
        <v>2453</v>
      </c>
      <c r="C134" s="1" t="s">
        <v>1496</v>
      </c>
      <c r="D134" s="1" t="s">
        <v>228</v>
      </c>
      <c r="E134" s="110" t="s">
        <v>2692</v>
      </c>
      <c r="F134" s="1" t="s">
        <v>235</v>
      </c>
      <c r="G134" s="1" t="s">
        <v>1501</v>
      </c>
      <c r="H134" s="134">
        <v>1</v>
      </c>
      <c r="I134" s="24" t="s">
        <v>2484</v>
      </c>
      <c r="J134" s="1" t="s">
        <v>57</v>
      </c>
      <c r="K134" s="1" t="s">
        <v>236</v>
      </c>
      <c r="L134" s="3">
        <v>20915.82</v>
      </c>
      <c r="M134" s="10">
        <f t="shared" si="5"/>
        <v>20915.82</v>
      </c>
      <c r="N134" s="5" t="s">
        <v>12</v>
      </c>
      <c r="O134" s="1" t="s">
        <v>230</v>
      </c>
      <c r="P134" s="1" t="s">
        <v>226</v>
      </c>
      <c r="Q134" s="1" t="s">
        <v>226</v>
      </c>
      <c r="R134" s="6">
        <v>45921</v>
      </c>
      <c r="S134" s="1" t="s">
        <v>4027</v>
      </c>
      <c r="T134" s="124" t="s">
        <v>231</v>
      </c>
      <c r="U134" s="11"/>
      <c r="V134" s="11"/>
      <c r="W134" s="11"/>
      <c r="X134" s="11"/>
    </row>
    <row r="135" spans="1:24" ht="95.1" customHeight="1" x14ac:dyDescent="0.25">
      <c r="A135" s="118" t="s">
        <v>2274</v>
      </c>
      <c r="B135" s="1">
        <v>2450</v>
      </c>
      <c r="C135" s="1" t="s">
        <v>1496</v>
      </c>
      <c r="D135" s="1" t="s">
        <v>228</v>
      </c>
      <c r="E135" s="110" t="s">
        <v>2692</v>
      </c>
      <c r="F135" s="1" t="s">
        <v>235</v>
      </c>
      <c r="G135" s="1" t="s">
        <v>1501</v>
      </c>
      <c r="H135" s="133">
        <v>8</v>
      </c>
      <c r="I135" s="24" t="s">
        <v>2484</v>
      </c>
      <c r="J135" s="1" t="s">
        <v>57</v>
      </c>
      <c r="K135" s="1" t="s">
        <v>236</v>
      </c>
      <c r="L135" s="3">
        <v>20915.82</v>
      </c>
      <c r="M135" s="10">
        <f t="shared" si="5"/>
        <v>167326.56</v>
      </c>
      <c r="N135" s="5" t="s">
        <v>12</v>
      </c>
      <c r="O135" s="1" t="s">
        <v>230</v>
      </c>
      <c r="P135" s="1" t="s">
        <v>226</v>
      </c>
      <c r="Q135" s="1" t="s">
        <v>226</v>
      </c>
      <c r="R135" s="6">
        <v>45921</v>
      </c>
      <c r="S135" s="1" t="s">
        <v>4027</v>
      </c>
      <c r="T135" s="124" t="s">
        <v>231</v>
      </c>
      <c r="U135" s="11"/>
      <c r="V135" s="11"/>
      <c r="W135" s="11"/>
      <c r="X135" s="11"/>
    </row>
    <row r="136" spans="1:24" ht="95.1" customHeight="1" x14ac:dyDescent="0.25">
      <c r="A136" s="118" t="s">
        <v>2274</v>
      </c>
      <c r="B136" s="1">
        <v>2545</v>
      </c>
      <c r="C136" s="1" t="s">
        <v>1496</v>
      </c>
      <c r="D136" s="1" t="s">
        <v>228</v>
      </c>
      <c r="E136" s="110" t="s">
        <v>2692</v>
      </c>
      <c r="F136" s="1" t="s">
        <v>235</v>
      </c>
      <c r="G136" s="1" t="s">
        <v>1501</v>
      </c>
      <c r="H136" s="133">
        <v>4</v>
      </c>
      <c r="I136" s="24" t="s">
        <v>2484</v>
      </c>
      <c r="J136" s="1" t="s">
        <v>57</v>
      </c>
      <c r="K136" s="1" t="s">
        <v>236</v>
      </c>
      <c r="L136" s="3">
        <v>20915.82</v>
      </c>
      <c r="M136" s="10">
        <f t="shared" si="5"/>
        <v>83663.28</v>
      </c>
      <c r="N136" s="5" t="s">
        <v>12</v>
      </c>
      <c r="O136" s="1" t="s">
        <v>230</v>
      </c>
      <c r="P136" s="1" t="s">
        <v>226</v>
      </c>
      <c r="Q136" s="1" t="s">
        <v>226</v>
      </c>
      <c r="R136" s="6">
        <v>45921</v>
      </c>
      <c r="S136" s="1" t="s">
        <v>4027</v>
      </c>
      <c r="T136" s="124" t="s">
        <v>231</v>
      </c>
      <c r="U136" s="11"/>
      <c r="V136" s="11"/>
      <c r="W136" s="11"/>
      <c r="X136" s="11"/>
    </row>
    <row r="137" spans="1:24" ht="95.1" customHeight="1" x14ac:dyDescent="0.25">
      <c r="A137" s="118" t="s">
        <v>2274</v>
      </c>
      <c r="B137" s="1">
        <v>2500</v>
      </c>
      <c r="C137" s="1" t="s">
        <v>1496</v>
      </c>
      <c r="D137" s="1" t="s">
        <v>228</v>
      </c>
      <c r="E137" s="110" t="s">
        <v>2692</v>
      </c>
      <c r="F137" s="1" t="s">
        <v>235</v>
      </c>
      <c r="G137" s="1" t="s">
        <v>1501</v>
      </c>
      <c r="H137" s="134">
        <v>1</v>
      </c>
      <c r="I137" s="24" t="s">
        <v>2484</v>
      </c>
      <c r="J137" s="1" t="s">
        <v>57</v>
      </c>
      <c r="K137" s="1" t="s">
        <v>236</v>
      </c>
      <c r="L137" s="3">
        <v>20915.82</v>
      </c>
      <c r="M137" s="10">
        <f t="shared" si="5"/>
        <v>20915.82</v>
      </c>
      <c r="N137" s="5" t="s">
        <v>12</v>
      </c>
      <c r="O137" s="1" t="s">
        <v>230</v>
      </c>
      <c r="P137" s="1" t="s">
        <v>226</v>
      </c>
      <c r="Q137" s="1" t="s">
        <v>226</v>
      </c>
      <c r="R137" s="6">
        <v>45921</v>
      </c>
      <c r="S137" s="1" t="s">
        <v>4027</v>
      </c>
      <c r="T137" s="124" t="s">
        <v>231</v>
      </c>
      <c r="U137" s="11"/>
      <c r="V137" s="11"/>
      <c r="W137" s="11"/>
      <c r="X137" s="11"/>
    </row>
    <row r="138" spans="1:24" ht="95.1" customHeight="1" x14ac:dyDescent="0.25">
      <c r="A138" s="118" t="s">
        <v>2274</v>
      </c>
      <c r="B138" s="1">
        <v>2510</v>
      </c>
      <c r="C138" s="1" t="s">
        <v>1496</v>
      </c>
      <c r="D138" s="1" t="s">
        <v>228</v>
      </c>
      <c r="E138" s="110" t="s">
        <v>2692</v>
      </c>
      <c r="F138" s="1" t="s">
        <v>235</v>
      </c>
      <c r="G138" s="1" t="s">
        <v>1501</v>
      </c>
      <c r="H138" s="133">
        <v>2</v>
      </c>
      <c r="I138" s="24" t="s">
        <v>2484</v>
      </c>
      <c r="J138" s="1" t="s">
        <v>57</v>
      </c>
      <c r="K138" s="1" t="s">
        <v>236</v>
      </c>
      <c r="L138" s="3">
        <v>20915.82</v>
      </c>
      <c r="M138" s="10">
        <f t="shared" si="5"/>
        <v>41831.64</v>
      </c>
      <c r="N138" s="5" t="s">
        <v>12</v>
      </c>
      <c r="O138" s="1" t="s">
        <v>230</v>
      </c>
      <c r="P138" s="1" t="s">
        <v>226</v>
      </c>
      <c r="Q138" s="1" t="s">
        <v>226</v>
      </c>
      <c r="R138" s="6">
        <v>45921</v>
      </c>
      <c r="S138" s="1" t="s">
        <v>4027</v>
      </c>
      <c r="T138" s="124" t="s">
        <v>231</v>
      </c>
      <c r="U138" s="11"/>
      <c r="V138" s="11"/>
      <c r="W138" s="11"/>
      <c r="X138" s="11"/>
    </row>
    <row r="139" spans="1:24" ht="95.1" customHeight="1" x14ac:dyDescent="0.25">
      <c r="A139" s="118" t="s">
        <v>2274</v>
      </c>
      <c r="B139" s="1">
        <v>2454</v>
      </c>
      <c r="C139" s="1" t="s">
        <v>1496</v>
      </c>
      <c r="D139" s="1" t="s">
        <v>228</v>
      </c>
      <c r="E139" s="110" t="s">
        <v>2692</v>
      </c>
      <c r="F139" s="1" t="s">
        <v>235</v>
      </c>
      <c r="G139" s="1" t="s">
        <v>1501</v>
      </c>
      <c r="H139" s="133">
        <v>2</v>
      </c>
      <c r="I139" s="24" t="s">
        <v>2484</v>
      </c>
      <c r="J139" s="1" t="s">
        <v>57</v>
      </c>
      <c r="K139" s="1" t="s">
        <v>236</v>
      </c>
      <c r="L139" s="3">
        <v>20915.82</v>
      </c>
      <c r="M139" s="10">
        <f t="shared" si="5"/>
        <v>41831.64</v>
      </c>
      <c r="N139" s="5" t="s">
        <v>12</v>
      </c>
      <c r="O139" s="1" t="s">
        <v>230</v>
      </c>
      <c r="P139" s="1" t="s">
        <v>226</v>
      </c>
      <c r="Q139" s="1" t="s">
        <v>226</v>
      </c>
      <c r="R139" s="6">
        <v>45921</v>
      </c>
      <c r="S139" s="1" t="s">
        <v>4027</v>
      </c>
      <c r="T139" s="124" t="s">
        <v>231</v>
      </c>
      <c r="U139" s="11"/>
      <c r="V139" s="11"/>
      <c r="W139" s="11"/>
      <c r="X139" s="11"/>
    </row>
    <row r="140" spans="1:24" ht="95.1" customHeight="1" x14ac:dyDescent="0.25">
      <c r="A140" s="118" t="s">
        <v>2274</v>
      </c>
      <c r="B140" s="1">
        <v>2522</v>
      </c>
      <c r="C140" s="1" t="s">
        <v>1496</v>
      </c>
      <c r="D140" s="1" t="s">
        <v>228</v>
      </c>
      <c r="E140" s="110" t="s">
        <v>2692</v>
      </c>
      <c r="F140" s="1" t="s">
        <v>235</v>
      </c>
      <c r="G140" s="1" t="s">
        <v>1501</v>
      </c>
      <c r="H140" s="133">
        <v>2</v>
      </c>
      <c r="I140" s="24" t="s">
        <v>2484</v>
      </c>
      <c r="J140" s="1" t="s">
        <v>57</v>
      </c>
      <c r="K140" s="1" t="s">
        <v>236</v>
      </c>
      <c r="L140" s="3">
        <v>20915.82</v>
      </c>
      <c r="M140" s="10">
        <f t="shared" si="5"/>
        <v>41831.64</v>
      </c>
      <c r="N140" s="25" t="s">
        <v>34</v>
      </c>
      <c r="O140" s="1" t="s">
        <v>230</v>
      </c>
      <c r="P140" s="1" t="s">
        <v>226</v>
      </c>
      <c r="Q140" s="1" t="s">
        <v>226</v>
      </c>
      <c r="R140" s="6">
        <v>45921</v>
      </c>
      <c r="S140" s="1" t="s">
        <v>4027</v>
      </c>
      <c r="T140" s="124" t="s">
        <v>231</v>
      </c>
      <c r="U140" s="11"/>
      <c r="V140" s="11"/>
      <c r="W140" s="11"/>
      <c r="X140" s="11"/>
    </row>
    <row r="141" spans="1:24" ht="95.1" customHeight="1" x14ac:dyDescent="0.25">
      <c r="A141" s="118" t="s">
        <v>2274</v>
      </c>
      <c r="B141" s="1">
        <v>2732</v>
      </c>
      <c r="C141" s="1" t="s">
        <v>1496</v>
      </c>
      <c r="D141" s="1" t="s">
        <v>228</v>
      </c>
      <c r="E141" s="110" t="s">
        <v>2692</v>
      </c>
      <c r="F141" s="1" t="s">
        <v>235</v>
      </c>
      <c r="G141" s="1" t="s">
        <v>1501</v>
      </c>
      <c r="H141" s="133">
        <v>8</v>
      </c>
      <c r="I141" s="24" t="s">
        <v>2484</v>
      </c>
      <c r="J141" s="1" t="s">
        <v>57</v>
      </c>
      <c r="K141" s="1" t="s">
        <v>236</v>
      </c>
      <c r="L141" s="3">
        <v>20915.82</v>
      </c>
      <c r="M141" s="10">
        <f t="shared" si="5"/>
        <v>167326.56</v>
      </c>
      <c r="N141" s="5" t="s">
        <v>12</v>
      </c>
      <c r="O141" s="1" t="s">
        <v>230</v>
      </c>
      <c r="P141" s="1" t="s">
        <v>226</v>
      </c>
      <c r="Q141" s="1" t="s">
        <v>226</v>
      </c>
      <c r="R141" s="6">
        <v>45921</v>
      </c>
      <c r="S141" s="1" t="s">
        <v>4027</v>
      </c>
      <c r="T141" s="124" t="s">
        <v>231</v>
      </c>
      <c r="U141" s="11"/>
      <c r="V141" s="11"/>
      <c r="W141" s="11"/>
      <c r="X141" s="11"/>
    </row>
    <row r="142" spans="1:24" ht="95.1" customHeight="1" x14ac:dyDescent="0.25">
      <c r="A142" s="118" t="s">
        <v>2274</v>
      </c>
      <c r="B142" s="1">
        <v>2007</v>
      </c>
      <c r="C142" s="1" t="s">
        <v>1496</v>
      </c>
      <c r="D142" s="1" t="s">
        <v>228</v>
      </c>
      <c r="E142" s="110" t="s">
        <v>2692</v>
      </c>
      <c r="F142" s="1" t="s">
        <v>235</v>
      </c>
      <c r="G142" s="1" t="s">
        <v>1501</v>
      </c>
      <c r="H142" s="133">
        <v>7</v>
      </c>
      <c r="I142" s="24" t="s">
        <v>2484</v>
      </c>
      <c r="J142" s="1" t="s">
        <v>57</v>
      </c>
      <c r="K142" s="1" t="s">
        <v>236</v>
      </c>
      <c r="L142" s="3">
        <v>20915.82</v>
      </c>
      <c r="M142" s="10">
        <f t="shared" si="5"/>
        <v>146410.74</v>
      </c>
      <c r="N142" s="5" t="s">
        <v>12</v>
      </c>
      <c r="O142" s="1" t="s">
        <v>230</v>
      </c>
      <c r="P142" s="1" t="s">
        <v>226</v>
      </c>
      <c r="Q142" s="1" t="s">
        <v>226</v>
      </c>
      <c r="R142" s="6">
        <v>45921</v>
      </c>
      <c r="S142" s="1" t="s">
        <v>4027</v>
      </c>
      <c r="T142" s="124" t="s">
        <v>231</v>
      </c>
      <c r="U142" s="11"/>
      <c r="V142" s="11"/>
      <c r="W142" s="11"/>
      <c r="X142" s="11"/>
    </row>
    <row r="143" spans="1:24" ht="95.1" customHeight="1" x14ac:dyDescent="0.25">
      <c r="A143" s="118" t="s">
        <v>2274</v>
      </c>
      <c r="B143" s="1">
        <v>2970</v>
      </c>
      <c r="C143" s="1" t="s">
        <v>1496</v>
      </c>
      <c r="D143" s="1" t="s">
        <v>228</v>
      </c>
      <c r="E143" s="110" t="s">
        <v>2692</v>
      </c>
      <c r="F143" s="1" t="s">
        <v>235</v>
      </c>
      <c r="G143" s="1" t="s">
        <v>1501</v>
      </c>
      <c r="H143" s="133">
        <v>4</v>
      </c>
      <c r="I143" s="24" t="s">
        <v>2484</v>
      </c>
      <c r="J143" s="1" t="s">
        <v>57</v>
      </c>
      <c r="K143" s="1" t="s">
        <v>236</v>
      </c>
      <c r="L143" s="3">
        <v>20915.82</v>
      </c>
      <c r="M143" s="10">
        <f t="shared" si="5"/>
        <v>83663.28</v>
      </c>
      <c r="N143" s="5" t="s">
        <v>12</v>
      </c>
      <c r="O143" s="1" t="s">
        <v>230</v>
      </c>
      <c r="P143" s="1" t="s">
        <v>226</v>
      </c>
      <c r="Q143" s="1" t="s">
        <v>226</v>
      </c>
      <c r="R143" s="6">
        <v>45921</v>
      </c>
      <c r="S143" s="1" t="s">
        <v>4027</v>
      </c>
      <c r="T143" s="124" t="s">
        <v>231</v>
      </c>
      <c r="U143" s="11"/>
      <c r="V143" s="11"/>
      <c r="W143" s="11"/>
      <c r="X143" s="11"/>
    </row>
    <row r="144" spans="1:24" ht="95.1" customHeight="1" x14ac:dyDescent="0.25">
      <c r="A144" s="118" t="s">
        <v>2274</v>
      </c>
      <c r="B144" s="1">
        <v>2741</v>
      </c>
      <c r="C144" s="1" t="s">
        <v>1496</v>
      </c>
      <c r="D144" s="1" t="s">
        <v>228</v>
      </c>
      <c r="E144" s="110" t="s">
        <v>2692</v>
      </c>
      <c r="F144" s="1" t="s">
        <v>235</v>
      </c>
      <c r="G144" s="1" t="s">
        <v>1501</v>
      </c>
      <c r="H144" s="134">
        <v>1</v>
      </c>
      <c r="I144" s="24" t="s">
        <v>2484</v>
      </c>
      <c r="J144" s="1" t="s">
        <v>57</v>
      </c>
      <c r="K144" s="1" t="s">
        <v>236</v>
      </c>
      <c r="L144" s="3">
        <v>20915.82</v>
      </c>
      <c r="M144" s="10">
        <f t="shared" si="5"/>
        <v>20915.82</v>
      </c>
      <c r="N144" s="5" t="s">
        <v>12</v>
      </c>
      <c r="O144" s="1" t="s">
        <v>230</v>
      </c>
      <c r="P144" s="1" t="s">
        <v>226</v>
      </c>
      <c r="Q144" s="1" t="s">
        <v>226</v>
      </c>
      <c r="R144" s="6">
        <v>45921</v>
      </c>
      <c r="S144" s="1" t="s">
        <v>4027</v>
      </c>
      <c r="T144" s="124" t="s">
        <v>231</v>
      </c>
      <c r="U144" s="11"/>
      <c r="V144" s="11"/>
      <c r="W144" s="11"/>
      <c r="X144" s="11"/>
    </row>
    <row r="145" spans="1:24" ht="95.1" customHeight="1" x14ac:dyDescent="0.25">
      <c r="A145" s="118" t="s">
        <v>2274</v>
      </c>
      <c r="B145" s="1">
        <v>2521</v>
      </c>
      <c r="C145" s="1" t="s">
        <v>1496</v>
      </c>
      <c r="D145" s="1" t="s">
        <v>228</v>
      </c>
      <c r="E145" s="110" t="s">
        <v>2692</v>
      </c>
      <c r="F145" s="1" t="s">
        <v>235</v>
      </c>
      <c r="G145" s="1" t="s">
        <v>1501</v>
      </c>
      <c r="H145" s="133">
        <v>2</v>
      </c>
      <c r="I145" s="24" t="s">
        <v>2484</v>
      </c>
      <c r="J145" s="1" t="s">
        <v>57</v>
      </c>
      <c r="K145" s="1" t="s">
        <v>236</v>
      </c>
      <c r="L145" s="3">
        <v>20915.82</v>
      </c>
      <c r="M145" s="10">
        <f t="shared" si="5"/>
        <v>41831.64</v>
      </c>
      <c r="N145" s="5" t="s">
        <v>12</v>
      </c>
      <c r="O145" s="1" t="s">
        <v>230</v>
      </c>
      <c r="P145" s="1" t="s">
        <v>226</v>
      </c>
      <c r="Q145" s="1" t="s">
        <v>226</v>
      </c>
      <c r="R145" s="6">
        <v>45921</v>
      </c>
      <c r="S145" s="1" t="s">
        <v>4027</v>
      </c>
      <c r="T145" s="124" t="s">
        <v>231</v>
      </c>
      <c r="U145" s="11"/>
      <c r="V145" s="11"/>
      <c r="W145" s="11"/>
      <c r="X145" s="11"/>
    </row>
    <row r="146" spans="1:24" ht="95.1" customHeight="1" x14ac:dyDescent="0.25">
      <c r="A146" s="118" t="s">
        <v>2274</v>
      </c>
      <c r="B146" s="1">
        <v>2513</v>
      </c>
      <c r="C146" s="1" t="s">
        <v>1496</v>
      </c>
      <c r="D146" s="1" t="s">
        <v>228</v>
      </c>
      <c r="E146" s="110" t="s">
        <v>2692</v>
      </c>
      <c r="F146" s="1" t="s">
        <v>235</v>
      </c>
      <c r="G146" s="1" t="s">
        <v>1501</v>
      </c>
      <c r="H146" s="134">
        <v>1</v>
      </c>
      <c r="I146" s="24" t="s">
        <v>2484</v>
      </c>
      <c r="J146" s="1" t="s">
        <v>57</v>
      </c>
      <c r="K146" s="1" t="s">
        <v>236</v>
      </c>
      <c r="L146" s="3">
        <v>20915.82</v>
      </c>
      <c r="M146" s="10">
        <f t="shared" si="5"/>
        <v>20915.82</v>
      </c>
      <c r="N146" s="5" t="s">
        <v>12</v>
      </c>
      <c r="O146" s="1" t="s">
        <v>230</v>
      </c>
      <c r="P146" s="1" t="s">
        <v>226</v>
      </c>
      <c r="Q146" s="1" t="s">
        <v>226</v>
      </c>
      <c r="R146" s="6">
        <v>45921</v>
      </c>
      <c r="S146" s="1" t="s">
        <v>4027</v>
      </c>
      <c r="T146" s="124" t="s">
        <v>231</v>
      </c>
      <c r="U146" s="11"/>
      <c r="V146" s="11"/>
      <c r="W146" s="11"/>
      <c r="X146" s="11"/>
    </row>
    <row r="147" spans="1:24" ht="95.1" customHeight="1" x14ac:dyDescent="0.25">
      <c r="A147" s="118" t="s">
        <v>2274</v>
      </c>
      <c r="B147" s="1">
        <v>2515</v>
      </c>
      <c r="C147" s="1" t="s">
        <v>1496</v>
      </c>
      <c r="D147" s="1" t="s">
        <v>228</v>
      </c>
      <c r="E147" s="110" t="s">
        <v>2692</v>
      </c>
      <c r="F147" s="1" t="s">
        <v>235</v>
      </c>
      <c r="G147" s="1" t="s">
        <v>1501</v>
      </c>
      <c r="H147" s="133">
        <v>16</v>
      </c>
      <c r="I147" s="24" t="s">
        <v>2484</v>
      </c>
      <c r="J147" s="1" t="s">
        <v>57</v>
      </c>
      <c r="K147" s="1" t="s">
        <v>236</v>
      </c>
      <c r="L147" s="3">
        <v>20915.82</v>
      </c>
      <c r="M147" s="10">
        <f t="shared" si="5"/>
        <v>334653.12</v>
      </c>
      <c r="N147" s="5" t="s">
        <v>12</v>
      </c>
      <c r="O147" s="1" t="s">
        <v>230</v>
      </c>
      <c r="P147" s="1" t="s">
        <v>226</v>
      </c>
      <c r="Q147" s="1" t="s">
        <v>226</v>
      </c>
      <c r="R147" s="6">
        <v>45921</v>
      </c>
      <c r="S147" s="1" t="s">
        <v>4027</v>
      </c>
      <c r="T147" s="124" t="s">
        <v>231</v>
      </c>
      <c r="U147" s="11"/>
      <c r="V147" s="11"/>
      <c r="W147" s="11"/>
      <c r="X147" s="11"/>
    </row>
    <row r="148" spans="1:24" ht="95.1" customHeight="1" x14ac:dyDescent="0.25">
      <c r="A148" s="118" t="s">
        <v>2274</v>
      </c>
      <c r="B148" s="1">
        <v>2511</v>
      </c>
      <c r="C148" s="1" t="s">
        <v>1496</v>
      </c>
      <c r="D148" s="1" t="s">
        <v>228</v>
      </c>
      <c r="E148" s="110" t="s">
        <v>2692</v>
      </c>
      <c r="F148" s="1" t="s">
        <v>235</v>
      </c>
      <c r="G148" s="1" t="s">
        <v>1501</v>
      </c>
      <c r="H148" s="133">
        <v>2</v>
      </c>
      <c r="I148" s="24" t="s">
        <v>2484</v>
      </c>
      <c r="J148" s="1" t="s">
        <v>57</v>
      </c>
      <c r="K148" s="1" t="s">
        <v>236</v>
      </c>
      <c r="L148" s="3">
        <v>20915.82</v>
      </c>
      <c r="M148" s="10">
        <f t="shared" si="5"/>
        <v>41831.64</v>
      </c>
      <c r="N148" s="5" t="s">
        <v>12</v>
      </c>
      <c r="O148" s="1" t="s">
        <v>230</v>
      </c>
      <c r="P148" s="1" t="s">
        <v>226</v>
      </c>
      <c r="Q148" s="1" t="s">
        <v>226</v>
      </c>
      <c r="R148" s="6">
        <v>45921</v>
      </c>
      <c r="S148" s="1" t="s">
        <v>4027</v>
      </c>
      <c r="T148" s="124" t="s">
        <v>232</v>
      </c>
      <c r="U148" s="11"/>
      <c r="V148" s="11"/>
      <c r="W148" s="11"/>
      <c r="X148" s="11"/>
    </row>
    <row r="149" spans="1:24" ht="95.1" customHeight="1" x14ac:dyDescent="0.25">
      <c r="A149" s="118" t="s">
        <v>2274</v>
      </c>
      <c r="B149" s="1">
        <v>2454</v>
      </c>
      <c r="C149" s="1" t="s">
        <v>1496</v>
      </c>
      <c r="D149" s="1" t="s">
        <v>228</v>
      </c>
      <c r="E149" s="110" t="s">
        <v>2692</v>
      </c>
      <c r="F149" s="1" t="s">
        <v>237</v>
      </c>
      <c r="G149" s="1" t="s">
        <v>1501</v>
      </c>
      <c r="H149" s="134">
        <v>1</v>
      </c>
      <c r="I149" s="24" t="s">
        <v>2484</v>
      </c>
      <c r="J149" s="1" t="s">
        <v>57</v>
      </c>
      <c r="K149" s="1" t="s">
        <v>238</v>
      </c>
      <c r="L149" s="3">
        <v>5951.82</v>
      </c>
      <c r="M149" s="10">
        <f t="shared" si="5"/>
        <v>5951.82</v>
      </c>
      <c r="N149" s="5" t="s">
        <v>12</v>
      </c>
      <c r="O149" s="1" t="s">
        <v>230</v>
      </c>
      <c r="P149" s="1" t="s">
        <v>226</v>
      </c>
      <c r="Q149" s="1" t="s">
        <v>226</v>
      </c>
      <c r="R149" s="6">
        <v>45921</v>
      </c>
      <c r="S149" s="1" t="s">
        <v>4027</v>
      </c>
      <c r="T149" s="124" t="s">
        <v>231</v>
      </c>
      <c r="U149" s="11"/>
      <c r="V149" s="11"/>
      <c r="W149" s="11"/>
      <c r="X149" s="11"/>
    </row>
    <row r="150" spans="1:24" ht="95.1" customHeight="1" x14ac:dyDescent="0.25">
      <c r="A150" s="118" t="s">
        <v>2274</v>
      </c>
      <c r="B150" s="1">
        <v>2007</v>
      </c>
      <c r="C150" s="1" t="s">
        <v>1496</v>
      </c>
      <c r="D150" s="1" t="s">
        <v>228</v>
      </c>
      <c r="E150" s="110" t="s">
        <v>2692</v>
      </c>
      <c r="F150" s="1" t="s">
        <v>237</v>
      </c>
      <c r="G150" s="1" t="s">
        <v>1501</v>
      </c>
      <c r="H150" s="134">
        <v>1</v>
      </c>
      <c r="I150" s="24" t="s">
        <v>2484</v>
      </c>
      <c r="J150" s="1" t="s">
        <v>57</v>
      </c>
      <c r="K150" s="1" t="s">
        <v>238</v>
      </c>
      <c r="L150" s="3">
        <v>5951.82</v>
      </c>
      <c r="M150" s="10">
        <f t="shared" si="5"/>
        <v>5951.82</v>
      </c>
      <c r="N150" s="5" t="s">
        <v>12</v>
      </c>
      <c r="O150" s="1" t="s">
        <v>230</v>
      </c>
      <c r="P150" s="1" t="s">
        <v>226</v>
      </c>
      <c r="Q150" s="1" t="s">
        <v>226</v>
      </c>
      <c r="R150" s="6">
        <v>45921</v>
      </c>
      <c r="S150" s="1" t="s">
        <v>4027</v>
      </c>
      <c r="T150" s="124" t="s">
        <v>231</v>
      </c>
      <c r="U150" s="11"/>
      <c r="V150" s="11"/>
      <c r="W150" s="11"/>
      <c r="X150" s="11"/>
    </row>
    <row r="151" spans="1:24" ht="95.1" customHeight="1" x14ac:dyDescent="0.25">
      <c r="A151" s="118" t="s">
        <v>2274</v>
      </c>
      <c r="B151" s="1">
        <v>2970</v>
      </c>
      <c r="C151" s="1" t="s">
        <v>1496</v>
      </c>
      <c r="D151" s="1" t="s">
        <v>228</v>
      </c>
      <c r="E151" s="110" t="s">
        <v>2692</v>
      </c>
      <c r="F151" s="1" t="s">
        <v>237</v>
      </c>
      <c r="G151" s="1" t="s">
        <v>1501</v>
      </c>
      <c r="H151" s="133">
        <v>2</v>
      </c>
      <c r="I151" s="24" t="s">
        <v>2484</v>
      </c>
      <c r="J151" s="1" t="s">
        <v>57</v>
      </c>
      <c r="K151" s="1" t="s">
        <v>238</v>
      </c>
      <c r="L151" s="3">
        <v>5951.82</v>
      </c>
      <c r="M151" s="10">
        <f t="shared" si="5"/>
        <v>11903.64</v>
      </c>
      <c r="N151" s="5" t="s">
        <v>12</v>
      </c>
      <c r="O151" s="1" t="s">
        <v>230</v>
      </c>
      <c r="P151" s="1" t="s">
        <v>226</v>
      </c>
      <c r="Q151" s="1" t="s">
        <v>226</v>
      </c>
      <c r="R151" s="6">
        <v>45921</v>
      </c>
      <c r="S151" s="1" t="s">
        <v>4027</v>
      </c>
      <c r="T151" s="124" t="s">
        <v>231</v>
      </c>
      <c r="U151" s="11"/>
      <c r="V151" s="11"/>
      <c r="W151" s="11"/>
      <c r="X151" s="11"/>
    </row>
    <row r="152" spans="1:24" ht="95.1" customHeight="1" x14ac:dyDescent="0.25">
      <c r="A152" s="118" t="s">
        <v>2274</v>
      </c>
      <c r="B152" s="1">
        <v>2511</v>
      </c>
      <c r="C152" s="1" t="s">
        <v>1496</v>
      </c>
      <c r="D152" s="1" t="s">
        <v>228</v>
      </c>
      <c r="E152" s="110" t="s">
        <v>2692</v>
      </c>
      <c r="F152" s="1" t="s">
        <v>237</v>
      </c>
      <c r="G152" s="1" t="s">
        <v>1501</v>
      </c>
      <c r="H152" s="134">
        <v>1</v>
      </c>
      <c r="I152" s="24" t="s">
        <v>2484</v>
      </c>
      <c r="J152" s="1" t="s">
        <v>57</v>
      </c>
      <c r="K152" s="1" t="s">
        <v>238</v>
      </c>
      <c r="L152" s="3">
        <v>5951.82</v>
      </c>
      <c r="M152" s="10">
        <f t="shared" si="5"/>
        <v>5951.82</v>
      </c>
      <c r="N152" s="5" t="s">
        <v>12</v>
      </c>
      <c r="O152" s="1" t="s">
        <v>230</v>
      </c>
      <c r="P152" s="1" t="s">
        <v>226</v>
      </c>
      <c r="Q152" s="1" t="s">
        <v>226</v>
      </c>
      <c r="R152" s="6">
        <v>45921</v>
      </c>
      <c r="S152" s="1" t="s">
        <v>4027</v>
      </c>
      <c r="T152" s="124" t="s">
        <v>231</v>
      </c>
      <c r="U152" s="11"/>
      <c r="V152" s="11"/>
      <c r="W152" s="11"/>
      <c r="X152" s="11"/>
    </row>
    <row r="153" spans="1:24" ht="95.1" customHeight="1" x14ac:dyDescent="0.25">
      <c r="A153" s="118" t="s">
        <v>2274</v>
      </c>
      <c r="B153" s="1">
        <v>2454</v>
      </c>
      <c r="C153" s="1" t="s">
        <v>1496</v>
      </c>
      <c r="D153" s="1" t="s">
        <v>228</v>
      </c>
      <c r="E153" s="110" t="s">
        <v>2692</v>
      </c>
      <c r="F153" s="1" t="s">
        <v>237</v>
      </c>
      <c r="G153" s="1" t="s">
        <v>1501</v>
      </c>
      <c r="H153" s="134">
        <v>1</v>
      </c>
      <c r="I153" s="24" t="s">
        <v>2484</v>
      </c>
      <c r="J153" s="1" t="s">
        <v>57</v>
      </c>
      <c r="K153" s="1" t="s">
        <v>239</v>
      </c>
      <c r="L153" s="3">
        <v>14605.53</v>
      </c>
      <c r="M153" s="10">
        <f t="shared" si="5"/>
        <v>14605.53</v>
      </c>
      <c r="N153" s="5" t="s">
        <v>12</v>
      </c>
      <c r="O153" s="1" t="s">
        <v>230</v>
      </c>
      <c r="P153" s="1" t="s">
        <v>226</v>
      </c>
      <c r="Q153" s="1" t="s">
        <v>226</v>
      </c>
      <c r="R153" s="6">
        <v>45921</v>
      </c>
      <c r="S153" s="1" t="s">
        <v>4027</v>
      </c>
      <c r="T153" s="124" t="s">
        <v>231</v>
      </c>
      <c r="U153" s="11"/>
      <c r="V153" s="11"/>
      <c r="W153" s="11"/>
      <c r="X153" s="11"/>
    </row>
    <row r="154" spans="1:24" ht="95.1" customHeight="1" x14ac:dyDescent="0.25">
      <c r="A154" s="118" t="s">
        <v>2274</v>
      </c>
      <c r="B154" s="1">
        <v>2970</v>
      </c>
      <c r="C154" s="1" t="s">
        <v>1496</v>
      </c>
      <c r="D154" s="1" t="s">
        <v>228</v>
      </c>
      <c r="E154" s="110" t="s">
        <v>2692</v>
      </c>
      <c r="F154" s="1" t="s">
        <v>237</v>
      </c>
      <c r="G154" s="1" t="s">
        <v>1501</v>
      </c>
      <c r="H154" s="134">
        <v>1</v>
      </c>
      <c r="I154" s="24" t="s">
        <v>2484</v>
      </c>
      <c r="J154" s="1" t="s">
        <v>57</v>
      </c>
      <c r="K154" s="1" t="s">
        <v>239</v>
      </c>
      <c r="L154" s="3">
        <v>14605.53</v>
      </c>
      <c r="M154" s="10">
        <f>H154*L154</f>
        <v>14605.53</v>
      </c>
      <c r="N154" s="5" t="s">
        <v>12</v>
      </c>
      <c r="O154" s="1" t="s">
        <v>230</v>
      </c>
      <c r="P154" s="1" t="s">
        <v>226</v>
      </c>
      <c r="Q154" s="1" t="s">
        <v>226</v>
      </c>
      <c r="R154" s="6">
        <v>45921</v>
      </c>
      <c r="S154" s="1" t="s">
        <v>4027</v>
      </c>
      <c r="T154" s="124" t="s">
        <v>231</v>
      </c>
      <c r="U154" s="11"/>
      <c r="V154" s="11"/>
      <c r="W154" s="11"/>
      <c r="X154" s="11"/>
    </row>
    <row r="155" spans="1:24" ht="95.1" customHeight="1" x14ac:dyDescent="0.25">
      <c r="A155" s="118" t="s">
        <v>2274</v>
      </c>
      <c r="B155" s="1">
        <v>2007</v>
      </c>
      <c r="C155" s="1" t="s">
        <v>1496</v>
      </c>
      <c r="D155" s="1" t="s">
        <v>240</v>
      </c>
      <c r="E155" s="1" t="s">
        <v>2699</v>
      </c>
      <c r="F155" s="1" t="s">
        <v>1133</v>
      </c>
      <c r="G155" s="1" t="s">
        <v>44</v>
      </c>
      <c r="H155" s="133">
        <v>1947</v>
      </c>
      <c r="I155" s="7" t="s">
        <v>2548</v>
      </c>
      <c r="J155" s="1" t="s">
        <v>57</v>
      </c>
      <c r="K155" s="1" t="s">
        <v>241</v>
      </c>
      <c r="L155" s="3">
        <v>23</v>
      </c>
      <c r="M155" s="10">
        <f t="shared" si="5"/>
        <v>44781</v>
      </c>
      <c r="N155" s="5" t="s">
        <v>12</v>
      </c>
      <c r="O155" s="1" t="s">
        <v>242</v>
      </c>
      <c r="P155" s="1" t="s">
        <v>226</v>
      </c>
      <c r="Q155" s="1" t="s">
        <v>226</v>
      </c>
      <c r="R155" s="6">
        <v>45665</v>
      </c>
      <c r="S155" s="1" t="s">
        <v>4027</v>
      </c>
      <c r="T155" s="124" t="s">
        <v>243</v>
      </c>
      <c r="U155" s="11"/>
      <c r="V155" s="11"/>
      <c r="W155" s="11"/>
      <c r="X155" s="11"/>
    </row>
    <row r="156" spans="1:24" ht="95.1" customHeight="1" x14ac:dyDescent="0.25">
      <c r="A156" s="118" t="s">
        <v>2274</v>
      </c>
      <c r="B156" s="1">
        <v>2007</v>
      </c>
      <c r="C156" s="1" t="s">
        <v>1496</v>
      </c>
      <c r="D156" s="1" t="s">
        <v>240</v>
      </c>
      <c r="E156" s="1" t="s">
        <v>2699</v>
      </c>
      <c r="F156" s="1" t="s">
        <v>1133</v>
      </c>
      <c r="G156" s="1" t="s">
        <v>44</v>
      </c>
      <c r="H156" s="133">
        <v>2147</v>
      </c>
      <c r="I156" s="7" t="s">
        <v>2548</v>
      </c>
      <c r="J156" s="1" t="s">
        <v>57</v>
      </c>
      <c r="K156" s="1" t="s">
        <v>244</v>
      </c>
      <c r="L156" s="3">
        <v>1.25</v>
      </c>
      <c r="M156" s="10">
        <f t="shared" si="5"/>
        <v>2683.75</v>
      </c>
      <c r="N156" s="5" t="s">
        <v>12</v>
      </c>
      <c r="O156" s="1" t="s">
        <v>242</v>
      </c>
      <c r="P156" s="1" t="s">
        <v>226</v>
      </c>
      <c r="Q156" s="1" t="s">
        <v>226</v>
      </c>
      <c r="R156" s="6">
        <v>45665</v>
      </c>
      <c r="S156" s="1" t="s">
        <v>4027</v>
      </c>
      <c r="T156" s="124" t="s">
        <v>243</v>
      </c>
      <c r="U156" s="11"/>
      <c r="V156" s="11"/>
      <c r="W156" s="11"/>
      <c r="X156" s="11"/>
    </row>
    <row r="157" spans="1:24" ht="95.1" customHeight="1" x14ac:dyDescent="0.25">
      <c r="A157" s="118" t="s">
        <v>2274</v>
      </c>
      <c r="B157" s="1">
        <v>2007</v>
      </c>
      <c r="C157" s="1" t="s">
        <v>1496</v>
      </c>
      <c r="D157" s="1" t="s">
        <v>240</v>
      </c>
      <c r="E157" s="1" t="s">
        <v>2699</v>
      </c>
      <c r="F157" s="1" t="s">
        <v>1133</v>
      </c>
      <c r="G157" s="1" t="s">
        <v>44</v>
      </c>
      <c r="H157" s="133">
        <v>2147</v>
      </c>
      <c r="I157" s="7" t="s">
        <v>2551</v>
      </c>
      <c r="J157" s="1" t="s">
        <v>57</v>
      </c>
      <c r="K157" s="1" t="s">
        <v>245</v>
      </c>
      <c r="L157" s="3">
        <v>1.7</v>
      </c>
      <c r="M157" s="10">
        <f t="shared" si="5"/>
        <v>3649.9</v>
      </c>
      <c r="N157" s="5" t="s">
        <v>12</v>
      </c>
      <c r="O157" s="1" t="s">
        <v>242</v>
      </c>
      <c r="P157" s="1" t="s">
        <v>226</v>
      </c>
      <c r="Q157" s="1" t="s">
        <v>226</v>
      </c>
      <c r="R157" s="6">
        <v>45665</v>
      </c>
      <c r="S157" s="1" t="s">
        <v>4027</v>
      </c>
      <c r="T157" s="124" t="s">
        <v>243</v>
      </c>
      <c r="U157" s="11"/>
      <c r="V157" s="11"/>
      <c r="W157" s="11"/>
      <c r="X157" s="11"/>
    </row>
    <row r="158" spans="1:24" ht="95.1" customHeight="1" x14ac:dyDescent="0.25">
      <c r="A158" s="118" t="s">
        <v>2274</v>
      </c>
      <c r="B158" s="1">
        <v>2007</v>
      </c>
      <c r="C158" s="1" t="s">
        <v>1496</v>
      </c>
      <c r="D158" s="1" t="s">
        <v>246</v>
      </c>
      <c r="E158" s="110" t="s">
        <v>2692</v>
      </c>
      <c r="F158" s="1">
        <v>1072842</v>
      </c>
      <c r="G158" s="1" t="s">
        <v>1501</v>
      </c>
      <c r="H158" s="133">
        <v>4</v>
      </c>
      <c r="I158" s="7" t="s">
        <v>2549</v>
      </c>
      <c r="J158" s="1" t="s">
        <v>57</v>
      </c>
      <c r="K158" s="1" t="s">
        <v>247</v>
      </c>
      <c r="L158" s="3">
        <v>7376.13</v>
      </c>
      <c r="M158" s="10">
        <f t="shared" si="5"/>
        <v>29504.52</v>
      </c>
      <c r="N158" s="5" t="s">
        <v>12</v>
      </c>
      <c r="O158" s="1" t="s">
        <v>248</v>
      </c>
      <c r="P158" s="1" t="s">
        <v>226</v>
      </c>
      <c r="Q158" s="1" t="s">
        <v>226</v>
      </c>
      <c r="R158" s="6">
        <v>45963</v>
      </c>
      <c r="S158" s="1" t="s">
        <v>4027</v>
      </c>
      <c r="T158" s="124" t="s">
        <v>249</v>
      </c>
      <c r="U158" s="11"/>
      <c r="V158" s="11"/>
      <c r="W158" s="11"/>
      <c r="X158" s="11"/>
    </row>
    <row r="159" spans="1:24" ht="95.1" customHeight="1" x14ac:dyDescent="0.25">
      <c r="A159" s="118" t="s">
        <v>2274</v>
      </c>
      <c r="B159" s="1">
        <v>2515</v>
      </c>
      <c r="C159" s="1" t="s">
        <v>1496</v>
      </c>
      <c r="D159" s="1" t="s">
        <v>246</v>
      </c>
      <c r="E159" s="110" t="s">
        <v>2692</v>
      </c>
      <c r="F159" s="1">
        <v>1072842</v>
      </c>
      <c r="G159" s="1" t="s">
        <v>1501</v>
      </c>
      <c r="H159" s="133">
        <v>15</v>
      </c>
      <c r="I159" s="7" t="s">
        <v>2549</v>
      </c>
      <c r="J159" s="1" t="s">
        <v>57</v>
      </c>
      <c r="K159" s="1" t="s">
        <v>247</v>
      </c>
      <c r="L159" s="3">
        <v>7376.13</v>
      </c>
      <c r="M159" s="10">
        <f t="shared" si="5"/>
        <v>110641.95</v>
      </c>
      <c r="N159" s="5" t="s">
        <v>12</v>
      </c>
      <c r="O159" s="1" t="s">
        <v>248</v>
      </c>
      <c r="P159" s="1" t="s">
        <v>226</v>
      </c>
      <c r="Q159" s="1" t="s">
        <v>226</v>
      </c>
      <c r="R159" s="6">
        <v>45963</v>
      </c>
      <c r="S159" s="1" t="s">
        <v>4027</v>
      </c>
      <c r="T159" s="124" t="s">
        <v>249</v>
      </c>
      <c r="U159" s="11"/>
      <c r="V159" s="11"/>
      <c r="W159" s="11"/>
      <c r="X159" s="11"/>
    </row>
    <row r="160" spans="1:24" ht="95.1" customHeight="1" x14ac:dyDescent="0.25">
      <c r="A160" s="118" t="s">
        <v>2274</v>
      </c>
      <c r="B160" s="1">
        <v>2454</v>
      </c>
      <c r="C160" s="1" t="s">
        <v>1496</v>
      </c>
      <c r="D160" s="1" t="s">
        <v>246</v>
      </c>
      <c r="E160" s="110" t="s">
        <v>2692</v>
      </c>
      <c r="F160" s="1">
        <v>1112794</v>
      </c>
      <c r="G160" s="1" t="s">
        <v>1501</v>
      </c>
      <c r="H160" s="133">
        <v>2</v>
      </c>
      <c r="I160" s="7" t="s">
        <v>2550</v>
      </c>
      <c r="J160" s="1" t="s">
        <v>57</v>
      </c>
      <c r="K160" s="1" t="s">
        <v>250</v>
      </c>
      <c r="L160" s="3">
        <v>4246.75</v>
      </c>
      <c r="M160" s="10">
        <f t="shared" si="5"/>
        <v>8493.5</v>
      </c>
      <c r="N160" s="5" t="s">
        <v>12</v>
      </c>
      <c r="O160" s="1" t="s">
        <v>248</v>
      </c>
      <c r="P160" s="1" t="s">
        <v>57</v>
      </c>
      <c r="Q160" s="1" t="s">
        <v>57</v>
      </c>
      <c r="R160" s="6">
        <v>45963</v>
      </c>
      <c r="S160" s="1" t="s">
        <v>4027</v>
      </c>
      <c r="T160" s="124" t="s">
        <v>249</v>
      </c>
      <c r="U160" s="11"/>
      <c r="V160" s="11"/>
      <c r="W160" s="11"/>
      <c r="X160" s="11"/>
    </row>
    <row r="161" spans="1:24" ht="95.1" customHeight="1" x14ac:dyDescent="0.25">
      <c r="A161" s="118" t="s">
        <v>2274</v>
      </c>
      <c r="B161" s="1">
        <v>2970</v>
      </c>
      <c r="C161" s="1" t="s">
        <v>1496</v>
      </c>
      <c r="D161" s="1" t="s">
        <v>246</v>
      </c>
      <c r="E161" s="110" t="s">
        <v>2692</v>
      </c>
      <c r="F161" s="1">
        <v>1112794</v>
      </c>
      <c r="G161" s="1" t="s">
        <v>1501</v>
      </c>
      <c r="H161" s="133">
        <v>2</v>
      </c>
      <c r="I161" s="7" t="s">
        <v>2550</v>
      </c>
      <c r="J161" s="1" t="s">
        <v>57</v>
      </c>
      <c r="K161" s="1" t="s">
        <v>250</v>
      </c>
      <c r="L161" s="3">
        <v>4246.75</v>
      </c>
      <c r="M161" s="10">
        <f t="shared" si="5"/>
        <v>8493.5</v>
      </c>
      <c r="N161" s="5" t="s">
        <v>12</v>
      </c>
      <c r="O161" s="1" t="s">
        <v>248</v>
      </c>
      <c r="P161" s="1" t="s">
        <v>57</v>
      </c>
      <c r="Q161" s="1" t="s">
        <v>57</v>
      </c>
      <c r="R161" s="6">
        <v>45963</v>
      </c>
      <c r="S161" s="1" t="s">
        <v>4027</v>
      </c>
      <c r="T161" s="124" t="s">
        <v>249</v>
      </c>
      <c r="U161" s="11"/>
      <c r="V161" s="11"/>
      <c r="W161" s="11"/>
      <c r="X161" s="11"/>
    </row>
    <row r="162" spans="1:24" ht="95.1" customHeight="1" x14ac:dyDescent="0.25">
      <c r="A162" s="118" t="s">
        <v>2274</v>
      </c>
      <c r="B162" s="1">
        <v>2513</v>
      </c>
      <c r="C162" s="1" t="s">
        <v>1496</v>
      </c>
      <c r="D162" s="1" t="s">
        <v>246</v>
      </c>
      <c r="E162" s="110" t="s">
        <v>2692</v>
      </c>
      <c r="F162" s="1">
        <v>1112794</v>
      </c>
      <c r="G162" s="1" t="s">
        <v>1501</v>
      </c>
      <c r="H162" s="133">
        <v>2</v>
      </c>
      <c r="I162" s="7" t="s">
        <v>2550</v>
      </c>
      <c r="J162" s="1" t="s">
        <v>57</v>
      </c>
      <c r="K162" s="1" t="s">
        <v>250</v>
      </c>
      <c r="L162" s="3">
        <v>4246.75</v>
      </c>
      <c r="M162" s="10">
        <f t="shared" si="5"/>
        <v>8493.5</v>
      </c>
      <c r="N162" s="5" t="s">
        <v>12</v>
      </c>
      <c r="O162" s="1" t="s">
        <v>248</v>
      </c>
      <c r="P162" s="1" t="s">
        <v>57</v>
      </c>
      <c r="Q162" s="1" t="s">
        <v>57</v>
      </c>
      <c r="R162" s="6">
        <v>45963</v>
      </c>
      <c r="S162" s="1" t="s">
        <v>4027</v>
      </c>
      <c r="T162" s="124" t="s">
        <v>249</v>
      </c>
      <c r="U162" s="11"/>
      <c r="V162" s="11"/>
      <c r="W162" s="11"/>
      <c r="X162" s="11"/>
    </row>
    <row r="163" spans="1:24" ht="95.1" customHeight="1" x14ac:dyDescent="0.25">
      <c r="A163" s="118" t="s">
        <v>2274</v>
      </c>
      <c r="B163" s="1">
        <v>2515</v>
      </c>
      <c r="C163" s="1" t="s">
        <v>1496</v>
      </c>
      <c r="D163" s="1" t="s">
        <v>246</v>
      </c>
      <c r="E163" s="110" t="s">
        <v>2692</v>
      </c>
      <c r="F163" s="1">
        <v>1112794</v>
      </c>
      <c r="G163" s="1" t="s">
        <v>1501</v>
      </c>
      <c r="H163" s="133">
        <v>10</v>
      </c>
      <c r="I163" s="7" t="s">
        <v>2550</v>
      </c>
      <c r="J163" s="1" t="s">
        <v>57</v>
      </c>
      <c r="K163" s="1" t="s">
        <v>250</v>
      </c>
      <c r="L163" s="3">
        <v>4246.75</v>
      </c>
      <c r="M163" s="10">
        <f t="shared" si="5"/>
        <v>42467.5</v>
      </c>
      <c r="N163" s="5" t="s">
        <v>12</v>
      </c>
      <c r="O163" s="1" t="s">
        <v>248</v>
      </c>
      <c r="P163" s="1" t="s">
        <v>57</v>
      </c>
      <c r="Q163" s="1" t="s">
        <v>57</v>
      </c>
      <c r="R163" s="6">
        <v>45963</v>
      </c>
      <c r="S163" s="1" t="s">
        <v>4027</v>
      </c>
      <c r="T163" s="124" t="s">
        <v>249</v>
      </c>
      <c r="U163" s="11"/>
      <c r="V163" s="11"/>
      <c r="W163" s="11"/>
      <c r="X163" s="11"/>
    </row>
    <row r="164" spans="1:24" ht="95.1" customHeight="1" x14ac:dyDescent="0.25">
      <c r="A164" s="118" t="s">
        <v>2274</v>
      </c>
      <c r="B164" s="1">
        <v>2732</v>
      </c>
      <c r="C164" s="1" t="s">
        <v>1496</v>
      </c>
      <c r="D164" s="1" t="s">
        <v>246</v>
      </c>
      <c r="E164" s="110" t="s">
        <v>2692</v>
      </c>
      <c r="F164" s="1">
        <v>1112794</v>
      </c>
      <c r="G164" s="1" t="s">
        <v>1501</v>
      </c>
      <c r="H164" s="133">
        <v>4</v>
      </c>
      <c r="I164" s="7" t="s">
        <v>2550</v>
      </c>
      <c r="J164" s="1" t="s">
        <v>57</v>
      </c>
      <c r="K164" s="1" t="s">
        <v>250</v>
      </c>
      <c r="L164" s="3">
        <v>4246.75</v>
      </c>
      <c r="M164" s="10">
        <f t="shared" si="5"/>
        <v>16987</v>
      </c>
      <c r="N164" s="5" t="s">
        <v>12</v>
      </c>
      <c r="O164" s="1" t="s">
        <v>248</v>
      </c>
      <c r="P164" s="1" t="s">
        <v>57</v>
      </c>
      <c r="Q164" s="1" t="s">
        <v>57</v>
      </c>
      <c r="R164" s="6">
        <v>45963</v>
      </c>
      <c r="S164" s="1" t="s">
        <v>4027</v>
      </c>
      <c r="T164" s="124" t="s">
        <v>249</v>
      </c>
      <c r="U164" s="11"/>
      <c r="V164" s="11"/>
      <c r="W164" s="11"/>
      <c r="X164" s="11"/>
    </row>
    <row r="165" spans="1:24" ht="95.1" customHeight="1" x14ac:dyDescent="0.25">
      <c r="A165" s="118" t="s">
        <v>2274</v>
      </c>
      <c r="B165" s="1">
        <v>2007</v>
      </c>
      <c r="C165" s="1" t="s">
        <v>1496</v>
      </c>
      <c r="D165" s="1" t="s">
        <v>246</v>
      </c>
      <c r="E165" s="110" t="s">
        <v>2692</v>
      </c>
      <c r="F165" s="1">
        <v>1112794</v>
      </c>
      <c r="G165" s="1" t="s">
        <v>1501</v>
      </c>
      <c r="H165" s="133">
        <v>18</v>
      </c>
      <c r="I165" s="7" t="s">
        <v>2550</v>
      </c>
      <c r="J165" s="1" t="s">
        <v>57</v>
      </c>
      <c r="K165" s="1" t="s">
        <v>250</v>
      </c>
      <c r="L165" s="3">
        <v>4246.75</v>
      </c>
      <c r="M165" s="10">
        <f t="shared" si="5"/>
        <v>76441.5</v>
      </c>
      <c r="N165" s="5" t="s">
        <v>12</v>
      </c>
      <c r="O165" s="1" t="s">
        <v>248</v>
      </c>
      <c r="P165" s="1" t="s">
        <v>57</v>
      </c>
      <c r="Q165" s="1" t="s">
        <v>57</v>
      </c>
      <c r="R165" s="6">
        <v>45963</v>
      </c>
      <c r="S165" s="1" t="s">
        <v>4027</v>
      </c>
      <c r="T165" s="124" t="s">
        <v>249</v>
      </c>
      <c r="U165" s="11"/>
      <c r="V165" s="11"/>
      <c r="W165" s="11"/>
      <c r="X165" s="11"/>
    </row>
    <row r="166" spans="1:24" ht="95.1" customHeight="1" x14ac:dyDescent="0.25">
      <c r="A166" s="118" t="s">
        <v>2274</v>
      </c>
      <c r="B166" s="1">
        <v>2522</v>
      </c>
      <c r="C166" s="1" t="s">
        <v>1496</v>
      </c>
      <c r="D166" s="1" t="s">
        <v>246</v>
      </c>
      <c r="E166" s="110" t="s">
        <v>2692</v>
      </c>
      <c r="F166" s="1">
        <v>1112794</v>
      </c>
      <c r="G166" s="1" t="s">
        <v>1501</v>
      </c>
      <c r="H166" s="133">
        <v>2</v>
      </c>
      <c r="I166" s="7" t="s">
        <v>2550</v>
      </c>
      <c r="J166" s="1" t="s">
        <v>57</v>
      </c>
      <c r="K166" s="1" t="s">
        <v>250</v>
      </c>
      <c r="L166" s="3">
        <v>4246.75</v>
      </c>
      <c r="M166" s="10">
        <f t="shared" si="5"/>
        <v>8493.5</v>
      </c>
      <c r="N166" s="5" t="s">
        <v>12</v>
      </c>
      <c r="O166" s="1" t="s">
        <v>248</v>
      </c>
      <c r="P166" s="1" t="s">
        <v>57</v>
      </c>
      <c r="Q166" s="1" t="s">
        <v>57</v>
      </c>
      <c r="R166" s="6">
        <v>45963</v>
      </c>
      <c r="S166" s="1" t="s">
        <v>4027</v>
      </c>
      <c r="T166" s="124" t="s">
        <v>249</v>
      </c>
      <c r="U166" s="11"/>
      <c r="V166" s="11"/>
      <c r="W166" s="11"/>
      <c r="X166" s="11"/>
    </row>
    <row r="167" spans="1:24" ht="95.1" customHeight="1" x14ac:dyDescent="0.25">
      <c r="A167" s="118" t="s">
        <v>2274</v>
      </c>
      <c r="B167" s="1">
        <v>2741</v>
      </c>
      <c r="C167" s="1" t="s">
        <v>1496</v>
      </c>
      <c r="D167" s="1" t="s">
        <v>251</v>
      </c>
      <c r="E167" s="110" t="s">
        <v>2692</v>
      </c>
      <c r="F167" s="1">
        <v>1030984</v>
      </c>
      <c r="G167" s="1" t="s">
        <v>1501</v>
      </c>
      <c r="H167" s="134">
        <v>1</v>
      </c>
      <c r="I167" s="7" t="s">
        <v>2506</v>
      </c>
      <c r="J167" s="1" t="s">
        <v>57</v>
      </c>
      <c r="K167" s="1" t="s">
        <v>252</v>
      </c>
      <c r="L167" s="3">
        <v>3640.38</v>
      </c>
      <c r="M167" s="10">
        <f t="shared" si="5"/>
        <v>3640.38</v>
      </c>
      <c r="N167" s="5" t="s">
        <v>12</v>
      </c>
      <c r="O167" s="1" t="s">
        <v>139</v>
      </c>
      <c r="P167" s="1" t="s">
        <v>226</v>
      </c>
      <c r="Q167" s="1" t="s">
        <v>226</v>
      </c>
      <c r="R167" s="6">
        <v>45838</v>
      </c>
      <c r="S167" s="1" t="s">
        <v>4027</v>
      </c>
      <c r="T167" s="124" t="s">
        <v>253</v>
      </c>
      <c r="U167" s="11"/>
      <c r="V167" s="11"/>
      <c r="W167" s="11"/>
      <c r="X167" s="11"/>
    </row>
    <row r="168" spans="1:24" ht="95.1" customHeight="1" x14ac:dyDescent="0.25">
      <c r="A168" s="118" t="s">
        <v>2274</v>
      </c>
      <c r="B168" s="1">
        <v>2741</v>
      </c>
      <c r="C168" s="1" t="s">
        <v>1496</v>
      </c>
      <c r="D168" s="1" t="s">
        <v>251</v>
      </c>
      <c r="E168" s="110" t="s">
        <v>2692</v>
      </c>
      <c r="F168" s="1">
        <v>1030984</v>
      </c>
      <c r="G168" s="1" t="s">
        <v>1501</v>
      </c>
      <c r="H168" s="133">
        <v>2</v>
      </c>
      <c r="I168" s="7" t="s">
        <v>2506</v>
      </c>
      <c r="J168" s="1" t="s">
        <v>57</v>
      </c>
      <c r="K168" s="1" t="s">
        <v>252</v>
      </c>
      <c r="L168" s="3">
        <v>3540.82</v>
      </c>
      <c r="M168" s="10">
        <f t="shared" si="5"/>
        <v>7081.64</v>
      </c>
      <c r="N168" s="5" t="s">
        <v>12</v>
      </c>
      <c r="O168" s="1" t="s">
        <v>139</v>
      </c>
      <c r="P168" s="1" t="s">
        <v>226</v>
      </c>
      <c r="Q168" s="1" t="s">
        <v>226</v>
      </c>
      <c r="R168" s="6">
        <v>45838</v>
      </c>
      <c r="S168" s="1" t="s">
        <v>4027</v>
      </c>
      <c r="T168" s="124" t="s">
        <v>253</v>
      </c>
      <c r="U168" s="11"/>
      <c r="V168" s="11"/>
      <c r="W168" s="11"/>
      <c r="X168" s="11"/>
    </row>
    <row r="169" spans="1:24" ht="95.1" customHeight="1" x14ac:dyDescent="0.25">
      <c r="A169" s="118" t="s">
        <v>2274</v>
      </c>
      <c r="B169" s="1">
        <v>2741</v>
      </c>
      <c r="C169" s="1" t="s">
        <v>1496</v>
      </c>
      <c r="D169" s="1" t="s">
        <v>251</v>
      </c>
      <c r="E169" s="110" t="s">
        <v>2692</v>
      </c>
      <c r="F169" s="1">
        <v>1030984</v>
      </c>
      <c r="G169" s="1" t="s">
        <v>1501</v>
      </c>
      <c r="H169" s="134">
        <v>1</v>
      </c>
      <c r="I169" s="7" t="s">
        <v>2506</v>
      </c>
      <c r="J169" s="1" t="s">
        <v>57</v>
      </c>
      <c r="K169" s="1" t="s">
        <v>252</v>
      </c>
      <c r="L169" s="3">
        <v>3464.95</v>
      </c>
      <c r="M169" s="10">
        <f t="shared" si="5"/>
        <v>3464.95</v>
      </c>
      <c r="N169" s="5" t="s">
        <v>12</v>
      </c>
      <c r="O169" s="1" t="s">
        <v>139</v>
      </c>
      <c r="P169" s="1" t="s">
        <v>226</v>
      </c>
      <c r="Q169" s="1" t="s">
        <v>226</v>
      </c>
      <c r="R169" s="6">
        <v>45838</v>
      </c>
      <c r="S169" s="1" t="s">
        <v>4027</v>
      </c>
      <c r="T169" s="124" t="s">
        <v>253</v>
      </c>
      <c r="U169" s="11"/>
      <c r="V169" s="11"/>
      <c r="W169" s="11"/>
      <c r="X169" s="11"/>
    </row>
    <row r="170" spans="1:24" ht="95.1" customHeight="1" x14ac:dyDescent="0.25">
      <c r="A170" s="118" t="s">
        <v>2274</v>
      </c>
      <c r="B170" s="1">
        <v>2741</v>
      </c>
      <c r="C170" s="1" t="s">
        <v>1496</v>
      </c>
      <c r="D170" s="1" t="s">
        <v>251</v>
      </c>
      <c r="E170" s="110" t="s">
        <v>2692</v>
      </c>
      <c r="F170" s="1">
        <v>1030984</v>
      </c>
      <c r="G170" s="1" t="s">
        <v>1501</v>
      </c>
      <c r="H170" s="133">
        <v>2</v>
      </c>
      <c r="I170" s="7" t="s">
        <v>2506</v>
      </c>
      <c r="J170" s="1" t="s">
        <v>57</v>
      </c>
      <c r="K170" s="1" t="s">
        <v>252</v>
      </c>
      <c r="L170" s="3">
        <v>3889.28</v>
      </c>
      <c r="M170" s="10">
        <f t="shared" si="5"/>
        <v>7778.56</v>
      </c>
      <c r="N170" s="5" t="s">
        <v>12</v>
      </c>
      <c r="O170" s="1" t="s">
        <v>139</v>
      </c>
      <c r="P170" s="1" t="s">
        <v>226</v>
      </c>
      <c r="Q170" s="1" t="s">
        <v>226</v>
      </c>
      <c r="R170" s="6">
        <v>45838</v>
      </c>
      <c r="S170" s="1" t="s">
        <v>4027</v>
      </c>
      <c r="T170" s="124" t="s">
        <v>253</v>
      </c>
      <c r="U170" s="11"/>
      <c r="V170" s="11"/>
      <c r="W170" s="11"/>
      <c r="X170" s="11"/>
    </row>
    <row r="171" spans="1:24" ht="95.1" customHeight="1" x14ac:dyDescent="0.25">
      <c r="A171" s="118" t="s">
        <v>2274</v>
      </c>
      <c r="B171" s="1">
        <v>2741</v>
      </c>
      <c r="C171" s="1" t="s">
        <v>1496</v>
      </c>
      <c r="D171" s="1" t="s">
        <v>251</v>
      </c>
      <c r="E171" s="110" t="s">
        <v>2692</v>
      </c>
      <c r="F171" s="1">
        <v>1030984</v>
      </c>
      <c r="G171" s="1" t="s">
        <v>1501</v>
      </c>
      <c r="H171" s="134">
        <v>1</v>
      </c>
      <c r="I171" s="7" t="s">
        <v>2506</v>
      </c>
      <c r="J171" s="1" t="s">
        <v>57</v>
      </c>
      <c r="K171" s="1" t="s">
        <v>252</v>
      </c>
      <c r="L171" s="3">
        <v>3654.92</v>
      </c>
      <c r="M171" s="10">
        <f t="shared" si="5"/>
        <v>3654.92</v>
      </c>
      <c r="N171" s="5" t="s">
        <v>12</v>
      </c>
      <c r="O171" s="1" t="s">
        <v>139</v>
      </c>
      <c r="P171" s="1" t="s">
        <v>226</v>
      </c>
      <c r="Q171" s="1" t="s">
        <v>226</v>
      </c>
      <c r="R171" s="6">
        <v>45838</v>
      </c>
      <c r="S171" s="1" t="s">
        <v>4027</v>
      </c>
      <c r="T171" s="124" t="s">
        <v>253</v>
      </c>
      <c r="U171" s="11"/>
      <c r="V171" s="11"/>
      <c r="W171" s="11"/>
      <c r="X171" s="11"/>
    </row>
    <row r="172" spans="1:24" ht="95.1" customHeight="1" x14ac:dyDescent="0.25">
      <c r="A172" s="118" t="s">
        <v>2274</v>
      </c>
      <c r="B172" s="1">
        <v>2741</v>
      </c>
      <c r="C172" s="1" t="s">
        <v>1496</v>
      </c>
      <c r="D172" s="1" t="s">
        <v>251</v>
      </c>
      <c r="E172" s="110" t="s">
        <v>2692</v>
      </c>
      <c r="F172" s="1">
        <v>1030984</v>
      </c>
      <c r="G172" s="1" t="s">
        <v>1501</v>
      </c>
      <c r="H172" s="134">
        <v>1</v>
      </c>
      <c r="I172" s="7" t="s">
        <v>2506</v>
      </c>
      <c r="J172" s="1" t="s">
        <v>57</v>
      </c>
      <c r="K172" s="1" t="s">
        <v>252</v>
      </c>
      <c r="L172" s="3">
        <v>3506.11</v>
      </c>
      <c r="M172" s="10">
        <f t="shared" si="5"/>
        <v>3506.11</v>
      </c>
      <c r="N172" s="5" t="s">
        <v>12</v>
      </c>
      <c r="O172" s="1" t="s">
        <v>139</v>
      </c>
      <c r="P172" s="1" t="s">
        <v>226</v>
      </c>
      <c r="Q172" s="1" t="s">
        <v>226</v>
      </c>
      <c r="R172" s="6">
        <v>45838</v>
      </c>
      <c r="S172" s="1" t="s">
        <v>4027</v>
      </c>
      <c r="T172" s="124" t="s">
        <v>253</v>
      </c>
      <c r="U172" s="11"/>
      <c r="V172" s="11"/>
      <c r="W172" s="11"/>
      <c r="X172" s="11"/>
    </row>
    <row r="173" spans="1:24" ht="95.1" customHeight="1" x14ac:dyDescent="0.25">
      <c r="A173" s="118" t="s">
        <v>2274</v>
      </c>
      <c r="B173" s="1">
        <v>2741</v>
      </c>
      <c r="C173" s="1" t="s">
        <v>1496</v>
      </c>
      <c r="D173" s="1" t="s">
        <v>251</v>
      </c>
      <c r="E173" s="110" t="s">
        <v>2692</v>
      </c>
      <c r="F173" s="1">
        <v>1030984</v>
      </c>
      <c r="G173" s="1" t="s">
        <v>1501</v>
      </c>
      <c r="H173" s="134">
        <v>1</v>
      </c>
      <c r="I173" s="7" t="s">
        <v>2506</v>
      </c>
      <c r="J173" s="1" t="s">
        <v>57</v>
      </c>
      <c r="K173" s="1" t="s">
        <v>252</v>
      </c>
      <c r="L173" s="3">
        <v>3826.08</v>
      </c>
      <c r="M173" s="10">
        <f t="shared" si="5"/>
        <v>3826.08</v>
      </c>
      <c r="N173" s="5" t="s">
        <v>12</v>
      </c>
      <c r="O173" s="1" t="s">
        <v>139</v>
      </c>
      <c r="P173" s="1" t="s">
        <v>226</v>
      </c>
      <c r="Q173" s="1" t="s">
        <v>226</v>
      </c>
      <c r="R173" s="6">
        <v>45838</v>
      </c>
      <c r="S173" s="1" t="s">
        <v>4027</v>
      </c>
      <c r="T173" s="124" t="s">
        <v>253</v>
      </c>
      <c r="U173" s="11"/>
      <c r="V173" s="11"/>
      <c r="W173" s="11"/>
      <c r="X173" s="11"/>
    </row>
    <row r="174" spans="1:24" ht="95.1" customHeight="1" x14ac:dyDescent="0.25">
      <c r="A174" s="118" t="s">
        <v>2274</v>
      </c>
      <c r="B174" s="1">
        <v>2741</v>
      </c>
      <c r="C174" s="1" t="s">
        <v>1496</v>
      </c>
      <c r="D174" s="1" t="s">
        <v>251</v>
      </c>
      <c r="E174" s="110" t="s">
        <v>2692</v>
      </c>
      <c r="F174" s="1">
        <v>1030984</v>
      </c>
      <c r="G174" s="1" t="s">
        <v>1501</v>
      </c>
      <c r="H174" s="134">
        <v>1</v>
      </c>
      <c r="I174" s="7" t="s">
        <v>2506</v>
      </c>
      <c r="J174" s="1" t="s">
        <v>57</v>
      </c>
      <c r="K174" s="1" t="s">
        <v>252</v>
      </c>
      <c r="L174" s="3">
        <v>3577.69</v>
      </c>
      <c r="M174" s="10">
        <f t="shared" si="5"/>
        <v>3577.69</v>
      </c>
      <c r="N174" s="5" t="s">
        <v>12</v>
      </c>
      <c r="O174" s="1" t="s">
        <v>139</v>
      </c>
      <c r="P174" s="1" t="s">
        <v>226</v>
      </c>
      <c r="Q174" s="1" t="s">
        <v>226</v>
      </c>
      <c r="R174" s="6">
        <v>45838</v>
      </c>
      <c r="S174" s="1" t="s">
        <v>4027</v>
      </c>
      <c r="T174" s="124" t="s">
        <v>253</v>
      </c>
      <c r="U174" s="11"/>
      <c r="V174" s="11"/>
      <c r="W174" s="11"/>
      <c r="X174" s="11"/>
    </row>
    <row r="175" spans="1:24" ht="95.1" customHeight="1" x14ac:dyDescent="0.25">
      <c r="A175" s="118" t="s">
        <v>2274</v>
      </c>
      <c r="B175" s="1">
        <v>2741</v>
      </c>
      <c r="C175" s="1" t="s">
        <v>1496</v>
      </c>
      <c r="D175" s="1" t="s">
        <v>251</v>
      </c>
      <c r="E175" s="110" t="s">
        <v>2692</v>
      </c>
      <c r="F175" s="1">
        <v>1030984</v>
      </c>
      <c r="G175" s="1" t="s">
        <v>1501</v>
      </c>
      <c r="H175" s="134">
        <v>1</v>
      </c>
      <c r="I175" s="7" t="s">
        <v>2506</v>
      </c>
      <c r="J175" s="1" t="s">
        <v>57</v>
      </c>
      <c r="K175" s="1" t="s">
        <v>252</v>
      </c>
      <c r="L175" s="3">
        <v>3577.71</v>
      </c>
      <c r="M175" s="10">
        <f t="shared" si="5"/>
        <v>3577.71</v>
      </c>
      <c r="N175" s="5" t="s">
        <v>12</v>
      </c>
      <c r="O175" s="1" t="s">
        <v>139</v>
      </c>
      <c r="P175" s="1" t="s">
        <v>226</v>
      </c>
      <c r="Q175" s="1" t="s">
        <v>226</v>
      </c>
      <c r="R175" s="6">
        <v>45838</v>
      </c>
      <c r="S175" s="1" t="s">
        <v>4027</v>
      </c>
      <c r="T175" s="124" t="s">
        <v>253</v>
      </c>
      <c r="U175" s="11"/>
      <c r="V175" s="11"/>
      <c r="W175" s="11"/>
      <c r="X175" s="11"/>
    </row>
    <row r="176" spans="1:24" ht="95.1" customHeight="1" x14ac:dyDescent="0.25">
      <c r="A176" s="118" t="s">
        <v>2274</v>
      </c>
      <c r="B176" s="1">
        <v>2741</v>
      </c>
      <c r="C176" s="1" t="s">
        <v>1496</v>
      </c>
      <c r="D176" s="1" t="s">
        <v>251</v>
      </c>
      <c r="E176" s="110" t="s">
        <v>2692</v>
      </c>
      <c r="F176" s="1">
        <v>1030984</v>
      </c>
      <c r="G176" s="1" t="s">
        <v>1501</v>
      </c>
      <c r="H176" s="134">
        <v>1</v>
      </c>
      <c r="I176" s="7" t="s">
        <v>2506</v>
      </c>
      <c r="J176" s="1" t="s">
        <v>57</v>
      </c>
      <c r="K176" s="1" t="s">
        <v>252</v>
      </c>
      <c r="L176" s="3">
        <v>3626.7</v>
      </c>
      <c r="M176" s="10">
        <f t="shared" si="5"/>
        <v>3626.7</v>
      </c>
      <c r="N176" s="5" t="s">
        <v>12</v>
      </c>
      <c r="O176" s="1" t="s">
        <v>139</v>
      </c>
      <c r="P176" s="1" t="s">
        <v>226</v>
      </c>
      <c r="Q176" s="1" t="s">
        <v>226</v>
      </c>
      <c r="R176" s="6">
        <v>45838</v>
      </c>
      <c r="S176" s="1" t="s">
        <v>4027</v>
      </c>
      <c r="T176" s="124" t="s">
        <v>253</v>
      </c>
      <c r="U176" s="11"/>
      <c r="V176" s="11"/>
      <c r="W176" s="11"/>
      <c r="X176" s="11"/>
    </row>
    <row r="177" spans="1:24" ht="95.1" customHeight="1" x14ac:dyDescent="0.25">
      <c r="A177" s="118" t="s">
        <v>2274</v>
      </c>
      <c r="B177" s="1">
        <v>2741</v>
      </c>
      <c r="C177" s="1" t="s">
        <v>1496</v>
      </c>
      <c r="D177" s="1" t="s">
        <v>251</v>
      </c>
      <c r="E177" s="110" t="s">
        <v>2692</v>
      </c>
      <c r="F177" s="1">
        <v>1030984</v>
      </c>
      <c r="G177" s="1" t="s">
        <v>1501</v>
      </c>
      <c r="H177" s="134">
        <v>1</v>
      </c>
      <c r="I177" s="7" t="s">
        <v>2506</v>
      </c>
      <c r="J177" s="1" t="s">
        <v>57</v>
      </c>
      <c r="K177" s="1" t="s">
        <v>252</v>
      </c>
      <c r="L177" s="3">
        <v>3629.19</v>
      </c>
      <c r="M177" s="10">
        <f t="shared" si="5"/>
        <v>3629.19</v>
      </c>
      <c r="N177" s="5" t="s">
        <v>12</v>
      </c>
      <c r="O177" s="1" t="s">
        <v>139</v>
      </c>
      <c r="P177" s="1" t="s">
        <v>226</v>
      </c>
      <c r="Q177" s="1" t="s">
        <v>226</v>
      </c>
      <c r="R177" s="6">
        <v>45838</v>
      </c>
      <c r="S177" s="1" t="s">
        <v>4027</v>
      </c>
      <c r="T177" s="124" t="s">
        <v>253</v>
      </c>
      <c r="U177" s="11"/>
      <c r="V177" s="11"/>
      <c r="W177" s="11"/>
      <c r="X177" s="11"/>
    </row>
    <row r="178" spans="1:24" ht="95.1" customHeight="1" x14ac:dyDescent="0.25">
      <c r="A178" s="118" t="s">
        <v>2274</v>
      </c>
      <c r="B178" s="1">
        <v>2741</v>
      </c>
      <c r="C178" s="1" t="s">
        <v>1496</v>
      </c>
      <c r="D178" s="1" t="s">
        <v>251</v>
      </c>
      <c r="E178" s="110" t="s">
        <v>2692</v>
      </c>
      <c r="F178" s="1">
        <v>1030984</v>
      </c>
      <c r="G178" s="1" t="s">
        <v>1501</v>
      </c>
      <c r="H178" s="134">
        <v>1</v>
      </c>
      <c r="I178" s="7" t="s">
        <v>2506</v>
      </c>
      <c r="J178" s="1" t="s">
        <v>57</v>
      </c>
      <c r="K178" s="1" t="s">
        <v>252</v>
      </c>
      <c r="L178" s="3">
        <v>3770.31</v>
      </c>
      <c r="M178" s="10">
        <f t="shared" si="5"/>
        <v>3770.31</v>
      </c>
      <c r="N178" s="5" t="s">
        <v>12</v>
      </c>
      <c r="O178" s="1" t="s">
        <v>139</v>
      </c>
      <c r="P178" s="1" t="s">
        <v>226</v>
      </c>
      <c r="Q178" s="1" t="s">
        <v>226</v>
      </c>
      <c r="R178" s="6">
        <v>45838</v>
      </c>
      <c r="S178" s="1" t="s">
        <v>4027</v>
      </c>
      <c r="T178" s="124" t="s">
        <v>253</v>
      </c>
      <c r="U178" s="11"/>
      <c r="V178" s="11"/>
      <c r="W178" s="11"/>
      <c r="X178" s="11"/>
    </row>
    <row r="179" spans="1:24" ht="95.1" customHeight="1" x14ac:dyDescent="0.25">
      <c r="A179" s="118" t="s">
        <v>2274</v>
      </c>
      <c r="B179" s="1">
        <v>2741</v>
      </c>
      <c r="C179" s="1" t="s">
        <v>1496</v>
      </c>
      <c r="D179" s="1" t="s">
        <v>251</v>
      </c>
      <c r="E179" s="110" t="s">
        <v>2692</v>
      </c>
      <c r="F179" s="1">
        <v>1030984</v>
      </c>
      <c r="G179" s="1" t="s">
        <v>1501</v>
      </c>
      <c r="H179" s="134">
        <v>1</v>
      </c>
      <c r="I179" s="7" t="s">
        <v>2506</v>
      </c>
      <c r="J179" s="1" t="s">
        <v>57</v>
      </c>
      <c r="K179" s="1" t="s">
        <v>252</v>
      </c>
      <c r="L179" s="3">
        <v>3705.48</v>
      </c>
      <c r="M179" s="10">
        <f t="shared" si="5"/>
        <v>3705.48</v>
      </c>
      <c r="N179" s="5" t="s">
        <v>12</v>
      </c>
      <c r="O179" s="1" t="s">
        <v>139</v>
      </c>
      <c r="P179" s="1" t="s">
        <v>226</v>
      </c>
      <c r="Q179" s="1" t="s">
        <v>226</v>
      </c>
      <c r="R179" s="6">
        <v>45838</v>
      </c>
      <c r="S179" s="1" t="s">
        <v>4027</v>
      </c>
      <c r="T179" s="124" t="s">
        <v>253</v>
      </c>
      <c r="U179" s="11"/>
      <c r="V179" s="11"/>
      <c r="W179" s="11"/>
      <c r="X179" s="11"/>
    </row>
    <row r="180" spans="1:24" ht="95.1" customHeight="1" x14ac:dyDescent="0.25">
      <c r="A180" s="118" t="s">
        <v>2274</v>
      </c>
      <c r="B180" s="1">
        <v>2500</v>
      </c>
      <c r="C180" s="1" t="s">
        <v>1496</v>
      </c>
      <c r="D180" s="1" t="s">
        <v>251</v>
      </c>
      <c r="E180" s="110" t="s">
        <v>2692</v>
      </c>
      <c r="F180" s="1">
        <v>1030984</v>
      </c>
      <c r="G180" s="1" t="s">
        <v>1501</v>
      </c>
      <c r="H180" s="134">
        <v>1</v>
      </c>
      <c r="I180" s="7" t="s">
        <v>2506</v>
      </c>
      <c r="J180" s="1" t="s">
        <v>57</v>
      </c>
      <c r="K180" s="1" t="s">
        <v>252</v>
      </c>
      <c r="L180" s="3">
        <v>3867.64</v>
      </c>
      <c r="M180" s="10">
        <f t="shared" ref="M180:M243" si="6">H180*L180</f>
        <v>3867.64</v>
      </c>
      <c r="N180" s="5" t="s">
        <v>12</v>
      </c>
      <c r="O180" s="1" t="s">
        <v>139</v>
      </c>
      <c r="P180" s="1" t="s">
        <v>226</v>
      </c>
      <c r="Q180" s="1" t="s">
        <v>226</v>
      </c>
      <c r="R180" s="6">
        <v>45838</v>
      </c>
      <c r="S180" s="1" t="s">
        <v>4027</v>
      </c>
      <c r="T180" s="124" t="s">
        <v>253</v>
      </c>
      <c r="U180" s="11"/>
      <c r="V180" s="11"/>
      <c r="W180" s="11"/>
      <c r="X180" s="11"/>
    </row>
    <row r="181" spans="1:24" ht="95.1" customHeight="1" x14ac:dyDescent="0.25">
      <c r="A181" s="118" t="s">
        <v>2274</v>
      </c>
      <c r="B181" s="1">
        <v>2732</v>
      </c>
      <c r="C181" s="1" t="s">
        <v>1496</v>
      </c>
      <c r="D181" s="1" t="s">
        <v>251</v>
      </c>
      <c r="E181" s="110" t="s">
        <v>2692</v>
      </c>
      <c r="F181" s="1">
        <v>1030984</v>
      </c>
      <c r="G181" s="1" t="s">
        <v>1501</v>
      </c>
      <c r="H181" s="134">
        <v>1</v>
      </c>
      <c r="I181" s="7" t="s">
        <v>2506</v>
      </c>
      <c r="J181" s="1" t="s">
        <v>57</v>
      </c>
      <c r="K181" s="1" t="s">
        <v>252</v>
      </c>
      <c r="L181" s="3">
        <v>3867.64</v>
      </c>
      <c r="M181" s="10">
        <f t="shared" si="6"/>
        <v>3867.64</v>
      </c>
      <c r="N181" s="5" t="s">
        <v>12</v>
      </c>
      <c r="O181" s="1" t="s">
        <v>139</v>
      </c>
      <c r="P181" s="1" t="s">
        <v>226</v>
      </c>
      <c r="Q181" s="1" t="s">
        <v>226</v>
      </c>
      <c r="R181" s="6">
        <v>45838</v>
      </c>
      <c r="S181" s="1" t="s">
        <v>4027</v>
      </c>
      <c r="T181" s="124" t="s">
        <v>253</v>
      </c>
      <c r="U181" s="11"/>
      <c r="V181" s="11"/>
      <c r="W181" s="11"/>
      <c r="X181" s="11"/>
    </row>
    <row r="182" spans="1:24" ht="95.1" customHeight="1" x14ac:dyDescent="0.25">
      <c r="A182" s="118" t="s">
        <v>2274</v>
      </c>
      <c r="B182" s="1">
        <v>2511</v>
      </c>
      <c r="C182" s="1" t="s">
        <v>1496</v>
      </c>
      <c r="D182" s="1" t="s">
        <v>251</v>
      </c>
      <c r="E182" s="110" t="s">
        <v>2692</v>
      </c>
      <c r="F182" s="1">
        <v>1030984</v>
      </c>
      <c r="G182" s="1" t="s">
        <v>1501</v>
      </c>
      <c r="H182" s="134">
        <v>1</v>
      </c>
      <c r="I182" s="7" t="s">
        <v>2506</v>
      </c>
      <c r="J182" s="1" t="s">
        <v>57</v>
      </c>
      <c r="K182" s="1" t="s">
        <v>252</v>
      </c>
      <c r="L182" s="3">
        <v>3867.64</v>
      </c>
      <c r="M182" s="10">
        <f t="shared" si="6"/>
        <v>3867.64</v>
      </c>
      <c r="N182" s="5" t="s">
        <v>12</v>
      </c>
      <c r="O182" s="1" t="s">
        <v>139</v>
      </c>
      <c r="P182" s="1" t="s">
        <v>226</v>
      </c>
      <c r="Q182" s="1" t="s">
        <v>226</v>
      </c>
      <c r="R182" s="6">
        <v>45838</v>
      </c>
      <c r="S182" s="1" t="s">
        <v>4027</v>
      </c>
      <c r="T182" s="124" t="s">
        <v>253</v>
      </c>
      <c r="U182" s="11"/>
      <c r="V182" s="11"/>
      <c r="W182" s="11"/>
      <c r="X182" s="11"/>
    </row>
    <row r="183" spans="1:24" ht="95.1" customHeight="1" x14ac:dyDescent="0.25">
      <c r="A183" s="118" t="s">
        <v>2274</v>
      </c>
      <c r="B183" s="1">
        <v>2007</v>
      </c>
      <c r="C183" s="1" t="s">
        <v>1496</v>
      </c>
      <c r="D183" s="1" t="s">
        <v>251</v>
      </c>
      <c r="E183" s="110" t="s">
        <v>2692</v>
      </c>
      <c r="F183" s="1">
        <v>1030984</v>
      </c>
      <c r="G183" s="1" t="s">
        <v>1501</v>
      </c>
      <c r="H183" s="133">
        <v>4</v>
      </c>
      <c r="I183" s="7" t="s">
        <v>2506</v>
      </c>
      <c r="J183" s="1" t="s">
        <v>57</v>
      </c>
      <c r="K183" s="1" t="s">
        <v>252</v>
      </c>
      <c r="L183" s="3">
        <v>3867.64</v>
      </c>
      <c r="M183" s="10">
        <f t="shared" si="6"/>
        <v>15470.56</v>
      </c>
      <c r="N183" s="5" t="s">
        <v>12</v>
      </c>
      <c r="O183" s="1" t="s">
        <v>139</v>
      </c>
      <c r="P183" s="1" t="s">
        <v>226</v>
      </c>
      <c r="Q183" s="1" t="s">
        <v>226</v>
      </c>
      <c r="R183" s="6">
        <v>45838</v>
      </c>
      <c r="S183" s="1" t="s">
        <v>4027</v>
      </c>
      <c r="T183" s="124" t="s">
        <v>253</v>
      </c>
      <c r="U183" s="11"/>
      <c r="V183" s="11"/>
      <c r="W183" s="11"/>
      <c r="X183" s="11"/>
    </row>
    <row r="184" spans="1:24" ht="95.1" customHeight="1" x14ac:dyDescent="0.25">
      <c r="A184" s="118" t="s">
        <v>2274</v>
      </c>
      <c r="B184" s="1">
        <v>2007</v>
      </c>
      <c r="C184" s="1" t="s">
        <v>1496</v>
      </c>
      <c r="D184" s="1" t="s">
        <v>251</v>
      </c>
      <c r="E184" s="110" t="s">
        <v>2692</v>
      </c>
      <c r="F184" s="1">
        <v>1091999</v>
      </c>
      <c r="G184" s="1" t="s">
        <v>1501</v>
      </c>
      <c r="H184" s="133">
        <v>8</v>
      </c>
      <c r="I184" s="7" t="s">
        <v>2506</v>
      </c>
      <c r="J184" s="1" t="s">
        <v>57</v>
      </c>
      <c r="K184" s="1" t="s">
        <v>254</v>
      </c>
      <c r="L184" s="3">
        <v>5200</v>
      </c>
      <c r="M184" s="10">
        <f t="shared" si="6"/>
        <v>41600</v>
      </c>
      <c r="N184" s="5" t="s">
        <v>12</v>
      </c>
      <c r="O184" s="1" t="s">
        <v>139</v>
      </c>
      <c r="P184" s="1" t="s">
        <v>57</v>
      </c>
      <c r="Q184" s="1" t="s">
        <v>57</v>
      </c>
      <c r="R184" s="6">
        <v>45838</v>
      </c>
      <c r="S184" s="1" t="s">
        <v>4027</v>
      </c>
      <c r="T184" s="124" t="s">
        <v>253</v>
      </c>
      <c r="U184" s="11"/>
      <c r="V184" s="11"/>
      <c r="W184" s="11"/>
      <c r="X184" s="11"/>
    </row>
    <row r="185" spans="1:24" ht="95.1" customHeight="1" x14ac:dyDescent="0.25">
      <c r="A185" s="118" t="s">
        <v>2274</v>
      </c>
      <c r="B185" s="1">
        <v>2970</v>
      </c>
      <c r="C185" s="1" t="s">
        <v>1496</v>
      </c>
      <c r="D185" s="1" t="s">
        <v>251</v>
      </c>
      <c r="E185" s="110" t="s">
        <v>2692</v>
      </c>
      <c r="F185" s="1">
        <v>1091999</v>
      </c>
      <c r="G185" s="1" t="s">
        <v>1501</v>
      </c>
      <c r="H185" s="133">
        <v>2</v>
      </c>
      <c r="I185" s="7" t="s">
        <v>2506</v>
      </c>
      <c r="J185" s="1" t="s">
        <v>57</v>
      </c>
      <c r="K185" s="1" t="s">
        <v>254</v>
      </c>
      <c r="L185" s="3">
        <v>5200</v>
      </c>
      <c r="M185" s="10">
        <f t="shared" si="6"/>
        <v>10400</v>
      </c>
      <c r="N185" s="5" t="s">
        <v>12</v>
      </c>
      <c r="O185" s="1" t="s">
        <v>139</v>
      </c>
      <c r="P185" s="1" t="s">
        <v>57</v>
      </c>
      <c r="Q185" s="1" t="s">
        <v>57</v>
      </c>
      <c r="R185" s="6">
        <v>45838</v>
      </c>
      <c r="S185" s="1" t="s">
        <v>4027</v>
      </c>
      <c r="T185" s="124" t="s">
        <v>253</v>
      </c>
      <c r="U185" s="11"/>
      <c r="V185" s="11"/>
      <c r="W185" s="11"/>
      <c r="X185" s="11"/>
    </row>
    <row r="186" spans="1:24" ht="95.1" customHeight="1" x14ac:dyDescent="0.25">
      <c r="A186" s="118" t="s">
        <v>2274</v>
      </c>
      <c r="B186" s="1">
        <v>2454</v>
      </c>
      <c r="C186" s="1" t="s">
        <v>1496</v>
      </c>
      <c r="D186" s="1" t="s">
        <v>251</v>
      </c>
      <c r="E186" s="110" t="s">
        <v>2692</v>
      </c>
      <c r="F186" s="1">
        <v>1091999</v>
      </c>
      <c r="G186" s="1" t="s">
        <v>1501</v>
      </c>
      <c r="H186" s="134">
        <v>1</v>
      </c>
      <c r="I186" s="7" t="s">
        <v>2506</v>
      </c>
      <c r="J186" s="1" t="s">
        <v>57</v>
      </c>
      <c r="K186" s="1" t="s">
        <v>254</v>
      </c>
      <c r="L186" s="3">
        <v>5200</v>
      </c>
      <c r="M186" s="10">
        <f t="shared" si="6"/>
        <v>5200</v>
      </c>
      <c r="N186" s="5" t="s">
        <v>12</v>
      </c>
      <c r="O186" s="1" t="s">
        <v>139</v>
      </c>
      <c r="P186" s="1" t="s">
        <v>57</v>
      </c>
      <c r="Q186" s="1" t="s">
        <v>57</v>
      </c>
      <c r="R186" s="6">
        <v>45838</v>
      </c>
      <c r="S186" s="1" t="s">
        <v>4027</v>
      </c>
      <c r="T186" s="124" t="s">
        <v>253</v>
      </c>
      <c r="U186" s="11"/>
      <c r="V186" s="11"/>
      <c r="W186" s="11"/>
      <c r="X186" s="11"/>
    </row>
    <row r="187" spans="1:24" ht="95.1" customHeight="1" x14ac:dyDescent="0.25">
      <c r="A187" s="118" t="s">
        <v>2274</v>
      </c>
      <c r="B187" s="1">
        <v>2453</v>
      </c>
      <c r="C187" s="1" t="s">
        <v>1496</v>
      </c>
      <c r="D187" s="1" t="s">
        <v>251</v>
      </c>
      <c r="E187" s="110" t="s">
        <v>2692</v>
      </c>
      <c r="F187" s="1">
        <v>1091999</v>
      </c>
      <c r="G187" s="1" t="s">
        <v>1501</v>
      </c>
      <c r="H187" s="134">
        <v>1</v>
      </c>
      <c r="I187" s="7" t="s">
        <v>2506</v>
      </c>
      <c r="J187" s="1" t="s">
        <v>57</v>
      </c>
      <c r="K187" s="1" t="s">
        <v>254</v>
      </c>
      <c r="L187" s="3">
        <v>5200</v>
      </c>
      <c r="M187" s="10">
        <f t="shared" si="6"/>
        <v>5200</v>
      </c>
      <c r="N187" s="5" t="s">
        <v>12</v>
      </c>
      <c r="O187" s="1" t="s">
        <v>139</v>
      </c>
      <c r="P187" s="1" t="s">
        <v>57</v>
      </c>
      <c r="Q187" s="1" t="s">
        <v>57</v>
      </c>
      <c r="R187" s="6">
        <v>45838</v>
      </c>
      <c r="S187" s="1" t="s">
        <v>4027</v>
      </c>
      <c r="T187" s="124" t="s">
        <v>253</v>
      </c>
      <c r="U187" s="11"/>
      <c r="V187" s="11"/>
      <c r="W187" s="11"/>
      <c r="X187" s="11"/>
    </row>
    <row r="188" spans="1:24" ht="95.1" customHeight="1" x14ac:dyDescent="0.25">
      <c r="A188" s="118" t="s">
        <v>2274</v>
      </c>
      <c r="B188" s="1">
        <v>2741</v>
      </c>
      <c r="C188" s="1" t="s">
        <v>1496</v>
      </c>
      <c r="D188" s="1" t="s">
        <v>251</v>
      </c>
      <c r="E188" s="110" t="s">
        <v>2692</v>
      </c>
      <c r="F188" s="1">
        <v>1091999</v>
      </c>
      <c r="G188" s="1" t="s">
        <v>1501</v>
      </c>
      <c r="H188" s="134">
        <v>1</v>
      </c>
      <c r="I188" s="7" t="s">
        <v>2506</v>
      </c>
      <c r="J188" s="1" t="s">
        <v>57</v>
      </c>
      <c r="K188" s="1" t="s">
        <v>254</v>
      </c>
      <c r="L188" s="3">
        <v>5200</v>
      </c>
      <c r="M188" s="10">
        <f t="shared" si="6"/>
        <v>5200</v>
      </c>
      <c r="N188" s="5" t="s">
        <v>12</v>
      </c>
      <c r="O188" s="1" t="s">
        <v>139</v>
      </c>
      <c r="P188" s="1" t="s">
        <v>57</v>
      </c>
      <c r="Q188" s="1" t="s">
        <v>57</v>
      </c>
      <c r="R188" s="6">
        <v>45838</v>
      </c>
      <c r="S188" s="1" t="s">
        <v>4027</v>
      </c>
      <c r="T188" s="124" t="s">
        <v>253</v>
      </c>
      <c r="U188" s="11"/>
      <c r="V188" s="11"/>
      <c r="W188" s="11"/>
      <c r="X188" s="11"/>
    </row>
    <row r="189" spans="1:24" ht="95.1" customHeight="1" x14ac:dyDescent="0.25">
      <c r="A189" s="118" t="s">
        <v>2274</v>
      </c>
      <c r="B189" s="1">
        <v>2521</v>
      </c>
      <c r="C189" s="1" t="s">
        <v>1496</v>
      </c>
      <c r="D189" s="1" t="s">
        <v>251</v>
      </c>
      <c r="E189" s="110" t="s">
        <v>2692</v>
      </c>
      <c r="F189" s="1">
        <v>1091999</v>
      </c>
      <c r="G189" s="1" t="s">
        <v>1501</v>
      </c>
      <c r="H189" s="134">
        <v>1</v>
      </c>
      <c r="I189" s="7" t="s">
        <v>2506</v>
      </c>
      <c r="J189" s="1" t="s">
        <v>57</v>
      </c>
      <c r="K189" s="1" t="s">
        <v>254</v>
      </c>
      <c r="L189" s="3">
        <v>5200</v>
      </c>
      <c r="M189" s="10">
        <f t="shared" si="6"/>
        <v>5200</v>
      </c>
      <c r="N189" s="5" t="s">
        <v>12</v>
      </c>
      <c r="O189" s="1" t="s">
        <v>139</v>
      </c>
      <c r="P189" s="1" t="s">
        <v>57</v>
      </c>
      <c r="Q189" s="1" t="s">
        <v>57</v>
      </c>
      <c r="R189" s="6">
        <v>45838</v>
      </c>
      <c r="S189" s="1" t="s">
        <v>4027</v>
      </c>
      <c r="T189" s="124" t="s">
        <v>253</v>
      </c>
      <c r="U189" s="11"/>
      <c r="V189" s="11"/>
      <c r="W189" s="11"/>
      <c r="X189" s="11"/>
    </row>
    <row r="190" spans="1:24" ht="95.1" customHeight="1" x14ac:dyDescent="0.25">
      <c r="A190" s="118" t="s">
        <v>2274</v>
      </c>
      <c r="B190" s="1">
        <v>2513</v>
      </c>
      <c r="C190" s="1" t="s">
        <v>1496</v>
      </c>
      <c r="D190" s="1" t="s">
        <v>251</v>
      </c>
      <c r="E190" s="110" t="s">
        <v>2692</v>
      </c>
      <c r="F190" s="1">
        <v>1091999</v>
      </c>
      <c r="G190" s="1" t="s">
        <v>1501</v>
      </c>
      <c r="H190" s="133">
        <v>3</v>
      </c>
      <c r="I190" s="7" t="s">
        <v>2506</v>
      </c>
      <c r="J190" s="1" t="s">
        <v>57</v>
      </c>
      <c r="K190" s="1" t="s">
        <v>254</v>
      </c>
      <c r="L190" s="3">
        <v>5200</v>
      </c>
      <c r="M190" s="10">
        <f t="shared" si="6"/>
        <v>15600</v>
      </c>
      <c r="N190" s="5" t="s">
        <v>12</v>
      </c>
      <c r="O190" s="1" t="s">
        <v>139</v>
      </c>
      <c r="P190" s="1" t="s">
        <v>57</v>
      </c>
      <c r="Q190" s="1" t="s">
        <v>57</v>
      </c>
      <c r="R190" s="6">
        <v>45838</v>
      </c>
      <c r="S190" s="1" t="s">
        <v>4027</v>
      </c>
      <c r="T190" s="124" t="s">
        <v>253</v>
      </c>
      <c r="U190" s="11"/>
      <c r="V190" s="11"/>
      <c r="W190" s="11"/>
      <c r="X190" s="11"/>
    </row>
    <row r="191" spans="1:24" ht="95.1" customHeight="1" x14ac:dyDescent="0.25">
      <c r="A191" s="118" t="s">
        <v>2274</v>
      </c>
      <c r="B191" s="1">
        <v>2732</v>
      </c>
      <c r="C191" s="1" t="s">
        <v>1496</v>
      </c>
      <c r="D191" s="1" t="s">
        <v>251</v>
      </c>
      <c r="E191" s="110" t="s">
        <v>2692</v>
      </c>
      <c r="F191" s="1">
        <v>1091999</v>
      </c>
      <c r="G191" s="1" t="s">
        <v>1501</v>
      </c>
      <c r="H191" s="134">
        <v>1</v>
      </c>
      <c r="I191" s="7" t="s">
        <v>2506</v>
      </c>
      <c r="J191" s="1" t="s">
        <v>57</v>
      </c>
      <c r="K191" s="1" t="s">
        <v>254</v>
      </c>
      <c r="L191" s="3">
        <v>5200</v>
      </c>
      <c r="M191" s="10">
        <f t="shared" si="6"/>
        <v>5200</v>
      </c>
      <c r="N191" s="5" t="s">
        <v>12</v>
      </c>
      <c r="O191" s="1" t="s">
        <v>139</v>
      </c>
      <c r="P191" s="1" t="s">
        <v>57</v>
      </c>
      <c r="Q191" s="1" t="s">
        <v>57</v>
      </c>
      <c r="R191" s="6">
        <v>45838</v>
      </c>
      <c r="S191" s="1" t="s">
        <v>4027</v>
      </c>
      <c r="T191" s="124" t="s">
        <v>253</v>
      </c>
      <c r="U191" s="11"/>
      <c r="V191" s="11"/>
      <c r="W191" s="11"/>
      <c r="X191" s="11"/>
    </row>
    <row r="192" spans="1:24" ht="95.1" customHeight="1" x14ac:dyDescent="0.25">
      <c r="A192" s="118" t="s">
        <v>2274</v>
      </c>
      <c r="B192" s="1">
        <v>2522</v>
      </c>
      <c r="C192" s="1" t="s">
        <v>1496</v>
      </c>
      <c r="D192" s="1" t="s">
        <v>251</v>
      </c>
      <c r="E192" s="110" t="s">
        <v>2692</v>
      </c>
      <c r="F192" s="1">
        <v>1091999</v>
      </c>
      <c r="G192" s="1" t="s">
        <v>1501</v>
      </c>
      <c r="H192" s="134">
        <v>1</v>
      </c>
      <c r="I192" s="7" t="s">
        <v>2506</v>
      </c>
      <c r="J192" s="1" t="s">
        <v>57</v>
      </c>
      <c r="K192" s="1" t="s">
        <v>254</v>
      </c>
      <c r="L192" s="3">
        <v>5200</v>
      </c>
      <c r="M192" s="10">
        <f t="shared" si="6"/>
        <v>5200</v>
      </c>
      <c r="N192" s="5" t="s">
        <v>12</v>
      </c>
      <c r="O192" s="1" t="s">
        <v>139</v>
      </c>
      <c r="P192" s="1" t="s">
        <v>57</v>
      </c>
      <c r="Q192" s="1" t="s">
        <v>57</v>
      </c>
      <c r="R192" s="6">
        <v>45838</v>
      </c>
      <c r="S192" s="1" t="s">
        <v>4027</v>
      </c>
      <c r="T192" s="124" t="s">
        <v>253</v>
      </c>
      <c r="U192" s="11"/>
      <c r="V192" s="11"/>
      <c r="W192" s="11"/>
      <c r="X192" s="11"/>
    </row>
    <row r="193" spans="1:24" ht="95.1" customHeight="1" x14ac:dyDescent="0.25">
      <c r="A193" s="118" t="s">
        <v>2274</v>
      </c>
      <c r="B193" s="1">
        <v>2515</v>
      </c>
      <c r="C193" s="1" t="s">
        <v>1496</v>
      </c>
      <c r="D193" s="1" t="s">
        <v>251</v>
      </c>
      <c r="E193" s="110" t="s">
        <v>2692</v>
      </c>
      <c r="F193" s="1">
        <v>1091999</v>
      </c>
      <c r="G193" s="1" t="s">
        <v>1501</v>
      </c>
      <c r="H193" s="134">
        <v>1</v>
      </c>
      <c r="I193" s="7" t="s">
        <v>2506</v>
      </c>
      <c r="J193" s="1" t="s">
        <v>57</v>
      </c>
      <c r="K193" s="1" t="s">
        <v>254</v>
      </c>
      <c r="L193" s="3">
        <v>5200</v>
      </c>
      <c r="M193" s="10">
        <f t="shared" si="6"/>
        <v>5200</v>
      </c>
      <c r="N193" s="5" t="s">
        <v>12</v>
      </c>
      <c r="O193" s="1" t="s">
        <v>139</v>
      </c>
      <c r="P193" s="1" t="s">
        <v>57</v>
      </c>
      <c r="Q193" s="1" t="s">
        <v>57</v>
      </c>
      <c r="R193" s="6">
        <v>45838</v>
      </c>
      <c r="S193" s="1" t="s">
        <v>4027</v>
      </c>
      <c r="T193" s="124" t="s">
        <v>253</v>
      </c>
      <c r="U193" s="11"/>
      <c r="V193" s="11"/>
      <c r="W193" s="11"/>
      <c r="X193" s="11"/>
    </row>
    <row r="194" spans="1:24" ht="95.1" customHeight="1" x14ac:dyDescent="0.25">
      <c r="A194" s="118" t="s">
        <v>2274</v>
      </c>
      <c r="B194" s="1">
        <v>2741</v>
      </c>
      <c r="C194" s="1" t="s">
        <v>1496</v>
      </c>
      <c r="D194" s="1" t="s">
        <v>255</v>
      </c>
      <c r="E194" s="110" t="s">
        <v>2692</v>
      </c>
      <c r="F194" s="1">
        <v>1051039</v>
      </c>
      <c r="G194" s="1" t="s">
        <v>1501</v>
      </c>
      <c r="H194" s="134">
        <v>1</v>
      </c>
      <c r="I194" s="7" t="s">
        <v>2501</v>
      </c>
      <c r="J194" s="1" t="s">
        <v>57</v>
      </c>
      <c r="K194" s="1" t="s">
        <v>256</v>
      </c>
      <c r="L194" s="3">
        <v>3943.45</v>
      </c>
      <c r="M194" s="10">
        <f t="shared" si="6"/>
        <v>3943.45</v>
      </c>
      <c r="N194" s="5" t="s">
        <v>12</v>
      </c>
      <c r="O194" s="1" t="s">
        <v>135</v>
      </c>
      <c r="P194" s="1" t="s">
        <v>226</v>
      </c>
      <c r="Q194" s="1" t="s">
        <v>226</v>
      </c>
      <c r="R194" s="6">
        <v>45838</v>
      </c>
      <c r="S194" s="1" t="s">
        <v>4027</v>
      </c>
      <c r="T194" s="124" t="s">
        <v>257</v>
      </c>
      <c r="U194" s="11"/>
      <c r="V194" s="11"/>
      <c r="W194" s="11"/>
      <c r="X194" s="11"/>
    </row>
    <row r="195" spans="1:24" ht="95.1" customHeight="1" x14ac:dyDescent="0.25">
      <c r="A195" s="118" t="s">
        <v>2274</v>
      </c>
      <c r="B195" s="1">
        <v>2741</v>
      </c>
      <c r="C195" s="1" t="s">
        <v>1496</v>
      </c>
      <c r="D195" s="1" t="s">
        <v>255</v>
      </c>
      <c r="E195" s="110" t="s">
        <v>2692</v>
      </c>
      <c r="F195" s="1">
        <v>1051039</v>
      </c>
      <c r="G195" s="1" t="s">
        <v>1501</v>
      </c>
      <c r="H195" s="133">
        <v>2</v>
      </c>
      <c r="I195" s="7" t="s">
        <v>2401</v>
      </c>
      <c r="J195" s="1" t="s">
        <v>57</v>
      </c>
      <c r="K195" s="1" t="s">
        <v>256</v>
      </c>
      <c r="L195" s="3">
        <v>3947.42</v>
      </c>
      <c r="M195" s="10">
        <f t="shared" si="6"/>
        <v>7894.84</v>
      </c>
      <c r="N195" s="5" t="s">
        <v>12</v>
      </c>
      <c r="O195" s="1" t="s">
        <v>135</v>
      </c>
      <c r="P195" s="1" t="s">
        <v>226</v>
      </c>
      <c r="Q195" s="1" t="s">
        <v>226</v>
      </c>
      <c r="R195" s="6">
        <v>45838</v>
      </c>
      <c r="S195" s="1" t="s">
        <v>4027</v>
      </c>
      <c r="T195" s="124" t="s">
        <v>257</v>
      </c>
      <c r="U195" s="11"/>
      <c r="V195" s="11"/>
      <c r="W195" s="11"/>
      <c r="X195" s="11"/>
    </row>
    <row r="196" spans="1:24" ht="95.1" customHeight="1" x14ac:dyDescent="0.25">
      <c r="A196" s="118" t="s">
        <v>2274</v>
      </c>
      <c r="B196" s="1">
        <v>2741</v>
      </c>
      <c r="C196" s="1" t="s">
        <v>1496</v>
      </c>
      <c r="D196" s="1" t="s">
        <v>255</v>
      </c>
      <c r="E196" s="110" t="s">
        <v>2692</v>
      </c>
      <c r="F196" s="1">
        <v>1051039</v>
      </c>
      <c r="G196" s="1" t="s">
        <v>1501</v>
      </c>
      <c r="H196" s="133">
        <v>2</v>
      </c>
      <c r="I196" s="7" t="s">
        <v>2401</v>
      </c>
      <c r="J196" s="1" t="s">
        <v>57</v>
      </c>
      <c r="K196" s="1" t="s">
        <v>256</v>
      </c>
      <c r="L196" s="3">
        <v>3860.61</v>
      </c>
      <c r="M196" s="10">
        <f t="shared" si="6"/>
        <v>7721.22</v>
      </c>
      <c r="N196" s="5" t="s">
        <v>12</v>
      </c>
      <c r="O196" s="1" t="s">
        <v>135</v>
      </c>
      <c r="P196" s="1" t="s">
        <v>226</v>
      </c>
      <c r="Q196" s="1" t="s">
        <v>226</v>
      </c>
      <c r="R196" s="6">
        <v>45838</v>
      </c>
      <c r="S196" s="1" t="s">
        <v>4027</v>
      </c>
      <c r="T196" s="124" t="s">
        <v>257</v>
      </c>
      <c r="U196" s="11"/>
      <c r="V196" s="11"/>
      <c r="W196" s="11"/>
      <c r="X196" s="11"/>
    </row>
    <row r="197" spans="1:24" ht="95.1" customHeight="1" x14ac:dyDescent="0.25">
      <c r="A197" s="118" t="s">
        <v>2274</v>
      </c>
      <c r="B197" s="1">
        <v>2741</v>
      </c>
      <c r="C197" s="1" t="s">
        <v>1496</v>
      </c>
      <c r="D197" s="1" t="s">
        <v>255</v>
      </c>
      <c r="E197" s="110" t="s">
        <v>2692</v>
      </c>
      <c r="F197" s="1">
        <v>1051039</v>
      </c>
      <c r="G197" s="1" t="s">
        <v>1501</v>
      </c>
      <c r="H197" s="133">
        <v>2</v>
      </c>
      <c r="I197" s="7" t="s">
        <v>2401</v>
      </c>
      <c r="J197" s="1" t="s">
        <v>57</v>
      </c>
      <c r="K197" s="1" t="s">
        <v>256</v>
      </c>
      <c r="L197" s="3">
        <v>4079.15</v>
      </c>
      <c r="M197" s="10">
        <f t="shared" si="6"/>
        <v>8158.3</v>
      </c>
      <c r="N197" s="5" t="s">
        <v>12</v>
      </c>
      <c r="O197" s="1" t="s">
        <v>135</v>
      </c>
      <c r="P197" s="1" t="s">
        <v>226</v>
      </c>
      <c r="Q197" s="1" t="s">
        <v>226</v>
      </c>
      <c r="R197" s="6">
        <v>45838</v>
      </c>
      <c r="S197" s="1" t="s">
        <v>4027</v>
      </c>
      <c r="T197" s="124" t="s">
        <v>257</v>
      </c>
      <c r="U197" s="11"/>
      <c r="V197" s="11"/>
      <c r="W197" s="11"/>
      <c r="X197" s="11"/>
    </row>
    <row r="198" spans="1:24" ht="95.1" customHeight="1" x14ac:dyDescent="0.25">
      <c r="A198" s="118" t="s">
        <v>2274</v>
      </c>
      <c r="B198" s="1">
        <v>2741</v>
      </c>
      <c r="C198" s="1" t="s">
        <v>1496</v>
      </c>
      <c r="D198" s="1" t="s">
        <v>255</v>
      </c>
      <c r="E198" s="110" t="s">
        <v>2692</v>
      </c>
      <c r="F198" s="1">
        <v>1051039</v>
      </c>
      <c r="G198" s="1" t="s">
        <v>1501</v>
      </c>
      <c r="H198" s="134">
        <v>1</v>
      </c>
      <c r="I198" s="7" t="s">
        <v>2401</v>
      </c>
      <c r="J198" s="1" t="s">
        <v>57</v>
      </c>
      <c r="K198" s="1" t="s">
        <v>256</v>
      </c>
      <c r="L198" s="3">
        <v>4135.2299999999996</v>
      </c>
      <c r="M198" s="10">
        <f t="shared" si="6"/>
        <v>4135.2299999999996</v>
      </c>
      <c r="N198" s="5" t="s">
        <v>12</v>
      </c>
      <c r="O198" s="1" t="s">
        <v>135</v>
      </c>
      <c r="P198" s="1" t="s">
        <v>226</v>
      </c>
      <c r="Q198" s="1" t="s">
        <v>226</v>
      </c>
      <c r="R198" s="6">
        <v>45838</v>
      </c>
      <c r="S198" s="1" t="s">
        <v>4027</v>
      </c>
      <c r="T198" s="124" t="s">
        <v>257</v>
      </c>
      <c r="U198" s="11"/>
      <c r="V198" s="11"/>
      <c r="W198" s="11"/>
      <c r="X198" s="11"/>
    </row>
    <row r="199" spans="1:24" ht="95.1" customHeight="1" x14ac:dyDescent="0.25">
      <c r="A199" s="118" t="s">
        <v>2274</v>
      </c>
      <c r="B199" s="1">
        <v>2741</v>
      </c>
      <c r="C199" s="1" t="s">
        <v>1496</v>
      </c>
      <c r="D199" s="1" t="s">
        <v>255</v>
      </c>
      <c r="E199" s="110" t="s">
        <v>2692</v>
      </c>
      <c r="F199" s="1">
        <v>1051039</v>
      </c>
      <c r="G199" s="1" t="s">
        <v>1501</v>
      </c>
      <c r="H199" s="134">
        <v>1</v>
      </c>
      <c r="I199" s="7" t="s">
        <v>2401</v>
      </c>
      <c r="J199" s="1" t="s">
        <v>57</v>
      </c>
      <c r="K199" s="1" t="s">
        <v>256</v>
      </c>
      <c r="L199" s="3">
        <v>4097.3500000000004</v>
      </c>
      <c r="M199" s="10">
        <f t="shared" si="6"/>
        <v>4097.3500000000004</v>
      </c>
      <c r="N199" s="5" t="s">
        <v>12</v>
      </c>
      <c r="O199" s="1" t="s">
        <v>135</v>
      </c>
      <c r="P199" s="1" t="s">
        <v>226</v>
      </c>
      <c r="Q199" s="1" t="s">
        <v>226</v>
      </c>
      <c r="R199" s="6">
        <v>45838</v>
      </c>
      <c r="S199" s="1" t="s">
        <v>4027</v>
      </c>
      <c r="T199" s="124" t="s">
        <v>257</v>
      </c>
      <c r="U199" s="11"/>
      <c r="V199" s="11"/>
      <c r="W199" s="11"/>
      <c r="X199" s="11"/>
    </row>
    <row r="200" spans="1:24" ht="95.1" customHeight="1" x14ac:dyDescent="0.25">
      <c r="A200" s="118" t="s">
        <v>2274</v>
      </c>
      <c r="B200" s="1">
        <v>2741</v>
      </c>
      <c r="C200" s="1" t="s">
        <v>1496</v>
      </c>
      <c r="D200" s="1" t="s">
        <v>255</v>
      </c>
      <c r="E200" s="110" t="s">
        <v>2692</v>
      </c>
      <c r="F200" s="1">
        <v>1051039</v>
      </c>
      <c r="G200" s="1" t="s">
        <v>1501</v>
      </c>
      <c r="H200" s="133">
        <v>2</v>
      </c>
      <c r="I200" s="7" t="s">
        <v>2401</v>
      </c>
      <c r="J200" s="1" t="s">
        <v>57</v>
      </c>
      <c r="K200" s="1" t="s">
        <v>256</v>
      </c>
      <c r="L200" s="3">
        <v>3850.25</v>
      </c>
      <c r="M200" s="10">
        <f t="shared" si="6"/>
        <v>7700.5</v>
      </c>
      <c r="N200" s="5" t="s">
        <v>12</v>
      </c>
      <c r="O200" s="1" t="s">
        <v>135</v>
      </c>
      <c r="P200" s="1" t="s">
        <v>226</v>
      </c>
      <c r="Q200" s="1" t="s">
        <v>226</v>
      </c>
      <c r="R200" s="6">
        <v>45838</v>
      </c>
      <c r="S200" s="1" t="s">
        <v>4027</v>
      </c>
      <c r="T200" s="124" t="s">
        <v>257</v>
      </c>
      <c r="U200" s="11"/>
      <c r="V200" s="11"/>
      <c r="W200" s="11"/>
      <c r="X200" s="11"/>
    </row>
    <row r="201" spans="1:24" ht="95.1" customHeight="1" x14ac:dyDescent="0.25">
      <c r="A201" s="118" t="s">
        <v>2274</v>
      </c>
      <c r="B201" s="1">
        <v>2741</v>
      </c>
      <c r="C201" s="1" t="s">
        <v>1496</v>
      </c>
      <c r="D201" s="1" t="s">
        <v>255</v>
      </c>
      <c r="E201" s="110" t="s">
        <v>2692</v>
      </c>
      <c r="F201" s="1">
        <v>1051039</v>
      </c>
      <c r="G201" s="1" t="s">
        <v>1501</v>
      </c>
      <c r="H201" s="134">
        <v>1</v>
      </c>
      <c r="I201" s="7" t="s">
        <v>2401</v>
      </c>
      <c r="J201" s="1" t="s">
        <v>57</v>
      </c>
      <c r="K201" s="1" t="s">
        <v>256</v>
      </c>
      <c r="L201" s="3">
        <v>4089.89</v>
      </c>
      <c r="M201" s="10">
        <f t="shared" si="6"/>
        <v>4089.89</v>
      </c>
      <c r="N201" s="5" t="s">
        <v>12</v>
      </c>
      <c r="O201" s="1" t="s">
        <v>135</v>
      </c>
      <c r="P201" s="1" t="s">
        <v>226</v>
      </c>
      <c r="Q201" s="1" t="s">
        <v>226</v>
      </c>
      <c r="R201" s="6">
        <v>45838</v>
      </c>
      <c r="S201" s="1" t="s">
        <v>4027</v>
      </c>
      <c r="T201" s="124" t="s">
        <v>257</v>
      </c>
      <c r="U201" s="11"/>
      <c r="V201" s="11"/>
      <c r="W201" s="11"/>
      <c r="X201" s="11"/>
    </row>
    <row r="202" spans="1:24" ht="95.1" customHeight="1" x14ac:dyDescent="0.25">
      <c r="A202" s="118" t="s">
        <v>2274</v>
      </c>
      <c r="B202" s="1">
        <v>2741</v>
      </c>
      <c r="C202" s="1" t="s">
        <v>1496</v>
      </c>
      <c r="D202" s="1" t="s">
        <v>255</v>
      </c>
      <c r="E202" s="110" t="s">
        <v>2692</v>
      </c>
      <c r="F202" s="1">
        <v>1051039</v>
      </c>
      <c r="G202" s="1" t="s">
        <v>1501</v>
      </c>
      <c r="H202" s="134">
        <v>1</v>
      </c>
      <c r="I202" s="7" t="s">
        <v>2401</v>
      </c>
      <c r="J202" s="1" t="s">
        <v>57</v>
      </c>
      <c r="K202" s="1" t="s">
        <v>256</v>
      </c>
      <c r="L202" s="3">
        <v>3376.24</v>
      </c>
      <c r="M202" s="10">
        <f t="shared" si="6"/>
        <v>3376.24</v>
      </c>
      <c r="N202" s="5" t="s">
        <v>12</v>
      </c>
      <c r="O202" s="1" t="s">
        <v>135</v>
      </c>
      <c r="P202" s="1" t="s">
        <v>226</v>
      </c>
      <c r="Q202" s="1" t="s">
        <v>226</v>
      </c>
      <c r="R202" s="6">
        <v>45838</v>
      </c>
      <c r="S202" s="1" t="s">
        <v>4027</v>
      </c>
      <c r="T202" s="124" t="s">
        <v>257</v>
      </c>
      <c r="U202" s="11"/>
      <c r="V202" s="11"/>
      <c r="W202" s="11"/>
      <c r="X202" s="11"/>
    </row>
    <row r="203" spans="1:24" ht="95.1" customHeight="1" x14ac:dyDescent="0.25">
      <c r="A203" s="118" t="s">
        <v>2274</v>
      </c>
      <c r="B203" s="1">
        <v>2741</v>
      </c>
      <c r="C203" s="1" t="s">
        <v>1496</v>
      </c>
      <c r="D203" s="1" t="s">
        <v>255</v>
      </c>
      <c r="E203" s="110" t="s">
        <v>2692</v>
      </c>
      <c r="F203" s="1">
        <v>1051039</v>
      </c>
      <c r="G203" s="1" t="s">
        <v>1501</v>
      </c>
      <c r="H203" s="134">
        <v>1</v>
      </c>
      <c r="I203" s="7" t="s">
        <v>2401</v>
      </c>
      <c r="J203" s="1" t="s">
        <v>57</v>
      </c>
      <c r="K203" s="1" t="s">
        <v>256</v>
      </c>
      <c r="L203" s="3">
        <v>3823.12</v>
      </c>
      <c r="M203" s="10">
        <f t="shared" si="6"/>
        <v>3823.12</v>
      </c>
      <c r="N203" s="5" t="s">
        <v>12</v>
      </c>
      <c r="O203" s="1" t="s">
        <v>135</v>
      </c>
      <c r="P203" s="1" t="s">
        <v>226</v>
      </c>
      <c r="Q203" s="1" t="s">
        <v>226</v>
      </c>
      <c r="R203" s="6">
        <v>45838</v>
      </c>
      <c r="S203" s="1" t="s">
        <v>4027</v>
      </c>
      <c r="T203" s="124" t="s">
        <v>257</v>
      </c>
      <c r="U203" s="11"/>
      <c r="V203" s="11"/>
      <c r="W203" s="11"/>
      <c r="X203" s="11"/>
    </row>
    <row r="204" spans="1:24" ht="95.1" customHeight="1" x14ac:dyDescent="0.25">
      <c r="A204" s="118" t="s">
        <v>2274</v>
      </c>
      <c r="B204" s="1">
        <v>2741</v>
      </c>
      <c r="C204" s="1" t="s">
        <v>1496</v>
      </c>
      <c r="D204" s="1" t="s">
        <v>255</v>
      </c>
      <c r="E204" s="110" t="s">
        <v>2692</v>
      </c>
      <c r="F204" s="1">
        <v>1051039</v>
      </c>
      <c r="G204" s="1" t="s">
        <v>1501</v>
      </c>
      <c r="H204" s="134">
        <v>1</v>
      </c>
      <c r="I204" s="7" t="s">
        <v>2401</v>
      </c>
      <c r="J204" s="1" t="s">
        <v>57</v>
      </c>
      <c r="K204" s="1" t="s">
        <v>256</v>
      </c>
      <c r="L204" s="3">
        <v>4045.33</v>
      </c>
      <c r="M204" s="10">
        <f t="shared" si="6"/>
        <v>4045.33</v>
      </c>
      <c r="N204" s="5" t="s">
        <v>12</v>
      </c>
      <c r="O204" s="1" t="s">
        <v>135</v>
      </c>
      <c r="P204" s="1" t="s">
        <v>226</v>
      </c>
      <c r="Q204" s="1" t="s">
        <v>226</v>
      </c>
      <c r="R204" s="6">
        <v>45838</v>
      </c>
      <c r="S204" s="1" t="s">
        <v>4027</v>
      </c>
      <c r="T204" s="124" t="s">
        <v>257</v>
      </c>
      <c r="U204" s="11"/>
      <c r="V204" s="11"/>
      <c r="W204" s="11"/>
      <c r="X204" s="11"/>
    </row>
    <row r="205" spans="1:24" ht="95.1" customHeight="1" x14ac:dyDescent="0.25">
      <c r="A205" s="118" t="s">
        <v>2274</v>
      </c>
      <c r="B205" s="1">
        <v>2741</v>
      </c>
      <c r="C205" s="1" t="s">
        <v>1496</v>
      </c>
      <c r="D205" s="1" t="s">
        <v>255</v>
      </c>
      <c r="E205" s="110" t="s">
        <v>2692</v>
      </c>
      <c r="F205" s="1">
        <v>1051039</v>
      </c>
      <c r="G205" s="1" t="s">
        <v>1501</v>
      </c>
      <c r="H205" s="134">
        <v>1</v>
      </c>
      <c r="I205" s="7" t="s">
        <v>2401</v>
      </c>
      <c r="J205" s="1" t="s">
        <v>57</v>
      </c>
      <c r="K205" s="1" t="s">
        <v>256</v>
      </c>
      <c r="L205" s="3">
        <v>4277.91</v>
      </c>
      <c r="M205" s="10">
        <f t="shared" si="6"/>
        <v>4277.91</v>
      </c>
      <c r="N205" s="5" t="s">
        <v>12</v>
      </c>
      <c r="O205" s="1" t="s">
        <v>135</v>
      </c>
      <c r="P205" s="1" t="s">
        <v>226</v>
      </c>
      <c r="Q205" s="1" t="s">
        <v>226</v>
      </c>
      <c r="R205" s="6">
        <v>45838</v>
      </c>
      <c r="S205" s="1" t="s">
        <v>4027</v>
      </c>
      <c r="T205" s="124" t="s">
        <v>257</v>
      </c>
      <c r="U205" s="11"/>
      <c r="V205" s="11"/>
      <c r="W205" s="11"/>
      <c r="X205" s="11"/>
    </row>
    <row r="206" spans="1:24" ht="95.1" customHeight="1" x14ac:dyDescent="0.25">
      <c r="A206" s="118" t="s">
        <v>2274</v>
      </c>
      <c r="B206" s="1">
        <v>2741</v>
      </c>
      <c r="C206" s="1" t="s">
        <v>1496</v>
      </c>
      <c r="D206" s="1" t="s">
        <v>255</v>
      </c>
      <c r="E206" s="110" t="s">
        <v>2692</v>
      </c>
      <c r="F206" s="1">
        <v>1051039</v>
      </c>
      <c r="G206" s="1" t="s">
        <v>1501</v>
      </c>
      <c r="H206" s="134">
        <v>1</v>
      </c>
      <c r="I206" s="7" t="s">
        <v>2401</v>
      </c>
      <c r="J206" s="1" t="s">
        <v>57</v>
      </c>
      <c r="K206" s="1" t="s">
        <v>256</v>
      </c>
      <c r="L206" s="3">
        <v>4230.41</v>
      </c>
      <c r="M206" s="10">
        <f t="shared" si="6"/>
        <v>4230.41</v>
      </c>
      <c r="N206" s="5" t="s">
        <v>12</v>
      </c>
      <c r="O206" s="1" t="s">
        <v>135</v>
      </c>
      <c r="P206" s="1" t="s">
        <v>226</v>
      </c>
      <c r="Q206" s="1" t="s">
        <v>226</v>
      </c>
      <c r="R206" s="6">
        <v>45838</v>
      </c>
      <c r="S206" s="1" t="s">
        <v>4027</v>
      </c>
      <c r="T206" s="124" t="s">
        <v>257</v>
      </c>
      <c r="U206" s="11"/>
      <c r="V206" s="11"/>
      <c r="W206" s="11"/>
      <c r="X206" s="11"/>
    </row>
    <row r="207" spans="1:24" ht="95.1" customHeight="1" x14ac:dyDescent="0.25">
      <c r="A207" s="118" t="s">
        <v>2274</v>
      </c>
      <c r="B207" s="1">
        <v>2515</v>
      </c>
      <c r="C207" s="1" t="s">
        <v>1496</v>
      </c>
      <c r="D207" s="1" t="s">
        <v>255</v>
      </c>
      <c r="E207" s="110" t="s">
        <v>2692</v>
      </c>
      <c r="F207" s="1">
        <v>1051039</v>
      </c>
      <c r="G207" s="1" t="s">
        <v>1501</v>
      </c>
      <c r="H207" s="133">
        <v>2</v>
      </c>
      <c r="I207" s="7" t="s">
        <v>2401</v>
      </c>
      <c r="J207" s="1" t="s">
        <v>57</v>
      </c>
      <c r="K207" s="1" t="s">
        <v>256</v>
      </c>
      <c r="L207" s="3">
        <v>3947.42</v>
      </c>
      <c r="M207" s="10">
        <f t="shared" si="6"/>
        <v>7894.84</v>
      </c>
      <c r="N207" s="5" t="s">
        <v>12</v>
      </c>
      <c r="O207" s="1" t="s">
        <v>135</v>
      </c>
      <c r="P207" s="1" t="s">
        <v>226</v>
      </c>
      <c r="Q207" s="1" t="s">
        <v>226</v>
      </c>
      <c r="R207" s="6">
        <v>45838</v>
      </c>
      <c r="S207" s="1" t="s">
        <v>4027</v>
      </c>
      <c r="T207" s="124" t="s">
        <v>257</v>
      </c>
      <c r="U207" s="11"/>
      <c r="V207" s="11"/>
      <c r="W207" s="11"/>
      <c r="X207" s="11"/>
    </row>
    <row r="208" spans="1:24" ht="95.1" customHeight="1" x14ac:dyDescent="0.25">
      <c r="A208" s="118" t="s">
        <v>2274</v>
      </c>
      <c r="B208" s="1">
        <v>2515</v>
      </c>
      <c r="C208" s="1" t="s">
        <v>1496</v>
      </c>
      <c r="D208" s="1" t="s">
        <v>255</v>
      </c>
      <c r="E208" s="110" t="s">
        <v>2692</v>
      </c>
      <c r="F208" s="1">
        <v>1051039</v>
      </c>
      <c r="G208" s="1" t="s">
        <v>1501</v>
      </c>
      <c r="H208" s="134">
        <v>1</v>
      </c>
      <c r="I208" s="7" t="s">
        <v>2401</v>
      </c>
      <c r="J208" s="1" t="s">
        <v>57</v>
      </c>
      <c r="K208" s="1" t="s">
        <v>256</v>
      </c>
      <c r="L208" s="3">
        <v>4135.2299999999996</v>
      </c>
      <c r="M208" s="10">
        <f t="shared" si="6"/>
        <v>4135.2299999999996</v>
      </c>
      <c r="N208" s="5" t="s">
        <v>12</v>
      </c>
      <c r="O208" s="1" t="s">
        <v>135</v>
      </c>
      <c r="P208" s="1" t="s">
        <v>226</v>
      </c>
      <c r="Q208" s="1" t="s">
        <v>226</v>
      </c>
      <c r="R208" s="6">
        <v>45838</v>
      </c>
      <c r="S208" s="1" t="s">
        <v>4027</v>
      </c>
      <c r="T208" s="124" t="s">
        <v>257</v>
      </c>
      <c r="U208" s="11"/>
      <c r="V208" s="11"/>
      <c r="W208" s="11"/>
      <c r="X208" s="11"/>
    </row>
    <row r="209" spans="1:24" ht="95.1" customHeight="1" x14ac:dyDescent="0.25">
      <c r="A209" s="118" t="s">
        <v>2274</v>
      </c>
      <c r="B209" s="1">
        <v>2515</v>
      </c>
      <c r="C209" s="1" t="s">
        <v>1496</v>
      </c>
      <c r="D209" s="1" t="s">
        <v>255</v>
      </c>
      <c r="E209" s="110" t="s">
        <v>2692</v>
      </c>
      <c r="F209" s="1">
        <v>1051039</v>
      </c>
      <c r="G209" s="1" t="s">
        <v>1501</v>
      </c>
      <c r="H209" s="133">
        <v>2</v>
      </c>
      <c r="I209" s="7" t="s">
        <v>2401</v>
      </c>
      <c r="J209" s="1" t="s">
        <v>57</v>
      </c>
      <c r="K209" s="1" t="s">
        <v>256</v>
      </c>
      <c r="L209" s="3">
        <v>3850.25</v>
      </c>
      <c r="M209" s="10">
        <f t="shared" si="6"/>
        <v>7700.5</v>
      </c>
      <c r="N209" s="5" t="s">
        <v>12</v>
      </c>
      <c r="O209" s="1" t="s">
        <v>135</v>
      </c>
      <c r="P209" s="1" t="s">
        <v>226</v>
      </c>
      <c r="Q209" s="1" t="s">
        <v>226</v>
      </c>
      <c r="R209" s="6">
        <v>45838</v>
      </c>
      <c r="S209" s="1" t="s">
        <v>4027</v>
      </c>
      <c r="T209" s="124" t="s">
        <v>257</v>
      </c>
      <c r="U209" s="11"/>
      <c r="V209" s="11"/>
      <c r="W209" s="11"/>
      <c r="X209" s="11"/>
    </row>
    <row r="210" spans="1:24" ht="95.1" customHeight="1" x14ac:dyDescent="0.25">
      <c r="A210" s="118" t="s">
        <v>2274</v>
      </c>
      <c r="B210" s="1">
        <v>2515</v>
      </c>
      <c r="C210" s="1" t="s">
        <v>1496</v>
      </c>
      <c r="D210" s="1" t="s">
        <v>255</v>
      </c>
      <c r="E210" s="110" t="s">
        <v>2692</v>
      </c>
      <c r="F210" s="1">
        <v>1051039</v>
      </c>
      <c r="G210" s="1" t="s">
        <v>1501</v>
      </c>
      <c r="H210" s="134">
        <v>1</v>
      </c>
      <c r="I210" s="7" t="s">
        <v>2401</v>
      </c>
      <c r="J210" s="1" t="s">
        <v>57</v>
      </c>
      <c r="K210" s="1" t="s">
        <v>256</v>
      </c>
      <c r="L210" s="3">
        <v>3762.81</v>
      </c>
      <c r="M210" s="10">
        <f t="shared" si="6"/>
        <v>3762.81</v>
      </c>
      <c r="N210" s="5" t="s">
        <v>12</v>
      </c>
      <c r="O210" s="1" t="s">
        <v>135</v>
      </c>
      <c r="P210" s="1" t="s">
        <v>226</v>
      </c>
      <c r="Q210" s="1" t="s">
        <v>226</v>
      </c>
      <c r="R210" s="6">
        <v>45838</v>
      </c>
      <c r="S210" s="1" t="s">
        <v>4027</v>
      </c>
      <c r="T210" s="124" t="s">
        <v>257</v>
      </c>
      <c r="U210" s="11"/>
      <c r="V210" s="11"/>
      <c r="W210" s="11"/>
      <c r="X210" s="11"/>
    </row>
    <row r="211" spans="1:24" ht="95.1" customHeight="1" x14ac:dyDescent="0.25">
      <c r="A211" s="118" t="s">
        <v>2274</v>
      </c>
      <c r="B211" s="1">
        <v>2515</v>
      </c>
      <c r="C211" s="1" t="s">
        <v>1496</v>
      </c>
      <c r="D211" s="1" t="s">
        <v>255</v>
      </c>
      <c r="E211" s="110" t="s">
        <v>2692</v>
      </c>
      <c r="F211" s="1">
        <v>1051039</v>
      </c>
      <c r="G211" s="1" t="s">
        <v>1501</v>
      </c>
      <c r="H211" s="134">
        <v>1</v>
      </c>
      <c r="I211" s="7" t="s">
        <v>2401</v>
      </c>
      <c r="J211" s="1" t="s">
        <v>57</v>
      </c>
      <c r="K211" s="1" t="s">
        <v>256</v>
      </c>
      <c r="L211" s="3">
        <v>4045.33</v>
      </c>
      <c r="M211" s="10">
        <f t="shared" si="6"/>
        <v>4045.33</v>
      </c>
      <c r="N211" s="5" t="s">
        <v>12</v>
      </c>
      <c r="O211" s="1" t="s">
        <v>135</v>
      </c>
      <c r="P211" s="1" t="s">
        <v>226</v>
      </c>
      <c r="Q211" s="1" t="s">
        <v>226</v>
      </c>
      <c r="R211" s="6">
        <v>45838</v>
      </c>
      <c r="S211" s="1" t="s">
        <v>4027</v>
      </c>
      <c r="T211" s="124" t="s">
        <v>257</v>
      </c>
      <c r="U211" s="11"/>
      <c r="V211" s="11"/>
      <c r="W211" s="11"/>
      <c r="X211" s="11"/>
    </row>
    <row r="212" spans="1:24" ht="95.1" customHeight="1" x14ac:dyDescent="0.25">
      <c r="A212" s="118" t="s">
        <v>2274</v>
      </c>
      <c r="B212" s="1">
        <v>2007</v>
      </c>
      <c r="C212" s="1" t="s">
        <v>1496</v>
      </c>
      <c r="D212" s="1" t="s">
        <v>255</v>
      </c>
      <c r="E212" s="110" t="s">
        <v>2692</v>
      </c>
      <c r="F212" s="1">
        <v>1051039</v>
      </c>
      <c r="G212" s="1" t="s">
        <v>1501</v>
      </c>
      <c r="H212" s="133">
        <f>6+7+5+2</f>
        <v>20</v>
      </c>
      <c r="I212" s="7" t="s">
        <v>2401</v>
      </c>
      <c r="J212" s="1" t="s">
        <v>57</v>
      </c>
      <c r="K212" s="1" t="s">
        <v>256</v>
      </c>
      <c r="L212" s="3">
        <v>4097.3500000000004</v>
      </c>
      <c r="M212" s="10">
        <f t="shared" si="6"/>
        <v>81947</v>
      </c>
      <c r="N212" s="5" t="s">
        <v>12</v>
      </c>
      <c r="O212" s="1" t="s">
        <v>135</v>
      </c>
      <c r="P212" s="1" t="s">
        <v>226</v>
      </c>
      <c r="Q212" s="1" t="s">
        <v>226</v>
      </c>
      <c r="R212" s="6">
        <v>45838</v>
      </c>
      <c r="S212" s="1" t="s">
        <v>4027</v>
      </c>
      <c r="T212" s="124" t="s">
        <v>257</v>
      </c>
      <c r="U212" s="11"/>
      <c r="V212" s="11"/>
      <c r="W212" s="11"/>
      <c r="X212" s="11"/>
    </row>
    <row r="213" spans="1:24" ht="95.1" customHeight="1" x14ac:dyDescent="0.25">
      <c r="A213" s="118" t="s">
        <v>2274</v>
      </c>
      <c r="B213" s="1">
        <v>2453</v>
      </c>
      <c r="C213" s="1" t="s">
        <v>1496</v>
      </c>
      <c r="D213" s="1" t="s">
        <v>255</v>
      </c>
      <c r="E213" s="110" t="s">
        <v>2692</v>
      </c>
      <c r="F213" s="1">
        <v>1051039</v>
      </c>
      <c r="G213" s="1" t="s">
        <v>1501</v>
      </c>
      <c r="H213" s="134">
        <v>1</v>
      </c>
      <c r="I213" s="7" t="s">
        <v>2401</v>
      </c>
      <c r="J213" s="1" t="s">
        <v>57</v>
      </c>
      <c r="K213" s="1" t="s">
        <v>256</v>
      </c>
      <c r="L213" s="3">
        <v>4097.3500000000004</v>
      </c>
      <c r="M213" s="10">
        <f t="shared" si="6"/>
        <v>4097.3500000000004</v>
      </c>
      <c r="N213" s="5" t="s">
        <v>12</v>
      </c>
      <c r="O213" s="1" t="s">
        <v>135</v>
      </c>
      <c r="P213" s="1" t="s">
        <v>226</v>
      </c>
      <c r="Q213" s="1" t="s">
        <v>226</v>
      </c>
      <c r="R213" s="6">
        <v>45838</v>
      </c>
      <c r="S213" s="1" t="s">
        <v>4027</v>
      </c>
      <c r="T213" s="124" t="s">
        <v>257</v>
      </c>
      <c r="U213" s="11"/>
      <c r="V213" s="11"/>
      <c r="W213" s="11"/>
      <c r="X213" s="11"/>
    </row>
    <row r="214" spans="1:24" ht="95.1" customHeight="1" x14ac:dyDescent="0.25">
      <c r="A214" s="118" t="s">
        <v>2274</v>
      </c>
      <c r="B214" s="1">
        <v>2450</v>
      </c>
      <c r="C214" s="1" t="s">
        <v>1496</v>
      </c>
      <c r="D214" s="1" t="s">
        <v>255</v>
      </c>
      <c r="E214" s="110" t="s">
        <v>2692</v>
      </c>
      <c r="F214" s="1">
        <v>1051039</v>
      </c>
      <c r="G214" s="1" t="s">
        <v>1501</v>
      </c>
      <c r="H214" s="134">
        <v>1</v>
      </c>
      <c r="I214" s="7" t="s">
        <v>2401</v>
      </c>
      <c r="J214" s="1" t="s">
        <v>57</v>
      </c>
      <c r="K214" s="1" t="s">
        <v>256</v>
      </c>
      <c r="L214" s="3">
        <v>4097.3500000000004</v>
      </c>
      <c r="M214" s="10">
        <f t="shared" si="6"/>
        <v>4097.3500000000004</v>
      </c>
      <c r="N214" s="5" t="s">
        <v>12</v>
      </c>
      <c r="O214" s="1" t="s">
        <v>135</v>
      </c>
      <c r="P214" s="1" t="s">
        <v>226</v>
      </c>
      <c r="Q214" s="1" t="s">
        <v>226</v>
      </c>
      <c r="R214" s="6">
        <v>45838</v>
      </c>
      <c r="S214" s="1" t="s">
        <v>4027</v>
      </c>
      <c r="T214" s="124" t="s">
        <v>257</v>
      </c>
      <c r="U214" s="11"/>
      <c r="V214" s="11"/>
      <c r="W214" s="11"/>
      <c r="X214" s="11"/>
    </row>
    <row r="215" spans="1:24" ht="95.1" customHeight="1" x14ac:dyDescent="0.25">
      <c r="A215" s="118" t="s">
        <v>2274</v>
      </c>
      <c r="B215" s="1">
        <v>2970</v>
      </c>
      <c r="C215" s="1" t="s">
        <v>1496</v>
      </c>
      <c r="D215" s="1" t="s">
        <v>255</v>
      </c>
      <c r="E215" s="110" t="s">
        <v>2692</v>
      </c>
      <c r="F215" s="1">
        <v>1051039</v>
      </c>
      <c r="G215" s="1" t="s">
        <v>1501</v>
      </c>
      <c r="H215" s="133">
        <v>8</v>
      </c>
      <c r="I215" s="7" t="s">
        <v>2401</v>
      </c>
      <c r="J215" s="1" t="s">
        <v>57</v>
      </c>
      <c r="K215" s="1" t="s">
        <v>256</v>
      </c>
      <c r="L215" s="3">
        <v>4097.3500000000004</v>
      </c>
      <c r="M215" s="10">
        <f t="shared" si="6"/>
        <v>32778.800000000003</v>
      </c>
      <c r="N215" s="5" t="s">
        <v>12</v>
      </c>
      <c r="O215" s="1" t="s">
        <v>135</v>
      </c>
      <c r="P215" s="1" t="s">
        <v>226</v>
      </c>
      <c r="Q215" s="1" t="s">
        <v>226</v>
      </c>
      <c r="R215" s="6">
        <v>45838</v>
      </c>
      <c r="S215" s="1" t="s">
        <v>4027</v>
      </c>
      <c r="T215" s="124" t="s">
        <v>257</v>
      </c>
      <c r="U215" s="11"/>
      <c r="V215" s="11"/>
      <c r="W215" s="11"/>
      <c r="X215" s="11"/>
    </row>
    <row r="216" spans="1:24" ht="95.1" customHeight="1" x14ac:dyDescent="0.25">
      <c r="A216" s="118" t="s">
        <v>2274</v>
      </c>
      <c r="B216" s="1">
        <v>2513</v>
      </c>
      <c r="C216" s="1" t="s">
        <v>1496</v>
      </c>
      <c r="D216" s="1" t="s">
        <v>255</v>
      </c>
      <c r="E216" s="110" t="s">
        <v>2692</v>
      </c>
      <c r="F216" s="1">
        <v>1051039</v>
      </c>
      <c r="G216" s="1" t="s">
        <v>1501</v>
      </c>
      <c r="H216" s="133">
        <v>6</v>
      </c>
      <c r="I216" s="7" t="s">
        <v>2401</v>
      </c>
      <c r="J216" s="1" t="s">
        <v>57</v>
      </c>
      <c r="K216" s="1" t="s">
        <v>256</v>
      </c>
      <c r="L216" s="3">
        <v>4097.3500000000004</v>
      </c>
      <c r="M216" s="10">
        <f t="shared" si="6"/>
        <v>24584.100000000002</v>
      </c>
      <c r="N216" s="5" t="s">
        <v>12</v>
      </c>
      <c r="O216" s="1" t="s">
        <v>135</v>
      </c>
      <c r="P216" s="1" t="s">
        <v>226</v>
      </c>
      <c r="Q216" s="1" t="s">
        <v>226</v>
      </c>
      <c r="R216" s="6">
        <v>45838</v>
      </c>
      <c r="S216" s="1" t="s">
        <v>4027</v>
      </c>
      <c r="T216" s="124" t="s">
        <v>257</v>
      </c>
      <c r="U216" s="11"/>
      <c r="V216" s="11"/>
      <c r="W216" s="11"/>
      <c r="X216" s="11"/>
    </row>
    <row r="217" spans="1:24" ht="95.1" customHeight="1" x14ac:dyDescent="0.25">
      <c r="A217" s="118" t="s">
        <v>2274</v>
      </c>
      <c r="B217" s="1">
        <v>2511</v>
      </c>
      <c r="C217" s="1" t="s">
        <v>1496</v>
      </c>
      <c r="D217" s="1" t="s">
        <v>255</v>
      </c>
      <c r="E217" s="110" t="s">
        <v>2692</v>
      </c>
      <c r="F217" s="1">
        <v>1051039</v>
      </c>
      <c r="G217" s="1" t="s">
        <v>1501</v>
      </c>
      <c r="H217" s="134">
        <v>1</v>
      </c>
      <c r="I217" s="7" t="s">
        <v>2401</v>
      </c>
      <c r="J217" s="1" t="s">
        <v>57</v>
      </c>
      <c r="K217" s="1" t="s">
        <v>256</v>
      </c>
      <c r="L217" s="3">
        <v>4097.3500000000004</v>
      </c>
      <c r="M217" s="10">
        <f t="shared" si="6"/>
        <v>4097.3500000000004</v>
      </c>
      <c r="N217" s="5" t="s">
        <v>12</v>
      </c>
      <c r="O217" s="1" t="s">
        <v>135</v>
      </c>
      <c r="P217" s="1" t="s">
        <v>226</v>
      </c>
      <c r="Q217" s="1" t="s">
        <v>226</v>
      </c>
      <c r="R217" s="6">
        <v>45838</v>
      </c>
      <c r="S217" s="1" t="s">
        <v>4027</v>
      </c>
      <c r="T217" s="124" t="s">
        <v>257</v>
      </c>
      <c r="U217" s="11"/>
      <c r="V217" s="11"/>
      <c r="W217" s="11"/>
      <c r="X217" s="11"/>
    </row>
    <row r="218" spans="1:24" ht="95.1" customHeight="1" x14ac:dyDescent="0.25">
      <c r="A218" s="118" t="s">
        <v>2274</v>
      </c>
      <c r="B218" s="1">
        <v>2521</v>
      </c>
      <c r="C218" s="1" t="s">
        <v>1496</v>
      </c>
      <c r="D218" s="1" t="s">
        <v>255</v>
      </c>
      <c r="E218" s="110" t="s">
        <v>2692</v>
      </c>
      <c r="F218" s="1">
        <v>1051039</v>
      </c>
      <c r="G218" s="1" t="s">
        <v>1501</v>
      </c>
      <c r="H218" s="134">
        <v>1</v>
      </c>
      <c r="I218" s="7" t="s">
        <v>2401</v>
      </c>
      <c r="J218" s="1" t="s">
        <v>57</v>
      </c>
      <c r="K218" s="1" t="s">
        <v>256</v>
      </c>
      <c r="L218" s="3">
        <v>4097.3500000000004</v>
      </c>
      <c r="M218" s="10">
        <f t="shared" si="6"/>
        <v>4097.3500000000004</v>
      </c>
      <c r="N218" s="5" t="s">
        <v>12</v>
      </c>
      <c r="O218" s="1" t="s">
        <v>135</v>
      </c>
      <c r="P218" s="1" t="s">
        <v>226</v>
      </c>
      <c r="Q218" s="1" t="s">
        <v>226</v>
      </c>
      <c r="R218" s="6">
        <v>45838</v>
      </c>
      <c r="S218" s="1" t="s">
        <v>4027</v>
      </c>
      <c r="T218" s="124" t="s">
        <v>257</v>
      </c>
      <c r="U218" s="11"/>
      <c r="V218" s="11"/>
      <c r="W218" s="11"/>
      <c r="X218" s="11"/>
    </row>
    <row r="219" spans="1:24" ht="95.1" customHeight="1" x14ac:dyDescent="0.25">
      <c r="A219" s="118" t="s">
        <v>2274</v>
      </c>
      <c r="B219" s="1">
        <v>2515</v>
      </c>
      <c r="C219" s="1" t="s">
        <v>1496</v>
      </c>
      <c r="D219" s="1" t="s">
        <v>255</v>
      </c>
      <c r="E219" s="110" t="s">
        <v>2692</v>
      </c>
      <c r="F219" s="1">
        <v>1087299</v>
      </c>
      <c r="G219" s="1" t="s">
        <v>1501</v>
      </c>
      <c r="H219" s="133">
        <v>14</v>
      </c>
      <c r="I219" s="7" t="s">
        <v>2401</v>
      </c>
      <c r="J219" s="1" t="s">
        <v>57</v>
      </c>
      <c r="K219" s="1" t="s">
        <v>258</v>
      </c>
      <c r="L219" s="3">
        <f>8905.62+10705.74</f>
        <v>19611.36</v>
      </c>
      <c r="M219" s="10">
        <f t="shared" si="6"/>
        <v>274559.04000000004</v>
      </c>
      <c r="N219" s="5" t="s">
        <v>12</v>
      </c>
      <c r="O219" s="1" t="s">
        <v>135</v>
      </c>
      <c r="P219" s="1" t="s">
        <v>226</v>
      </c>
      <c r="Q219" s="1" t="s">
        <v>226</v>
      </c>
      <c r="R219" s="6">
        <v>45838</v>
      </c>
      <c r="S219" s="1" t="s">
        <v>4027</v>
      </c>
      <c r="T219" s="124" t="s">
        <v>257</v>
      </c>
      <c r="U219" s="11"/>
      <c r="V219" s="11"/>
      <c r="W219" s="11"/>
      <c r="X219" s="11"/>
    </row>
    <row r="220" spans="1:24" ht="95.1" customHeight="1" x14ac:dyDescent="0.25">
      <c r="A220" s="118" t="s">
        <v>2274</v>
      </c>
      <c r="B220" s="1">
        <v>2513</v>
      </c>
      <c r="C220" s="1" t="s">
        <v>1496</v>
      </c>
      <c r="D220" s="1" t="s">
        <v>259</v>
      </c>
      <c r="E220" s="1" t="s">
        <v>2699</v>
      </c>
      <c r="F220" s="1">
        <v>1079001</v>
      </c>
      <c r="G220" s="1" t="s">
        <v>44</v>
      </c>
      <c r="H220" s="133">
        <v>60</v>
      </c>
      <c r="I220" s="7" t="s">
        <v>2550</v>
      </c>
      <c r="J220" s="1" t="s">
        <v>57</v>
      </c>
      <c r="K220" s="1" t="s">
        <v>260</v>
      </c>
      <c r="L220" s="3">
        <v>45.3</v>
      </c>
      <c r="M220" s="10">
        <f t="shared" si="6"/>
        <v>2718</v>
      </c>
      <c r="N220" s="5" t="s">
        <v>12</v>
      </c>
      <c r="O220" s="1" t="s">
        <v>53</v>
      </c>
      <c r="P220" s="1" t="s">
        <v>226</v>
      </c>
      <c r="Q220" s="1" t="s">
        <v>226</v>
      </c>
      <c r="R220" s="6">
        <v>45893</v>
      </c>
      <c r="S220" s="1" t="s">
        <v>4027</v>
      </c>
      <c r="T220" s="124" t="s">
        <v>261</v>
      </c>
      <c r="U220" s="11"/>
      <c r="V220" s="11"/>
      <c r="W220" s="11"/>
      <c r="X220" s="11"/>
    </row>
    <row r="221" spans="1:24" ht="95.1" customHeight="1" x14ac:dyDescent="0.25">
      <c r="A221" s="118" t="s">
        <v>2274</v>
      </c>
      <c r="B221" s="1">
        <v>2732</v>
      </c>
      <c r="C221" s="1" t="s">
        <v>1496</v>
      </c>
      <c r="D221" s="1" t="s">
        <v>259</v>
      </c>
      <c r="E221" s="1" t="s">
        <v>2699</v>
      </c>
      <c r="F221" s="1">
        <v>1079001</v>
      </c>
      <c r="G221" s="1" t="s">
        <v>44</v>
      </c>
      <c r="H221" s="133">
        <v>468</v>
      </c>
      <c r="I221" s="7" t="s">
        <v>2548</v>
      </c>
      <c r="J221" s="1" t="s">
        <v>57</v>
      </c>
      <c r="K221" s="1" t="s">
        <v>260</v>
      </c>
      <c r="L221" s="3">
        <v>45.3</v>
      </c>
      <c r="M221" s="10">
        <f t="shared" si="6"/>
        <v>21200.399999999998</v>
      </c>
      <c r="N221" s="5" t="s">
        <v>12</v>
      </c>
      <c r="O221" s="1" t="s">
        <v>53</v>
      </c>
      <c r="P221" s="1" t="s">
        <v>226</v>
      </c>
      <c r="Q221" s="1" t="s">
        <v>226</v>
      </c>
      <c r="R221" s="6">
        <v>45893</v>
      </c>
      <c r="S221" s="1" t="s">
        <v>4027</v>
      </c>
      <c r="T221" s="124" t="s">
        <v>261</v>
      </c>
      <c r="U221" s="11"/>
      <c r="V221" s="11"/>
      <c r="W221" s="11"/>
      <c r="X221" s="11"/>
    </row>
    <row r="222" spans="1:24" ht="95.1" customHeight="1" x14ac:dyDescent="0.25">
      <c r="A222" s="118" t="s">
        <v>2274</v>
      </c>
      <c r="B222" s="1">
        <v>2454</v>
      </c>
      <c r="C222" s="1" t="s">
        <v>1496</v>
      </c>
      <c r="D222" s="1" t="s">
        <v>259</v>
      </c>
      <c r="E222" s="1" t="s">
        <v>2699</v>
      </c>
      <c r="F222" s="1">
        <v>1079001</v>
      </c>
      <c r="G222" s="1" t="s">
        <v>44</v>
      </c>
      <c r="H222" s="133">
        <v>240</v>
      </c>
      <c r="I222" s="7" t="s">
        <v>2548</v>
      </c>
      <c r="J222" s="1" t="s">
        <v>57</v>
      </c>
      <c r="K222" s="1" t="s">
        <v>260</v>
      </c>
      <c r="L222" s="3">
        <v>45.3</v>
      </c>
      <c r="M222" s="10">
        <f t="shared" si="6"/>
        <v>10872</v>
      </c>
      <c r="N222" s="5" t="s">
        <v>12</v>
      </c>
      <c r="O222" s="1" t="s">
        <v>53</v>
      </c>
      <c r="P222" s="1" t="s">
        <v>226</v>
      </c>
      <c r="Q222" s="1" t="s">
        <v>226</v>
      </c>
      <c r="R222" s="6">
        <v>45893</v>
      </c>
      <c r="S222" s="1" t="s">
        <v>4027</v>
      </c>
      <c r="T222" s="124" t="s">
        <v>261</v>
      </c>
      <c r="U222" s="11"/>
      <c r="V222" s="11"/>
      <c r="W222" s="11"/>
      <c r="X222" s="11"/>
    </row>
    <row r="223" spans="1:24" ht="95.1" customHeight="1" x14ac:dyDescent="0.25">
      <c r="A223" s="118" t="s">
        <v>2274</v>
      </c>
      <c r="B223" s="1">
        <v>2453</v>
      </c>
      <c r="C223" s="1" t="s">
        <v>1496</v>
      </c>
      <c r="D223" s="1" t="s">
        <v>259</v>
      </c>
      <c r="E223" s="1" t="s">
        <v>2699</v>
      </c>
      <c r="F223" s="1">
        <v>1079001</v>
      </c>
      <c r="G223" s="1" t="s">
        <v>44</v>
      </c>
      <c r="H223" s="133">
        <v>240</v>
      </c>
      <c r="I223" s="7" t="s">
        <v>2548</v>
      </c>
      <c r="J223" s="1" t="s">
        <v>57</v>
      </c>
      <c r="K223" s="1" t="s">
        <v>260</v>
      </c>
      <c r="L223" s="3">
        <v>45.3</v>
      </c>
      <c r="M223" s="10">
        <f t="shared" si="6"/>
        <v>10872</v>
      </c>
      <c r="N223" s="5" t="s">
        <v>12</v>
      </c>
      <c r="O223" s="1" t="s">
        <v>53</v>
      </c>
      <c r="P223" s="1" t="s">
        <v>226</v>
      </c>
      <c r="Q223" s="1" t="s">
        <v>226</v>
      </c>
      <c r="R223" s="6">
        <v>45893</v>
      </c>
      <c r="S223" s="1" t="s">
        <v>4027</v>
      </c>
      <c r="T223" s="124" t="s">
        <v>261</v>
      </c>
      <c r="U223" s="11"/>
      <c r="V223" s="11"/>
      <c r="W223" s="11"/>
      <c r="X223" s="11"/>
    </row>
    <row r="224" spans="1:24" ht="95.1" customHeight="1" x14ac:dyDescent="0.25">
      <c r="A224" s="118" t="s">
        <v>2274</v>
      </c>
      <c r="B224" s="1">
        <v>2970</v>
      </c>
      <c r="C224" s="1" t="s">
        <v>1496</v>
      </c>
      <c r="D224" s="1" t="s">
        <v>259</v>
      </c>
      <c r="E224" s="1" t="s">
        <v>2699</v>
      </c>
      <c r="F224" s="1">
        <v>1079001</v>
      </c>
      <c r="G224" s="1" t="s">
        <v>44</v>
      </c>
      <c r="H224" s="133">
        <v>192</v>
      </c>
      <c r="I224" s="7" t="s">
        <v>2548</v>
      </c>
      <c r="J224" s="1" t="s">
        <v>57</v>
      </c>
      <c r="K224" s="1" t="s">
        <v>260</v>
      </c>
      <c r="L224" s="3">
        <v>45.3</v>
      </c>
      <c r="M224" s="10">
        <f t="shared" si="6"/>
        <v>8697.5999999999985</v>
      </c>
      <c r="N224" s="5" t="s">
        <v>12</v>
      </c>
      <c r="O224" s="1" t="s">
        <v>53</v>
      </c>
      <c r="P224" s="1" t="s">
        <v>226</v>
      </c>
      <c r="Q224" s="1" t="s">
        <v>226</v>
      </c>
      <c r="R224" s="6">
        <v>45893</v>
      </c>
      <c r="S224" s="1" t="s">
        <v>4027</v>
      </c>
      <c r="T224" s="124" t="s">
        <v>261</v>
      </c>
      <c r="U224" s="11"/>
      <c r="V224" s="11"/>
      <c r="W224" s="11"/>
      <c r="X224" s="11"/>
    </row>
    <row r="225" spans="1:24" ht="95.1" customHeight="1" x14ac:dyDescent="0.25">
      <c r="A225" s="118" t="s">
        <v>2274</v>
      </c>
      <c r="B225" s="1">
        <v>2522</v>
      </c>
      <c r="C225" s="1" t="s">
        <v>1496</v>
      </c>
      <c r="D225" s="1" t="s">
        <v>259</v>
      </c>
      <c r="E225" s="1" t="s">
        <v>2699</v>
      </c>
      <c r="F225" s="1">
        <v>1079001</v>
      </c>
      <c r="G225" s="1" t="s">
        <v>44</v>
      </c>
      <c r="H225" s="133">
        <v>192</v>
      </c>
      <c r="I225" s="7" t="s">
        <v>2548</v>
      </c>
      <c r="J225" s="1" t="s">
        <v>57</v>
      </c>
      <c r="K225" s="1" t="s">
        <v>260</v>
      </c>
      <c r="L225" s="3">
        <v>45.3</v>
      </c>
      <c r="M225" s="10">
        <f t="shared" si="6"/>
        <v>8697.5999999999985</v>
      </c>
      <c r="N225" s="5" t="s">
        <v>12</v>
      </c>
      <c r="O225" s="1" t="s">
        <v>53</v>
      </c>
      <c r="P225" s="1" t="s">
        <v>226</v>
      </c>
      <c r="Q225" s="1" t="s">
        <v>226</v>
      </c>
      <c r="R225" s="6">
        <v>45893</v>
      </c>
      <c r="S225" s="1" t="s">
        <v>4027</v>
      </c>
      <c r="T225" s="124" t="s">
        <v>261</v>
      </c>
      <c r="U225" s="11"/>
      <c r="V225" s="11"/>
      <c r="W225" s="11"/>
      <c r="X225" s="11"/>
    </row>
    <row r="226" spans="1:24" ht="95.1" customHeight="1" x14ac:dyDescent="0.25">
      <c r="A226" s="118" t="s">
        <v>2274</v>
      </c>
      <c r="B226" s="1">
        <v>2007</v>
      </c>
      <c r="C226" s="1" t="s">
        <v>1496</v>
      </c>
      <c r="D226" s="1" t="s">
        <v>259</v>
      </c>
      <c r="E226" s="1" t="s">
        <v>2699</v>
      </c>
      <c r="F226" s="1">
        <v>1079001</v>
      </c>
      <c r="G226" s="1" t="s">
        <v>44</v>
      </c>
      <c r="H226" s="133">
        <v>1608</v>
      </c>
      <c r="I226" s="7" t="s">
        <v>2548</v>
      </c>
      <c r="J226" s="1" t="s">
        <v>57</v>
      </c>
      <c r="K226" s="1" t="s">
        <v>260</v>
      </c>
      <c r="L226" s="3">
        <v>45.3</v>
      </c>
      <c r="M226" s="10">
        <f t="shared" si="6"/>
        <v>72842.399999999994</v>
      </c>
      <c r="N226" s="5" t="s">
        <v>12</v>
      </c>
      <c r="O226" s="1" t="s">
        <v>53</v>
      </c>
      <c r="P226" s="1" t="s">
        <v>226</v>
      </c>
      <c r="Q226" s="1" t="s">
        <v>226</v>
      </c>
      <c r="R226" s="6">
        <v>45893</v>
      </c>
      <c r="S226" s="1" t="s">
        <v>4027</v>
      </c>
      <c r="T226" s="124" t="s">
        <v>261</v>
      </c>
      <c r="U226" s="11"/>
      <c r="V226" s="11"/>
      <c r="W226" s="11"/>
      <c r="X226" s="11"/>
    </row>
    <row r="227" spans="1:24" ht="95.1" customHeight="1" x14ac:dyDescent="0.25">
      <c r="A227" s="118" t="s">
        <v>2274</v>
      </c>
      <c r="B227" s="1">
        <v>2007</v>
      </c>
      <c r="C227" s="1" t="s">
        <v>1496</v>
      </c>
      <c r="D227" s="1" t="s">
        <v>262</v>
      </c>
      <c r="E227" s="1" t="s">
        <v>2699</v>
      </c>
      <c r="F227" s="1">
        <v>1098466</v>
      </c>
      <c r="G227" s="1" t="s">
        <v>44</v>
      </c>
      <c r="H227" s="133">
        <v>300</v>
      </c>
      <c r="I227" s="7" t="s">
        <v>2409</v>
      </c>
      <c r="J227" s="1" t="s">
        <v>57</v>
      </c>
      <c r="K227" s="1" t="s">
        <v>263</v>
      </c>
      <c r="L227" s="3">
        <v>36</v>
      </c>
      <c r="M227" s="10">
        <f t="shared" si="6"/>
        <v>10800</v>
      </c>
      <c r="N227" s="5" t="s">
        <v>12</v>
      </c>
      <c r="O227" s="1" t="s">
        <v>53</v>
      </c>
      <c r="P227" s="1" t="s">
        <v>57</v>
      </c>
      <c r="Q227" s="1" t="s">
        <v>57</v>
      </c>
      <c r="R227" s="6">
        <v>45889</v>
      </c>
      <c r="S227" s="1" t="s">
        <v>4027</v>
      </c>
      <c r="T227" s="124" t="s">
        <v>264</v>
      </c>
      <c r="U227" s="11"/>
      <c r="V227" s="11"/>
      <c r="W227" s="11"/>
      <c r="X227" s="11"/>
    </row>
    <row r="228" spans="1:24" ht="95.1" customHeight="1" x14ac:dyDescent="0.25">
      <c r="A228" s="118" t="s">
        <v>2274</v>
      </c>
      <c r="B228" s="26">
        <v>2007</v>
      </c>
      <c r="C228" s="1" t="s">
        <v>1496</v>
      </c>
      <c r="D228" s="1" t="s">
        <v>262</v>
      </c>
      <c r="E228" s="1" t="s">
        <v>2699</v>
      </c>
      <c r="F228" s="26">
        <v>210116900006</v>
      </c>
      <c r="G228" s="1" t="s">
        <v>44</v>
      </c>
      <c r="H228" s="133">
        <v>300</v>
      </c>
      <c r="I228" s="7" t="s">
        <v>2409</v>
      </c>
      <c r="J228" s="1" t="s">
        <v>57</v>
      </c>
      <c r="K228" s="1" t="s">
        <v>265</v>
      </c>
      <c r="L228" s="3">
        <v>35</v>
      </c>
      <c r="M228" s="10">
        <f t="shared" si="6"/>
        <v>10500</v>
      </c>
      <c r="N228" s="5" t="s">
        <v>12</v>
      </c>
      <c r="O228" s="1" t="s">
        <v>53</v>
      </c>
      <c r="P228" s="1" t="s">
        <v>57</v>
      </c>
      <c r="Q228" s="1" t="s">
        <v>57</v>
      </c>
      <c r="R228" s="6">
        <v>45889</v>
      </c>
      <c r="S228" s="1" t="s">
        <v>4027</v>
      </c>
      <c r="T228" s="124" t="s">
        <v>264</v>
      </c>
      <c r="U228" s="11"/>
      <c r="V228" s="11"/>
      <c r="W228" s="11"/>
      <c r="X228" s="11"/>
    </row>
    <row r="229" spans="1:24" ht="95.1" customHeight="1" x14ac:dyDescent="0.25">
      <c r="A229" s="118" t="s">
        <v>2274</v>
      </c>
      <c r="B229" s="1">
        <v>2007</v>
      </c>
      <c r="C229" s="1" t="s">
        <v>1496</v>
      </c>
      <c r="D229" s="1" t="s">
        <v>262</v>
      </c>
      <c r="E229" s="1" t="s">
        <v>2699</v>
      </c>
      <c r="F229" s="1">
        <v>1074164</v>
      </c>
      <c r="G229" s="1" t="s">
        <v>44</v>
      </c>
      <c r="H229" s="133">
        <v>50</v>
      </c>
      <c r="I229" s="7" t="s">
        <v>2409</v>
      </c>
      <c r="J229" s="1" t="s">
        <v>57</v>
      </c>
      <c r="K229" s="1" t="s">
        <v>266</v>
      </c>
      <c r="L229" s="3">
        <v>76</v>
      </c>
      <c r="M229" s="10">
        <f t="shared" si="6"/>
        <v>3800</v>
      </c>
      <c r="N229" s="5" t="s">
        <v>12</v>
      </c>
      <c r="O229" s="1" t="s">
        <v>53</v>
      </c>
      <c r="P229" s="1" t="s">
        <v>57</v>
      </c>
      <c r="Q229" s="1" t="s">
        <v>57</v>
      </c>
      <c r="R229" s="6">
        <v>45889</v>
      </c>
      <c r="S229" s="1" t="s">
        <v>4027</v>
      </c>
      <c r="T229" s="124" t="s">
        <v>264</v>
      </c>
      <c r="U229" s="11"/>
      <c r="V229" s="11"/>
      <c r="W229" s="11"/>
      <c r="X229" s="11"/>
    </row>
    <row r="230" spans="1:24" ht="95.1" customHeight="1" x14ac:dyDescent="0.25">
      <c r="A230" s="118" t="s">
        <v>2274</v>
      </c>
      <c r="B230" s="1">
        <v>2007</v>
      </c>
      <c r="C230" s="1" t="s">
        <v>1496</v>
      </c>
      <c r="D230" s="1" t="s">
        <v>262</v>
      </c>
      <c r="E230" s="1" t="s">
        <v>2699</v>
      </c>
      <c r="F230" s="1">
        <v>1049096</v>
      </c>
      <c r="G230" s="1" t="s">
        <v>44</v>
      </c>
      <c r="H230" s="133">
        <v>50</v>
      </c>
      <c r="I230" s="7" t="s">
        <v>2409</v>
      </c>
      <c r="J230" s="1" t="s">
        <v>57</v>
      </c>
      <c r="K230" s="1" t="s">
        <v>267</v>
      </c>
      <c r="L230" s="3">
        <v>63.33</v>
      </c>
      <c r="M230" s="10">
        <f t="shared" si="6"/>
        <v>3166.5</v>
      </c>
      <c r="N230" s="5" t="s">
        <v>12</v>
      </c>
      <c r="O230" s="1" t="s">
        <v>53</v>
      </c>
      <c r="P230" s="1" t="s">
        <v>57</v>
      </c>
      <c r="Q230" s="1" t="s">
        <v>57</v>
      </c>
      <c r="R230" s="6">
        <v>45889</v>
      </c>
      <c r="S230" s="1" t="s">
        <v>4027</v>
      </c>
      <c r="T230" s="124" t="s">
        <v>264</v>
      </c>
      <c r="U230" s="11"/>
      <c r="V230" s="11"/>
      <c r="W230" s="11"/>
      <c r="X230" s="11"/>
    </row>
    <row r="231" spans="1:24" ht="95.1" customHeight="1" x14ac:dyDescent="0.25">
      <c r="A231" s="118" t="s">
        <v>2274</v>
      </c>
      <c r="B231" s="1">
        <v>2007</v>
      </c>
      <c r="C231" s="1" t="s">
        <v>1496</v>
      </c>
      <c r="D231" s="1" t="s">
        <v>262</v>
      </c>
      <c r="E231" s="1" t="s">
        <v>2699</v>
      </c>
      <c r="F231" s="1">
        <v>1086062</v>
      </c>
      <c r="G231" s="1" t="s">
        <v>44</v>
      </c>
      <c r="H231" s="133">
        <v>50</v>
      </c>
      <c r="I231" s="7" t="s">
        <v>2409</v>
      </c>
      <c r="J231" s="1" t="s">
        <v>57</v>
      </c>
      <c r="K231" s="1" t="s">
        <v>268</v>
      </c>
      <c r="L231" s="3">
        <v>71.33</v>
      </c>
      <c r="M231" s="10">
        <f t="shared" si="6"/>
        <v>3566.5</v>
      </c>
      <c r="N231" s="5" t="s">
        <v>12</v>
      </c>
      <c r="O231" s="1" t="s">
        <v>53</v>
      </c>
      <c r="P231" s="1" t="s">
        <v>57</v>
      </c>
      <c r="Q231" s="1" t="s">
        <v>57</v>
      </c>
      <c r="R231" s="6">
        <v>45889</v>
      </c>
      <c r="S231" s="1" t="s">
        <v>4027</v>
      </c>
      <c r="T231" s="124" t="s">
        <v>264</v>
      </c>
      <c r="U231" s="11"/>
      <c r="V231" s="11"/>
      <c r="W231" s="11"/>
      <c r="X231" s="11"/>
    </row>
    <row r="232" spans="1:24" ht="95.1" customHeight="1" x14ac:dyDescent="0.25">
      <c r="A232" s="118" t="s">
        <v>2274</v>
      </c>
      <c r="B232" s="1">
        <v>2007</v>
      </c>
      <c r="C232" s="1" t="s">
        <v>1496</v>
      </c>
      <c r="D232" s="1" t="s">
        <v>262</v>
      </c>
      <c r="E232" s="1" t="s">
        <v>2699</v>
      </c>
      <c r="F232" s="1">
        <v>1049100</v>
      </c>
      <c r="G232" s="1" t="s">
        <v>44</v>
      </c>
      <c r="H232" s="133">
        <v>50</v>
      </c>
      <c r="I232" s="7" t="s">
        <v>2409</v>
      </c>
      <c r="J232" s="1" t="s">
        <v>57</v>
      </c>
      <c r="K232" s="1" t="s">
        <v>269</v>
      </c>
      <c r="L232" s="3">
        <v>67.33</v>
      </c>
      <c r="M232" s="10">
        <f t="shared" si="6"/>
        <v>3366.5</v>
      </c>
      <c r="N232" s="5" t="s">
        <v>12</v>
      </c>
      <c r="O232" s="1" t="s">
        <v>53</v>
      </c>
      <c r="P232" s="1" t="s">
        <v>57</v>
      </c>
      <c r="Q232" s="1" t="s">
        <v>57</v>
      </c>
      <c r="R232" s="6">
        <v>45889</v>
      </c>
      <c r="S232" s="1" t="s">
        <v>4027</v>
      </c>
      <c r="T232" s="124" t="s">
        <v>264</v>
      </c>
      <c r="U232" s="11"/>
      <c r="V232" s="11"/>
      <c r="W232" s="11"/>
      <c r="X232" s="11"/>
    </row>
    <row r="233" spans="1:24" ht="95.1" customHeight="1" x14ac:dyDescent="0.25">
      <c r="A233" s="118" t="s">
        <v>2274</v>
      </c>
      <c r="B233" s="1">
        <v>2007</v>
      </c>
      <c r="C233" s="1" t="s">
        <v>1496</v>
      </c>
      <c r="D233" s="1" t="s">
        <v>262</v>
      </c>
      <c r="E233" s="1" t="s">
        <v>2699</v>
      </c>
      <c r="F233" s="1">
        <v>1049672</v>
      </c>
      <c r="G233" s="1" t="s">
        <v>44</v>
      </c>
      <c r="H233" s="133">
        <v>100</v>
      </c>
      <c r="I233" s="7" t="s">
        <v>2409</v>
      </c>
      <c r="J233" s="1" t="s">
        <v>57</v>
      </c>
      <c r="K233" s="1" t="s">
        <v>270</v>
      </c>
      <c r="L233" s="3">
        <v>24.6</v>
      </c>
      <c r="M233" s="10">
        <f t="shared" si="6"/>
        <v>2460</v>
      </c>
      <c r="N233" s="5" t="s">
        <v>12</v>
      </c>
      <c r="O233" s="1" t="s">
        <v>53</v>
      </c>
      <c r="P233" s="1" t="s">
        <v>57</v>
      </c>
      <c r="Q233" s="1" t="s">
        <v>57</v>
      </c>
      <c r="R233" s="6">
        <v>45889</v>
      </c>
      <c r="S233" s="1" t="s">
        <v>4027</v>
      </c>
      <c r="T233" s="124" t="s">
        <v>264</v>
      </c>
      <c r="U233" s="11"/>
      <c r="V233" s="11"/>
      <c r="W233" s="11"/>
      <c r="X233" s="11"/>
    </row>
    <row r="234" spans="1:24" ht="95.1" customHeight="1" x14ac:dyDescent="0.25">
      <c r="A234" s="118" t="s">
        <v>2274</v>
      </c>
      <c r="B234" s="1">
        <v>2007</v>
      </c>
      <c r="C234" s="1" t="s">
        <v>1496</v>
      </c>
      <c r="D234" s="1" t="s">
        <v>262</v>
      </c>
      <c r="E234" s="1" t="s">
        <v>2699</v>
      </c>
      <c r="F234" s="1">
        <v>1086061</v>
      </c>
      <c r="G234" s="1" t="s">
        <v>44</v>
      </c>
      <c r="H234" s="133">
        <v>100</v>
      </c>
      <c r="I234" s="7" t="s">
        <v>2409</v>
      </c>
      <c r="J234" s="1" t="s">
        <v>57</v>
      </c>
      <c r="K234" s="1" t="s">
        <v>271</v>
      </c>
      <c r="L234" s="3">
        <v>25.75</v>
      </c>
      <c r="M234" s="10">
        <f t="shared" si="6"/>
        <v>2575</v>
      </c>
      <c r="N234" s="5" t="s">
        <v>12</v>
      </c>
      <c r="O234" s="1" t="s">
        <v>53</v>
      </c>
      <c r="P234" s="1" t="s">
        <v>57</v>
      </c>
      <c r="Q234" s="1" t="s">
        <v>57</v>
      </c>
      <c r="R234" s="6">
        <v>45889</v>
      </c>
      <c r="S234" s="1" t="s">
        <v>4027</v>
      </c>
      <c r="T234" s="124" t="s">
        <v>264</v>
      </c>
      <c r="U234" s="11"/>
      <c r="V234" s="11"/>
      <c r="W234" s="11"/>
      <c r="X234" s="11"/>
    </row>
    <row r="235" spans="1:24" ht="95.1" customHeight="1" x14ac:dyDescent="0.25">
      <c r="A235" s="118" t="s">
        <v>2274</v>
      </c>
      <c r="B235" s="1">
        <v>2007</v>
      </c>
      <c r="C235" s="1" t="s">
        <v>1496</v>
      </c>
      <c r="D235" s="1" t="s">
        <v>262</v>
      </c>
      <c r="E235" s="1" t="s">
        <v>2699</v>
      </c>
      <c r="F235" s="1">
        <v>1049669</v>
      </c>
      <c r="G235" s="1" t="s">
        <v>44</v>
      </c>
      <c r="H235" s="133">
        <v>50</v>
      </c>
      <c r="I235" s="7" t="s">
        <v>2409</v>
      </c>
      <c r="J235" s="1" t="s">
        <v>57</v>
      </c>
      <c r="K235" s="1" t="s">
        <v>272</v>
      </c>
      <c r="L235" s="3">
        <v>25.67</v>
      </c>
      <c r="M235" s="10">
        <f t="shared" si="6"/>
        <v>1283.5</v>
      </c>
      <c r="N235" s="5" t="s">
        <v>12</v>
      </c>
      <c r="O235" s="1" t="s">
        <v>53</v>
      </c>
      <c r="P235" s="1" t="s">
        <v>57</v>
      </c>
      <c r="Q235" s="1" t="s">
        <v>57</v>
      </c>
      <c r="R235" s="6">
        <v>45889</v>
      </c>
      <c r="S235" s="1" t="s">
        <v>4027</v>
      </c>
      <c r="T235" s="124" t="s">
        <v>264</v>
      </c>
      <c r="U235" s="11"/>
      <c r="V235" s="11"/>
      <c r="W235" s="11"/>
      <c r="X235" s="11"/>
    </row>
    <row r="236" spans="1:24" ht="95.1" customHeight="1" x14ac:dyDescent="0.25">
      <c r="A236" s="118" t="s">
        <v>2274</v>
      </c>
      <c r="B236" s="1">
        <v>2007</v>
      </c>
      <c r="C236" s="1" t="s">
        <v>1496</v>
      </c>
      <c r="D236" s="1" t="s">
        <v>262</v>
      </c>
      <c r="E236" s="1" t="s">
        <v>2699</v>
      </c>
      <c r="F236" s="1">
        <v>1038123</v>
      </c>
      <c r="G236" s="1" t="s">
        <v>44</v>
      </c>
      <c r="H236" s="133">
        <v>50</v>
      </c>
      <c r="I236" s="7" t="s">
        <v>2409</v>
      </c>
      <c r="J236" s="1" t="s">
        <v>57</v>
      </c>
      <c r="K236" s="1" t="s">
        <v>273</v>
      </c>
      <c r="L236" s="3">
        <v>25</v>
      </c>
      <c r="M236" s="10">
        <f t="shared" si="6"/>
        <v>1250</v>
      </c>
      <c r="N236" s="5" t="s">
        <v>12</v>
      </c>
      <c r="O236" s="1" t="s">
        <v>53</v>
      </c>
      <c r="P236" s="1" t="s">
        <v>57</v>
      </c>
      <c r="Q236" s="1" t="s">
        <v>57</v>
      </c>
      <c r="R236" s="6">
        <v>45889</v>
      </c>
      <c r="S236" s="1" t="s">
        <v>4027</v>
      </c>
      <c r="T236" s="124" t="s">
        <v>264</v>
      </c>
      <c r="U236" s="11"/>
      <c r="V236" s="11"/>
      <c r="W236" s="11"/>
      <c r="X236" s="11"/>
    </row>
    <row r="237" spans="1:24" ht="95.1" customHeight="1" x14ac:dyDescent="0.25">
      <c r="A237" s="118" t="s">
        <v>2274</v>
      </c>
      <c r="B237" s="1">
        <v>2007</v>
      </c>
      <c r="C237" s="1" t="s">
        <v>1496</v>
      </c>
      <c r="D237" s="1" t="s">
        <v>262</v>
      </c>
      <c r="E237" s="1" t="s">
        <v>2699</v>
      </c>
      <c r="F237" s="1">
        <v>54245</v>
      </c>
      <c r="G237" s="1" t="s">
        <v>44</v>
      </c>
      <c r="H237" s="133">
        <v>50</v>
      </c>
      <c r="I237" s="7" t="s">
        <v>2409</v>
      </c>
      <c r="J237" s="1" t="s">
        <v>57</v>
      </c>
      <c r="K237" s="1" t="s">
        <v>274</v>
      </c>
      <c r="L237" s="3">
        <v>33.75</v>
      </c>
      <c r="M237" s="10">
        <f t="shared" si="6"/>
        <v>1687.5</v>
      </c>
      <c r="N237" s="5" t="s">
        <v>12</v>
      </c>
      <c r="O237" s="1" t="s">
        <v>53</v>
      </c>
      <c r="P237" s="1" t="s">
        <v>57</v>
      </c>
      <c r="Q237" s="1" t="s">
        <v>57</v>
      </c>
      <c r="R237" s="6">
        <v>45889</v>
      </c>
      <c r="S237" s="1" t="s">
        <v>4027</v>
      </c>
      <c r="T237" s="124" t="s">
        <v>264</v>
      </c>
      <c r="U237" s="11"/>
      <c r="V237" s="11"/>
      <c r="W237" s="11"/>
      <c r="X237" s="11"/>
    </row>
    <row r="238" spans="1:24" ht="95.1" customHeight="1" x14ac:dyDescent="0.25">
      <c r="A238" s="118" t="s">
        <v>2274</v>
      </c>
      <c r="B238" s="1">
        <v>2007</v>
      </c>
      <c r="C238" s="1" t="s">
        <v>1496</v>
      </c>
      <c r="D238" s="1" t="s">
        <v>275</v>
      </c>
      <c r="E238" s="1" t="s">
        <v>2699</v>
      </c>
      <c r="F238" s="14">
        <v>210123400010</v>
      </c>
      <c r="G238" s="1" t="s">
        <v>44</v>
      </c>
      <c r="H238" s="133">
        <v>200</v>
      </c>
      <c r="I238" s="7" t="s">
        <v>2508</v>
      </c>
      <c r="J238" s="1" t="s">
        <v>57</v>
      </c>
      <c r="K238" s="1" t="s">
        <v>276</v>
      </c>
      <c r="L238" s="3">
        <v>14.43</v>
      </c>
      <c r="M238" s="10">
        <f t="shared" si="6"/>
        <v>2886</v>
      </c>
      <c r="N238" s="5" t="s">
        <v>12</v>
      </c>
      <c r="O238" s="1" t="s">
        <v>53</v>
      </c>
      <c r="P238" s="1" t="s">
        <v>57</v>
      </c>
      <c r="Q238" s="1" t="s">
        <v>57</v>
      </c>
      <c r="R238" s="6">
        <v>45708</v>
      </c>
      <c r="S238" s="1" t="s">
        <v>2776</v>
      </c>
      <c r="T238" s="124" t="s">
        <v>277</v>
      </c>
      <c r="U238" s="11"/>
      <c r="V238" s="11"/>
      <c r="W238" s="11"/>
      <c r="X238" s="11"/>
    </row>
    <row r="239" spans="1:24" ht="95.1" customHeight="1" x14ac:dyDescent="0.25">
      <c r="A239" s="118" t="s">
        <v>2274</v>
      </c>
      <c r="B239" s="1">
        <v>2007</v>
      </c>
      <c r="C239" s="1" t="s">
        <v>1496</v>
      </c>
      <c r="D239" s="1" t="s">
        <v>275</v>
      </c>
      <c r="E239" s="1" t="s">
        <v>2699</v>
      </c>
      <c r="F239" s="14">
        <v>210123400004</v>
      </c>
      <c r="G239" s="1" t="s">
        <v>44</v>
      </c>
      <c r="H239" s="133">
        <v>20</v>
      </c>
      <c r="I239" s="7" t="s">
        <v>2508</v>
      </c>
      <c r="J239" s="1" t="s">
        <v>57</v>
      </c>
      <c r="K239" s="1" t="s">
        <v>278</v>
      </c>
      <c r="L239" s="3">
        <v>81</v>
      </c>
      <c r="M239" s="10">
        <f t="shared" si="6"/>
        <v>1620</v>
      </c>
      <c r="N239" s="5" t="s">
        <v>12</v>
      </c>
      <c r="O239" s="1" t="s">
        <v>53</v>
      </c>
      <c r="P239" s="1" t="s">
        <v>57</v>
      </c>
      <c r="Q239" s="1" t="s">
        <v>57</v>
      </c>
      <c r="R239" s="6">
        <v>45708</v>
      </c>
      <c r="S239" s="1" t="s">
        <v>2776</v>
      </c>
      <c r="T239" s="124" t="s">
        <v>277</v>
      </c>
      <c r="U239" s="11"/>
      <c r="V239" s="11"/>
      <c r="W239" s="11"/>
      <c r="X239" s="11"/>
    </row>
    <row r="240" spans="1:24" ht="95.1" customHeight="1" x14ac:dyDescent="0.25">
      <c r="A240" s="118" t="s">
        <v>2274</v>
      </c>
      <c r="B240" s="1">
        <v>2007</v>
      </c>
      <c r="C240" s="1" t="s">
        <v>1496</v>
      </c>
      <c r="D240" s="1" t="s">
        <v>275</v>
      </c>
      <c r="E240" s="1" t="s">
        <v>2699</v>
      </c>
      <c r="F240" s="1">
        <v>1084843</v>
      </c>
      <c r="G240" s="1" t="s">
        <v>44</v>
      </c>
      <c r="H240" s="133">
        <v>50</v>
      </c>
      <c r="I240" s="7" t="s">
        <v>2508</v>
      </c>
      <c r="J240" s="1" t="s">
        <v>57</v>
      </c>
      <c r="K240" s="1" t="s">
        <v>279</v>
      </c>
      <c r="L240" s="3">
        <v>96.3</v>
      </c>
      <c r="M240" s="10">
        <f t="shared" si="6"/>
        <v>4815</v>
      </c>
      <c r="N240" s="5" t="s">
        <v>12</v>
      </c>
      <c r="O240" s="1" t="s">
        <v>53</v>
      </c>
      <c r="P240" s="1" t="s">
        <v>57</v>
      </c>
      <c r="Q240" s="1" t="s">
        <v>57</v>
      </c>
      <c r="R240" s="6">
        <v>45708</v>
      </c>
      <c r="S240" s="1" t="s">
        <v>2776</v>
      </c>
      <c r="T240" s="124" t="s">
        <v>277</v>
      </c>
      <c r="U240" s="11"/>
      <c r="V240" s="11"/>
      <c r="W240" s="11"/>
      <c r="X240" s="11"/>
    </row>
    <row r="241" spans="1:24" ht="95.1" customHeight="1" x14ac:dyDescent="0.25">
      <c r="A241" s="118" t="s">
        <v>2274</v>
      </c>
      <c r="B241" s="1">
        <v>2007</v>
      </c>
      <c r="C241" s="1" t="s">
        <v>1496</v>
      </c>
      <c r="D241" s="1" t="s">
        <v>275</v>
      </c>
      <c r="E241" s="1" t="s">
        <v>2699</v>
      </c>
      <c r="F241" s="14">
        <v>210123400011</v>
      </c>
      <c r="G241" s="1" t="s">
        <v>44</v>
      </c>
      <c r="H241" s="133">
        <v>150</v>
      </c>
      <c r="I241" s="7" t="s">
        <v>2508</v>
      </c>
      <c r="J241" s="1" t="s">
        <v>57</v>
      </c>
      <c r="K241" s="1" t="s">
        <v>280</v>
      </c>
      <c r="L241" s="3">
        <v>20</v>
      </c>
      <c r="M241" s="10">
        <f t="shared" si="6"/>
        <v>3000</v>
      </c>
      <c r="N241" s="5" t="s">
        <v>12</v>
      </c>
      <c r="O241" s="1" t="s">
        <v>53</v>
      </c>
      <c r="P241" s="1" t="s">
        <v>57</v>
      </c>
      <c r="Q241" s="1" t="s">
        <v>57</v>
      </c>
      <c r="R241" s="6">
        <v>45708</v>
      </c>
      <c r="S241" s="1" t="s">
        <v>2776</v>
      </c>
      <c r="T241" s="124" t="s">
        <v>277</v>
      </c>
      <c r="U241" s="11"/>
      <c r="V241" s="11"/>
      <c r="W241" s="11"/>
      <c r="X241" s="11"/>
    </row>
    <row r="242" spans="1:24" ht="95.1" customHeight="1" x14ac:dyDescent="0.25">
      <c r="A242" s="118" t="s">
        <v>2274</v>
      </c>
      <c r="B242" s="1">
        <v>2007</v>
      </c>
      <c r="C242" s="1" t="s">
        <v>1496</v>
      </c>
      <c r="D242" s="1" t="s">
        <v>275</v>
      </c>
      <c r="E242" s="1" t="s">
        <v>2699</v>
      </c>
      <c r="F242" s="1">
        <v>1049080</v>
      </c>
      <c r="G242" s="1" t="s">
        <v>44</v>
      </c>
      <c r="H242" s="133">
        <v>20</v>
      </c>
      <c r="I242" s="7" t="s">
        <v>2508</v>
      </c>
      <c r="J242" s="1" t="s">
        <v>57</v>
      </c>
      <c r="K242" s="1" t="s">
        <v>281</v>
      </c>
      <c r="L242" s="3">
        <v>13.3</v>
      </c>
      <c r="M242" s="10">
        <f t="shared" si="6"/>
        <v>266</v>
      </c>
      <c r="N242" s="5" t="s">
        <v>12</v>
      </c>
      <c r="O242" s="1" t="s">
        <v>53</v>
      </c>
      <c r="P242" s="1" t="s">
        <v>57</v>
      </c>
      <c r="Q242" s="1" t="s">
        <v>57</v>
      </c>
      <c r="R242" s="6">
        <v>45708</v>
      </c>
      <c r="S242" s="1" t="s">
        <v>2776</v>
      </c>
      <c r="T242" s="124" t="s">
        <v>277</v>
      </c>
      <c r="U242" s="11"/>
      <c r="V242" s="11"/>
      <c r="W242" s="11"/>
      <c r="X242" s="11"/>
    </row>
    <row r="243" spans="1:24" ht="95.1" customHeight="1" x14ac:dyDescent="0.25">
      <c r="A243" s="118" t="s">
        <v>2274</v>
      </c>
      <c r="B243" s="1">
        <v>2007</v>
      </c>
      <c r="C243" s="1" t="s">
        <v>1496</v>
      </c>
      <c r="D243" s="1" t="s">
        <v>275</v>
      </c>
      <c r="E243" s="1" t="s">
        <v>2699</v>
      </c>
      <c r="F243" s="14">
        <v>210123400007</v>
      </c>
      <c r="G243" s="1" t="s">
        <v>44</v>
      </c>
      <c r="H243" s="133">
        <v>20</v>
      </c>
      <c r="I243" s="7" t="s">
        <v>2509</v>
      </c>
      <c r="J243" s="1" t="s">
        <v>57</v>
      </c>
      <c r="K243" s="1" t="s">
        <v>282</v>
      </c>
      <c r="L243" s="3">
        <v>50.25</v>
      </c>
      <c r="M243" s="10">
        <f t="shared" si="6"/>
        <v>1005</v>
      </c>
      <c r="N243" s="5" t="s">
        <v>12</v>
      </c>
      <c r="O243" s="1" t="s">
        <v>53</v>
      </c>
      <c r="P243" s="1" t="s">
        <v>57</v>
      </c>
      <c r="Q243" s="1" t="s">
        <v>57</v>
      </c>
      <c r="R243" s="6">
        <v>45708</v>
      </c>
      <c r="S243" s="1" t="s">
        <v>2776</v>
      </c>
      <c r="T243" s="124" t="s">
        <v>277</v>
      </c>
      <c r="U243" s="11"/>
      <c r="V243" s="11"/>
      <c r="W243" s="11"/>
      <c r="X243" s="11"/>
    </row>
    <row r="244" spans="1:24" ht="95.1" customHeight="1" x14ac:dyDescent="0.25">
      <c r="A244" s="118" t="s">
        <v>2274</v>
      </c>
      <c r="B244" s="1">
        <v>2007</v>
      </c>
      <c r="C244" s="1" t="s">
        <v>1496</v>
      </c>
      <c r="D244" s="1" t="s">
        <v>275</v>
      </c>
      <c r="E244" s="1" t="s">
        <v>2699</v>
      </c>
      <c r="F244" s="14">
        <v>210123400008</v>
      </c>
      <c r="G244" s="1" t="s">
        <v>44</v>
      </c>
      <c r="H244" s="133">
        <v>20</v>
      </c>
      <c r="I244" s="7" t="s">
        <v>2509</v>
      </c>
      <c r="J244" s="1" t="s">
        <v>57</v>
      </c>
      <c r="K244" s="1" t="s">
        <v>283</v>
      </c>
      <c r="L244" s="3">
        <v>175</v>
      </c>
      <c r="M244" s="10">
        <f t="shared" ref="M244:M307" si="7">H244*L244</f>
        <v>3500</v>
      </c>
      <c r="N244" s="5" t="s">
        <v>12</v>
      </c>
      <c r="O244" s="1" t="s">
        <v>53</v>
      </c>
      <c r="P244" s="1" t="s">
        <v>57</v>
      </c>
      <c r="Q244" s="1" t="s">
        <v>57</v>
      </c>
      <c r="R244" s="6">
        <v>45708</v>
      </c>
      <c r="S244" s="1" t="s">
        <v>2776</v>
      </c>
      <c r="T244" s="124" t="s">
        <v>277</v>
      </c>
      <c r="U244" s="11"/>
      <c r="V244" s="11"/>
      <c r="W244" s="11"/>
      <c r="X244" s="11"/>
    </row>
    <row r="245" spans="1:24" ht="95.1" customHeight="1" x14ac:dyDescent="0.25">
      <c r="A245" s="118" t="s">
        <v>2274</v>
      </c>
      <c r="B245" s="1">
        <v>2007</v>
      </c>
      <c r="C245" s="1" t="s">
        <v>1496</v>
      </c>
      <c r="D245" s="1" t="s">
        <v>275</v>
      </c>
      <c r="E245" s="1" t="s">
        <v>2699</v>
      </c>
      <c r="F245" s="1">
        <v>1084763</v>
      </c>
      <c r="G245" s="1" t="s">
        <v>44</v>
      </c>
      <c r="H245" s="133">
        <v>20</v>
      </c>
      <c r="I245" s="7" t="s">
        <v>2509</v>
      </c>
      <c r="J245" s="1" t="s">
        <v>57</v>
      </c>
      <c r="K245" s="1" t="s">
        <v>284</v>
      </c>
      <c r="L245" s="3">
        <v>89.7</v>
      </c>
      <c r="M245" s="10">
        <f t="shared" si="7"/>
        <v>1794</v>
      </c>
      <c r="N245" s="5" t="s">
        <v>12</v>
      </c>
      <c r="O245" s="1" t="s">
        <v>53</v>
      </c>
      <c r="P245" s="1" t="s">
        <v>57</v>
      </c>
      <c r="Q245" s="1" t="s">
        <v>57</v>
      </c>
      <c r="R245" s="6">
        <v>45708</v>
      </c>
      <c r="S245" s="1" t="s">
        <v>2776</v>
      </c>
      <c r="T245" s="124" t="s">
        <v>277</v>
      </c>
      <c r="U245" s="11"/>
      <c r="V245" s="11"/>
      <c r="W245" s="11"/>
      <c r="X245" s="11"/>
    </row>
    <row r="246" spans="1:24" ht="95.1" customHeight="1" x14ac:dyDescent="0.25">
      <c r="A246" s="118" t="s">
        <v>2274</v>
      </c>
      <c r="B246" s="1">
        <v>2007</v>
      </c>
      <c r="C246" s="1" t="s">
        <v>1496</v>
      </c>
      <c r="D246" s="1" t="s">
        <v>275</v>
      </c>
      <c r="E246" s="1" t="s">
        <v>2699</v>
      </c>
      <c r="F246" s="1">
        <v>1013534</v>
      </c>
      <c r="G246" s="1" t="s">
        <v>44</v>
      </c>
      <c r="H246" s="133">
        <v>20</v>
      </c>
      <c r="I246" s="7" t="s">
        <v>2509</v>
      </c>
      <c r="J246" s="1" t="s">
        <v>57</v>
      </c>
      <c r="K246" s="1" t="s">
        <v>285</v>
      </c>
      <c r="L246" s="3">
        <v>104.04</v>
      </c>
      <c r="M246" s="10">
        <f t="shared" si="7"/>
        <v>2080.8000000000002</v>
      </c>
      <c r="N246" s="5" t="s">
        <v>12</v>
      </c>
      <c r="O246" s="1" t="s">
        <v>53</v>
      </c>
      <c r="P246" s="1" t="s">
        <v>57</v>
      </c>
      <c r="Q246" s="1" t="s">
        <v>57</v>
      </c>
      <c r="R246" s="6">
        <v>45708</v>
      </c>
      <c r="S246" s="1" t="s">
        <v>2776</v>
      </c>
      <c r="T246" s="124" t="s">
        <v>277</v>
      </c>
      <c r="U246" s="11"/>
      <c r="V246" s="11"/>
      <c r="W246" s="11"/>
      <c r="X246" s="11"/>
    </row>
    <row r="247" spans="1:24" ht="95.1" customHeight="1" x14ac:dyDescent="0.25">
      <c r="A247" s="118" t="s">
        <v>2274</v>
      </c>
      <c r="B247" s="1">
        <v>2007</v>
      </c>
      <c r="C247" s="1" t="s">
        <v>1496</v>
      </c>
      <c r="D247" s="1" t="s">
        <v>275</v>
      </c>
      <c r="E247" s="1" t="s">
        <v>2699</v>
      </c>
      <c r="F247" s="1">
        <v>1085449</v>
      </c>
      <c r="G247" s="1" t="s">
        <v>44</v>
      </c>
      <c r="H247" s="133">
        <v>20</v>
      </c>
      <c r="I247" s="7" t="s">
        <v>2509</v>
      </c>
      <c r="J247" s="1" t="s">
        <v>57</v>
      </c>
      <c r="K247" s="1" t="s">
        <v>286</v>
      </c>
      <c r="L247" s="3">
        <v>411.84</v>
      </c>
      <c r="M247" s="10">
        <f t="shared" si="7"/>
        <v>8236.7999999999993</v>
      </c>
      <c r="N247" s="5" t="s">
        <v>12</v>
      </c>
      <c r="O247" s="1" t="s">
        <v>53</v>
      </c>
      <c r="P247" s="1" t="s">
        <v>57</v>
      </c>
      <c r="Q247" s="1" t="s">
        <v>57</v>
      </c>
      <c r="R247" s="6">
        <v>45708</v>
      </c>
      <c r="S247" s="1" t="s">
        <v>2776</v>
      </c>
      <c r="T247" s="124" t="s">
        <v>277</v>
      </c>
      <c r="U247" s="11"/>
      <c r="V247" s="11"/>
      <c r="W247" s="11"/>
      <c r="X247" s="11"/>
    </row>
    <row r="248" spans="1:24" ht="95.1" customHeight="1" x14ac:dyDescent="0.25">
      <c r="A248" s="118" t="s">
        <v>2274</v>
      </c>
      <c r="B248" s="1">
        <v>2007</v>
      </c>
      <c r="C248" s="1" t="s">
        <v>1496</v>
      </c>
      <c r="D248" s="1" t="s">
        <v>275</v>
      </c>
      <c r="E248" s="1" t="s">
        <v>2699</v>
      </c>
      <c r="F248" s="1">
        <v>1085448</v>
      </c>
      <c r="G248" s="1" t="s">
        <v>44</v>
      </c>
      <c r="H248" s="133">
        <v>20</v>
      </c>
      <c r="I248" s="7" t="s">
        <v>2509</v>
      </c>
      <c r="J248" s="1" t="s">
        <v>57</v>
      </c>
      <c r="K248" s="1" t="s">
        <v>287</v>
      </c>
      <c r="L248" s="3">
        <v>411.84</v>
      </c>
      <c r="M248" s="10">
        <f t="shared" si="7"/>
        <v>8236.7999999999993</v>
      </c>
      <c r="N248" s="5" t="s">
        <v>12</v>
      </c>
      <c r="O248" s="1" t="s">
        <v>53</v>
      </c>
      <c r="P248" s="1" t="s">
        <v>57</v>
      </c>
      <c r="Q248" s="1" t="s">
        <v>57</v>
      </c>
      <c r="R248" s="6">
        <v>45708</v>
      </c>
      <c r="S248" s="1" t="s">
        <v>2776</v>
      </c>
      <c r="T248" s="124" t="s">
        <v>277</v>
      </c>
      <c r="U248" s="11"/>
      <c r="V248" s="11"/>
      <c r="W248" s="11"/>
      <c r="X248" s="11"/>
    </row>
    <row r="249" spans="1:24" ht="95.1" customHeight="1" x14ac:dyDescent="0.25">
      <c r="A249" s="118" t="s">
        <v>2274</v>
      </c>
      <c r="B249" s="1">
        <v>2007</v>
      </c>
      <c r="C249" s="1" t="s">
        <v>1496</v>
      </c>
      <c r="D249" s="1" t="s">
        <v>275</v>
      </c>
      <c r="E249" s="1" t="s">
        <v>2699</v>
      </c>
      <c r="F249" s="1">
        <v>1086543</v>
      </c>
      <c r="G249" s="1" t="s">
        <v>44</v>
      </c>
      <c r="H249" s="133">
        <v>5</v>
      </c>
      <c r="I249" s="7" t="s">
        <v>2509</v>
      </c>
      <c r="J249" s="1" t="s">
        <v>57</v>
      </c>
      <c r="K249" s="1" t="s">
        <v>288</v>
      </c>
      <c r="L249" s="3">
        <v>1150</v>
      </c>
      <c r="M249" s="10">
        <f t="shared" si="7"/>
        <v>5750</v>
      </c>
      <c r="N249" s="5" t="s">
        <v>12</v>
      </c>
      <c r="O249" s="1" t="s">
        <v>53</v>
      </c>
      <c r="P249" s="1" t="s">
        <v>57</v>
      </c>
      <c r="Q249" s="1" t="s">
        <v>57</v>
      </c>
      <c r="R249" s="6">
        <v>45708</v>
      </c>
      <c r="S249" s="1" t="s">
        <v>2776</v>
      </c>
      <c r="T249" s="124" t="s">
        <v>277</v>
      </c>
      <c r="U249" s="11"/>
      <c r="V249" s="11"/>
      <c r="W249" s="11"/>
      <c r="X249" s="11"/>
    </row>
    <row r="250" spans="1:24" ht="95.1" customHeight="1" x14ac:dyDescent="0.25">
      <c r="A250" s="118" t="s">
        <v>2274</v>
      </c>
      <c r="B250" s="1">
        <v>2007</v>
      </c>
      <c r="C250" s="1" t="s">
        <v>1496</v>
      </c>
      <c r="D250" s="1" t="s">
        <v>275</v>
      </c>
      <c r="E250" s="1" t="s">
        <v>2699</v>
      </c>
      <c r="F250" s="1">
        <v>1085440</v>
      </c>
      <c r="G250" s="1" t="s">
        <v>44</v>
      </c>
      <c r="H250" s="133">
        <v>50</v>
      </c>
      <c r="I250" s="7" t="s">
        <v>2509</v>
      </c>
      <c r="J250" s="1" t="s">
        <v>57</v>
      </c>
      <c r="K250" s="1" t="s">
        <v>289</v>
      </c>
      <c r="L250" s="3">
        <v>135.16999999999999</v>
      </c>
      <c r="M250" s="10">
        <f t="shared" si="7"/>
        <v>6758.4999999999991</v>
      </c>
      <c r="N250" s="5" t="s">
        <v>12</v>
      </c>
      <c r="O250" s="1" t="s">
        <v>53</v>
      </c>
      <c r="P250" s="1" t="s">
        <v>57</v>
      </c>
      <c r="Q250" s="1" t="s">
        <v>57</v>
      </c>
      <c r="R250" s="6">
        <v>45708</v>
      </c>
      <c r="S250" s="1" t="s">
        <v>2776</v>
      </c>
      <c r="T250" s="124" t="s">
        <v>277</v>
      </c>
      <c r="U250" s="11"/>
      <c r="V250" s="11"/>
      <c r="W250" s="11"/>
      <c r="X250" s="11"/>
    </row>
    <row r="251" spans="1:24" ht="95.1" customHeight="1" x14ac:dyDescent="0.25">
      <c r="A251" s="118" t="s">
        <v>2274</v>
      </c>
      <c r="B251" s="1">
        <v>2007</v>
      </c>
      <c r="C251" s="1" t="s">
        <v>1496</v>
      </c>
      <c r="D251" s="1" t="s">
        <v>275</v>
      </c>
      <c r="E251" s="1" t="s">
        <v>2699</v>
      </c>
      <c r="F251" s="14">
        <v>210123400016</v>
      </c>
      <c r="G251" s="1" t="s">
        <v>44</v>
      </c>
      <c r="H251" s="133">
        <v>50</v>
      </c>
      <c r="I251" s="7" t="s">
        <v>2509</v>
      </c>
      <c r="J251" s="1" t="s">
        <v>57</v>
      </c>
      <c r="K251" s="1" t="s">
        <v>290</v>
      </c>
      <c r="L251" s="3">
        <v>70.31</v>
      </c>
      <c r="M251" s="10">
        <f t="shared" si="7"/>
        <v>3515.5</v>
      </c>
      <c r="N251" s="5" t="s">
        <v>12</v>
      </c>
      <c r="O251" s="1" t="s">
        <v>53</v>
      </c>
      <c r="P251" s="1" t="s">
        <v>57</v>
      </c>
      <c r="Q251" s="1" t="s">
        <v>57</v>
      </c>
      <c r="R251" s="6">
        <v>45708</v>
      </c>
      <c r="S251" s="1" t="s">
        <v>2776</v>
      </c>
      <c r="T251" s="124" t="s">
        <v>277</v>
      </c>
      <c r="U251" s="11"/>
      <c r="V251" s="11"/>
      <c r="W251" s="11"/>
      <c r="X251" s="11"/>
    </row>
    <row r="252" spans="1:24" ht="95.1" customHeight="1" x14ac:dyDescent="0.25">
      <c r="A252" s="118" t="s">
        <v>2274</v>
      </c>
      <c r="B252" s="1">
        <v>2007</v>
      </c>
      <c r="C252" s="1" t="s">
        <v>1496</v>
      </c>
      <c r="D252" s="1" t="s">
        <v>275</v>
      </c>
      <c r="E252" s="1" t="s">
        <v>2699</v>
      </c>
      <c r="F252" s="1">
        <v>1085441</v>
      </c>
      <c r="G252" s="1" t="s">
        <v>44</v>
      </c>
      <c r="H252" s="133">
        <v>20</v>
      </c>
      <c r="I252" s="7" t="s">
        <v>2509</v>
      </c>
      <c r="J252" s="1" t="s">
        <v>57</v>
      </c>
      <c r="K252" s="1" t="s">
        <v>291</v>
      </c>
      <c r="L252" s="3">
        <v>241.57</v>
      </c>
      <c r="M252" s="10">
        <f t="shared" si="7"/>
        <v>4831.3999999999996</v>
      </c>
      <c r="N252" s="5" t="s">
        <v>12</v>
      </c>
      <c r="O252" s="1" t="s">
        <v>53</v>
      </c>
      <c r="P252" s="1" t="s">
        <v>57</v>
      </c>
      <c r="Q252" s="1" t="s">
        <v>57</v>
      </c>
      <c r="R252" s="6">
        <v>45708</v>
      </c>
      <c r="S252" s="1" t="s">
        <v>2776</v>
      </c>
      <c r="T252" s="124" t="s">
        <v>277</v>
      </c>
      <c r="U252" s="11"/>
      <c r="V252" s="11"/>
      <c r="W252" s="11"/>
      <c r="X252" s="11"/>
    </row>
    <row r="253" spans="1:24" ht="95.1" customHeight="1" x14ac:dyDescent="0.25">
      <c r="A253" s="118" t="s">
        <v>2274</v>
      </c>
      <c r="B253" s="1">
        <v>2007</v>
      </c>
      <c r="C253" s="1" t="s">
        <v>1496</v>
      </c>
      <c r="D253" s="1" t="s">
        <v>275</v>
      </c>
      <c r="E253" s="1" t="s">
        <v>2699</v>
      </c>
      <c r="F253" s="1">
        <v>1078084</v>
      </c>
      <c r="G253" s="1" t="s">
        <v>44</v>
      </c>
      <c r="H253" s="133">
        <v>20</v>
      </c>
      <c r="I253" s="7" t="s">
        <v>2509</v>
      </c>
      <c r="J253" s="1" t="s">
        <v>57</v>
      </c>
      <c r="K253" s="1" t="s">
        <v>292</v>
      </c>
      <c r="L253" s="3">
        <v>155</v>
      </c>
      <c r="M253" s="10">
        <f t="shared" si="7"/>
        <v>3100</v>
      </c>
      <c r="N253" s="5" t="s">
        <v>12</v>
      </c>
      <c r="O253" s="1" t="s">
        <v>53</v>
      </c>
      <c r="P253" s="1" t="s">
        <v>57</v>
      </c>
      <c r="Q253" s="1" t="s">
        <v>57</v>
      </c>
      <c r="R253" s="6">
        <v>45708</v>
      </c>
      <c r="S253" s="1" t="s">
        <v>2776</v>
      </c>
      <c r="T253" s="124" t="s">
        <v>277</v>
      </c>
      <c r="U253" s="11"/>
      <c r="V253" s="11"/>
      <c r="W253" s="11"/>
      <c r="X253" s="11"/>
    </row>
    <row r="254" spans="1:24" ht="95.1" customHeight="1" x14ac:dyDescent="0.25">
      <c r="A254" s="118" t="s">
        <v>2274</v>
      </c>
      <c r="B254" s="1">
        <v>2007</v>
      </c>
      <c r="C254" s="1" t="s">
        <v>1496</v>
      </c>
      <c r="D254" s="1" t="s">
        <v>275</v>
      </c>
      <c r="E254" s="1" t="s">
        <v>2699</v>
      </c>
      <c r="F254" s="14">
        <v>210123400019</v>
      </c>
      <c r="G254" s="1" t="s">
        <v>44</v>
      </c>
      <c r="H254" s="133">
        <v>20</v>
      </c>
      <c r="I254" s="7" t="s">
        <v>2509</v>
      </c>
      <c r="J254" s="1" t="s">
        <v>57</v>
      </c>
      <c r="K254" s="1" t="s">
        <v>293</v>
      </c>
      <c r="L254" s="3">
        <v>205.17</v>
      </c>
      <c r="M254" s="10">
        <f t="shared" si="7"/>
        <v>4103.3999999999996</v>
      </c>
      <c r="N254" s="5" t="s">
        <v>12</v>
      </c>
      <c r="O254" s="1" t="s">
        <v>53</v>
      </c>
      <c r="P254" s="1" t="s">
        <v>57</v>
      </c>
      <c r="Q254" s="1" t="s">
        <v>57</v>
      </c>
      <c r="R254" s="6">
        <v>45708</v>
      </c>
      <c r="S254" s="1" t="s">
        <v>2776</v>
      </c>
      <c r="T254" s="124" t="s">
        <v>277</v>
      </c>
      <c r="U254" s="11"/>
      <c r="V254" s="11"/>
      <c r="W254" s="11"/>
      <c r="X254" s="11"/>
    </row>
    <row r="255" spans="1:24" ht="95.1" customHeight="1" x14ac:dyDescent="0.25">
      <c r="A255" s="118" t="s">
        <v>2274</v>
      </c>
      <c r="B255" s="1">
        <v>2007</v>
      </c>
      <c r="C255" s="1" t="s">
        <v>1496</v>
      </c>
      <c r="D255" s="1" t="s">
        <v>275</v>
      </c>
      <c r="E255" s="1" t="s">
        <v>2699</v>
      </c>
      <c r="F255" s="14">
        <v>210123400017</v>
      </c>
      <c r="G255" s="1" t="s">
        <v>44</v>
      </c>
      <c r="H255" s="133">
        <v>50</v>
      </c>
      <c r="I255" s="7" t="s">
        <v>2509</v>
      </c>
      <c r="J255" s="1" t="s">
        <v>57</v>
      </c>
      <c r="K255" s="1" t="s">
        <v>294</v>
      </c>
      <c r="L255" s="3">
        <v>210.67</v>
      </c>
      <c r="M255" s="10">
        <f t="shared" si="7"/>
        <v>10533.5</v>
      </c>
      <c r="N255" s="5" t="s">
        <v>12</v>
      </c>
      <c r="O255" s="1" t="s">
        <v>53</v>
      </c>
      <c r="P255" s="1" t="s">
        <v>57</v>
      </c>
      <c r="Q255" s="1" t="s">
        <v>57</v>
      </c>
      <c r="R255" s="6">
        <v>45708</v>
      </c>
      <c r="S255" s="1" t="s">
        <v>2776</v>
      </c>
      <c r="T255" s="124" t="s">
        <v>277</v>
      </c>
      <c r="U255" s="11"/>
      <c r="V255" s="11"/>
      <c r="W255" s="11"/>
      <c r="X255" s="11"/>
    </row>
    <row r="256" spans="1:24" ht="95.1" customHeight="1" x14ac:dyDescent="0.25">
      <c r="A256" s="118" t="s">
        <v>2274</v>
      </c>
      <c r="B256" s="1">
        <v>2007</v>
      </c>
      <c r="C256" s="1" t="s">
        <v>1496</v>
      </c>
      <c r="D256" s="1" t="s">
        <v>275</v>
      </c>
      <c r="E256" s="1" t="s">
        <v>2699</v>
      </c>
      <c r="F256" s="1">
        <v>1085447</v>
      </c>
      <c r="G256" s="1" t="s">
        <v>44</v>
      </c>
      <c r="H256" s="133">
        <v>10</v>
      </c>
      <c r="I256" s="7" t="s">
        <v>2509</v>
      </c>
      <c r="J256" s="1" t="s">
        <v>57</v>
      </c>
      <c r="K256" s="1" t="s">
        <v>295</v>
      </c>
      <c r="L256" s="3">
        <v>1300</v>
      </c>
      <c r="M256" s="10">
        <f t="shared" si="7"/>
        <v>13000</v>
      </c>
      <c r="N256" s="5" t="s">
        <v>12</v>
      </c>
      <c r="O256" s="1" t="s">
        <v>53</v>
      </c>
      <c r="P256" s="1" t="s">
        <v>57</v>
      </c>
      <c r="Q256" s="1" t="s">
        <v>57</v>
      </c>
      <c r="R256" s="6">
        <v>45708</v>
      </c>
      <c r="S256" s="1" t="s">
        <v>2776</v>
      </c>
      <c r="T256" s="124" t="s">
        <v>277</v>
      </c>
      <c r="U256" s="11"/>
      <c r="V256" s="11"/>
      <c r="W256" s="11"/>
      <c r="X256" s="11"/>
    </row>
    <row r="257" spans="1:24" ht="95.1" customHeight="1" x14ac:dyDescent="0.25">
      <c r="A257" s="118" t="s">
        <v>2274</v>
      </c>
      <c r="B257" s="1">
        <v>2007</v>
      </c>
      <c r="C257" s="1" t="s">
        <v>1496</v>
      </c>
      <c r="D257" s="1" t="s">
        <v>275</v>
      </c>
      <c r="E257" s="1" t="s">
        <v>2699</v>
      </c>
      <c r="F257" s="1">
        <v>1092163</v>
      </c>
      <c r="G257" s="1" t="s">
        <v>44</v>
      </c>
      <c r="H257" s="133">
        <v>20</v>
      </c>
      <c r="I257" s="7" t="s">
        <v>2509</v>
      </c>
      <c r="J257" s="1" t="s">
        <v>57</v>
      </c>
      <c r="K257" s="1" t="s">
        <v>296</v>
      </c>
      <c r="L257" s="3">
        <v>105</v>
      </c>
      <c r="M257" s="10">
        <f t="shared" si="7"/>
        <v>2100</v>
      </c>
      <c r="N257" s="5" t="s">
        <v>12</v>
      </c>
      <c r="O257" s="1" t="s">
        <v>53</v>
      </c>
      <c r="P257" s="1" t="s">
        <v>57</v>
      </c>
      <c r="Q257" s="1" t="s">
        <v>57</v>
      </c>
      <c r="R257" s="6">
        <v>45708</v>
      </c>
      <c r="S257" s="1" t="s">
        <v>2776</v>
      </c>
      <c r="T257" s="124" t="s">
        <v>277</v>
      </c>
      <c r="U257" s="11"/>
      <c r="V257" s="11"/>
      <c r="W257" s="11"/>
      <c r="X257" s="11"/>
    </row>
    <row r="258" spans="1:24" ht="95.1" customHeight="1" x14ac:dyDescent="0.25">
      <c r="A258" s="118" t="s">
        <v>2274</v>
      </c>
      <c r="B258" s="1">
        <v>2007</v>
      </c>
      <c r="C258" s="1" t="s">
        <v>1496</v>
      </c>
      <c r="D258" s="1" t="s">
        <v>275</v>
      </c>
      <c r="E258" s="1" t="s">
        <v>2699</v>
      </c>
      <c r="F258" s="1">
        <v>1085443</v>
      </c>
      <c r="G258" s="1" t="s">
        <v>44</v>
      </c>
      <c r="H258" s="133">
        <v>10</v>
      </c>
      <c r="I258" s="7" t="s">
        <v>2509</v>
      </c>
      <c r="J258" s="1" t="s">
        <v>57</v>
      </c>
      <c r="K258" s="1" t="s">
        <v>297</v>
      </c>
      <c r="L258" s="3">
        <v>140</v>
      </c>
      <c r="M258" s="10">
        <f t="shared" si="7"/>
        <v>1400</v>
      </c>
      <c r="N258" s="5" t="s">
        <v>12</v>
      </c>
      <c r="O258" s="1" t="s">
        <v>53</v>
      </c>
      <c r="P258" s="1" t="s">
        <v>57</v>
      </c>
      <c r="Q258" s="1" t="s">
        <v>57</v>
      </c>
      <c r="R258" s="6">
        <v>45708</v>
      </c>
      <c r="S258" s="1" t="s">
        <v>2776</v>
      </c>
      <c r="T258" s="124" t="s">
        <v>277</v>
      </c>
      <c r="U258" s="11"/>
      <c r="V258" s="11"/>
      <c r="W258" s="11"/>
      <c r="X258" s="11"/>
    </row>
    <row r="259" spans="1:24" ht="95.1" customHeight="1" x14ac:dyDescent="0.25">
      <c r="A259" s="118" t="s">
        <v>2274</v>
      </c>
      <c r="B259" s="1">
        <v>2007</v>
      </c>
      <c r="C259" s="1" t="s">
        <v>1496</v>
      </c>
      <c r="D259" s="1" t="s">
        <v>275</v>
      </c>
      <c r="E259" s="1" t="s">
        <v>2699</v>
      </c>
      <c r="F259" s="1">
        <v>1085445</v>
      </c>
      <c r="G259" s="1" t="s">
        <v>44</v>
      </c>
      <c r="H259" s="133">
        <v>20</v>
      </c>
      <c r="I259" s="7" t="s">
        <v>2509</v>
      </c>
      <c r="J259" s="1" t="s">
        <v>57</v>
      </c>
      <c r="K259" s="1" t="s">
        <v>298</v>
      </c>
      <c r="L259" s="3">
        <v>424.44</v>
      </c>
      <c r="M259" s="10">
        <f t="shared" si="7"/>
        <v>8488.7999999999993</v>
      </c>
      <c r="N259" s="5" t="s">
        <v>12</v>
      </c>
      <c r="O259" s="1" t="s">
        <v>53</v>
      </c>
      <c r="P259" s="1" t="s">
        <v>57</v>
      </c>
      <c r="Q259" s="1" t="s">
        <v>57</v>
      </c>
      <c r="R259" s="6">
        <v>45708</v>
      </c>
      <c r="S259" s="1" t="s">
        <v>2776</v>
      </c>
      <c r="T259" s="124" t="s">
        <v>277</v>
      </c>
      <c r="U259" s="11"/>
      <c r="V259" s="11"/>
      <c r="W259" s="11"/>
      <c r="X259" s="11"/>
    </row>
    <row r="260" spans="1:24" ht="95.1" customHeight="1" x14ac:dyDescent="0.25">
      <c r="A260" s="118" t="s">
        <v>2274</v>
      </c>
      <c r="B260" s="1">
        <v>2007</v>
      </c>
      <c r="C260" s="1" t="s">
        <v>1496</v>
      </c>
      <c r="D260" s="1" t="s">
        <v>275</v>
      </c>
      <c r="E260" s="1" t="s">
        <v>2699</v>
      </c>
      <c r="F260" s="1">
        <v>1085444</v>
      </c>
      <c r="G260" s="1" t="s">
        <v>44</v>
      </c>
      <c r="H260" s="133">
        <v>20</v>
      </c>
      <c r="I260" s="7" t="s">
        <v>2509</v>
      </c>
      <c r="J260" s="1" t="s">
        <v>57</v>
      </c>
      <c r="K260" s="1" t="s">
        <v>299</v>
      </c>
      <c r="L260" s="3">
        <v>1447.56</v>
      </c>
      <c r="M260" s="10">
        <f t="shared" si="7"/>
        <v>28951.199999999997</v>
      </c>
      <c r="N260" s="5" t="s">
        <v>12</v>
      </c>
      <c r="O260" s="1" t="s">
        <v>53</v>
      </c>
      <c r="P260" s="1" t="s">
        <v>57</v>
      </c>
      <c r="Q260" s="1" t="s">
        <v>57</v>
      </c>
      <c r="R260" s="6">
        <v>45708</v>
      </c>
      <c r="S260" s="1" t="s">
        <v>2776</v>
      </c>
      <c r="T260" s="124" t="s">
        <v>277</v>
      </c>
      <c r="U260" s="11"/>
      <c r="V260" s="11"/>
      <c r="W260" s="11"/>
      <c r="X260" s="11"/>
    </row>
    <row r="261" spans="1:24" ht="95.1" customHeight="1" x14ac:dyDescent="0.25">
      <c r="A261" s="118" t="s">
        <v>2274</v>
      </c>
      <c r="B261" s="1">
        <v>2007</v>
      </c>
      <c r="C261" s="1" t="s">
        <v>1496</v>
      </c>
      <c r="D261" s="1" t="s">
        <v>275</v>
      </c>
      <c r="E261" s="1" t="s">
        <v>2699</v>
      </c>
      <c r="F261" s="1">
        <v>1085451</v>
      </c>
      <c r="G261" s="1" t="s">
        <v>44</v>
      </c>
      <c r="H261" s="133">
        <v>10</v>
      </c>
      <c r="I261" s="7" t="s">
        <v>2509</v>
      </c>
      <c r="J261" s="1" t="s">
        <v>57</v>
      </c>
      <c r="K261" s="1" t="s">
        <v>300</v>
      </c>
      <c r="L261" s="3">
        <v>265</v>
      </c>
      <c r="M261" s="10">
        <f t="shared" si="7"/>
        <v>2650</v>
      </c>
      <c r="N261" s="5" t="s">
        <v>12</v>
      </c>
      <c r="O261" s="1" t="s">
        <v>53</v>
      </c>
      <c r="P261" s="1" t="s">
        <v>57</v>
      </c>
      <c r="Q261" s="1" t="s">
        <v>57</v>
      </c>
      <c r="R261" s="6">
        <v>45708</v>
      </c>
      <c r="S261" s="1" t="s">
        <v>2776</v>
      </c>
      <c r="T261" s="124" t="s">
        <v>277</v>
      </c>
      <c r="U261" s="11"/>
      <c r="V261" s="11"/>
      <c r="W261" s="11"/>
      <c r="X261" s="11"/>
    </row>
    <row r="262" spans="1:24" ht="95.1" customHeight="1" x14ac:dyDescent="0.25">
      <c r="A262" s="118" t="s">
        <v>2274</v>
      </c>
      <c r="B262" s="1">
        <v>2007</v>
      </c>
      <c r="C262" s="1" t="s">
        <v>1496</v>
      </c>
      <c r="D262" s="1" t="s">
        <v>275</v>
      </c>
      <c r="E262" s="1" t="s">
        <v>2699</v>
      </c>
      <c r="F262" s="1">
        <v>1085450</v>
      </c>
      <c r="G262" s="1" t="s">
        <v>44</v>
      </c>
      <c r="H262" s="133">
        <v>10</v>
      </c>
      <c r="I262" s="7" t="s">
        <v>2509</v>
      </c>
      <c r="J262" s="1" t="s">
        <v>57</v>
      </c>
      <c r="K262" s="1" t="s">
        <v>301</v>
      </c>
      <c r="L262" s="3">
        <v>265</v>
      </c>
      <c r="M262" s="10">
        <f t="shared" si="7"/>
        <v>2650</v>
      </c>
      <c r="N262" s="5" t="s">
        <v>12</v>
      </c>
      <c r="O262" s="1" t="s">
        <v>53</v>
      </c>
      <c r="P262" s="1" t="s">
        <v>57</v>
      </c>
      <c r="Q262" s="1" t="s">
        <v>57</v>
      </c>
      <c r="R262" s="6">
        <v>45708</v>
      </c>
      <c r="S262" s="1" t="s">
        <v>2776</v>
      </c>
      <c r="T262" s="124" t="s">
        <v>277</v>
      </c>
      <c r="U262" s="11"/>
      <c r="V262" s="11"/>
      <c r="W262" s="11"/>
      <c r="X262" s="11"/>
    </row>
    <row r="263" spans="1:24" ht="95.1" customHeight="1" x14ac:dyDescent="0.25">
      <c r="A263" s="118" t="s">
        <v>2274</v>
      </c>
      <c r="B263" s="1">
        <v>2007</v>
      </c>
      <c r="C263" s="1" t="s">
        <v>1496</v>
      </c>
      <c r="D263" s="1" t="s">
        <v>275</v>
      </c>
      <c r="E263" s="1" t="s">
        <v>2699</v>
      </c>
      <c r="F263" s="1">
        <v>1085452</v>
      </c>
      <c r="G263" s="1" t="s">
        <v>44</v>
      </c>
      <c r="H263" s="133">
        <v>20</v>
      </c>
      <c r="I263" s="7" t="s">
        <v>2509</v>
      </c>
      <c r="J263" s="1" t="s">
        <v>57</v>
      </c>
      <c r="K263" s="1" t="s">
        <v>302</v>
      </c>
      <c r="L263" s="3">
        <v>200</v>
      </c>
      <c r="M263" s="10">
        <f t="shared" si="7"/>
        <v>4000</v>
      </c>
      <c r="N263" s="5" t="s">
        <v>12</v>
      </c>
      <c r="O263" s="1" t="s">
        <v>53</v>
      </c>
      <c r="P263" s="1" t="s">
        <v>57</v>
      </c>
      <c r="Q263" s="1" t="s">
        <v>57</v>
      </c>
      <c r="R263" s="6">
        <v>45708</v>
      </c>
      <c r="S263" s="1" t="s">
        <v>2776</v>
      </c>
      <c r="T263" s="124" t="s">
        <v>277</v>
      </c>
      <c r="U263" s="11"/>
      <c r="V263" s="11"/>
      <c r="W263" s="11"/>
      <c r="X263" s="11"/>
    </row>
    <row r="264" spans="1:24" ht="95.1" customHeight="1" x14ac:dyDescent="0.25">
      <c r="A264" s="118" t="s">
        <v>2274</v>
      </c>
      <c r="B264" s="1">
        <v>2007</v>
      </c>
      <c r="C264" s="1" t="s">
        <v>1496</v>
      </c>
      <c r="D264" s="1" t="s">
        <v>275</v>
      </c>
      <c r="E264" s="1" t="s">
        <v>2699</v>
      </c>
      <c r="F264" s="14">
        <v>210123400002</v>
      </c>
      <c r="G264" s="1" t="s">
        <v>44</v>
      </c>
      <c r="H264" s="133">
        <v>50</v>
      </c>
      <c r="I264" s="7" t="s">
        <v>2509</v>
      </c>
      <c r="J264" s="1" t="s">
        <v>57</v>
      </c>
      <c r="K264" s="1" t="s">
        <v>303</v>
      </c>
      <c r="L264" s="3">
        <v>71.63</v>
      </c>
      <c r="M264" s="10">
        <f t="shared" si="7"/>
        <v>3581.5</v>
      </c>
      <c r="N264" s="5" t="s">
        <v>12</v>
      </c>
      <c r="O264" s="1" t="s">
        <v>53</v>
      </c>
      <c r="P264" s="1" t="s">
        <v>57</v>
      </c>
      <c r="Q264" s="1" t="s">
        <v>57</v>
      </c>
      <c r="R264" s="6">
        <v>45708</v>
      </c>
      <c r="S264" s="1" t="s">
        <v>2776</v>
      </c>
      <c r="T264" s="124" t="s">
        <v>277</v>
      </c>
      <c r="U264" s="11"/>
      <c r="V264" s="11"/>
      <c r="W264" s="11"/>
      <c r="X264" s="11"/>
    </row>
    <row r="265" spans="1:24" ht="95.1" customHeight="1" x14ac:dyDescent="0.25">
      <c r="A265" s="118" t="s">
        <v>2274</v>
      </c>
      <c r="B265" s="1">
        <v>2007</v>
      </c>
      <c r="C265" s="1" t="s">
        <v>1496</v>
      </c>
      <c r="D265" s="1" t="s">
        <v>275</v>
      </c>
      <c r="E265" s="1" t="s">
        <v>2699</v>
      </c>
      <c r="F265" s="1">
        <v>1057370</v>
      </c>
      <c r="G265" s="1" t="s">
        <v>44</v>
      </c>
      <c r="H265" s="133">
        <v>50</v>
      </c>
      <c r="I265" s="7" t="s">
        <v>2509</v>
      </c>
      <c r="J265" s="1" t="s">
        <v>57</v>
      </c>
      <c r="K265" s="1" t="s">
        <v>304</v>
      </c>
      <c r="L265" s="3">
        <v>55.68</v>
      </c>
      <c r="M265" s="10">
        <f t="shared" si="7"/>
        <v>2784</v>
      </c>
      <c r="N265" s="5" t="s">
        <v>12</v>
      </c>
      <c r="O265" s="1" t="s">
        <v>53</v>
      </c>
      <c r="P265" s="1" t="s">
        <v>57</v>
      </c>
      <c r="Q265" s="1" t="s">
        <v>57</v>
      </c>
      <c r="R265" s="6">
        <v>45708</v>
      </c>
      <c r="S265" s="1" t="s">
        <v>2776</v>
      </c>
      <c r="T265" s="124" t="s">
        <v>277</v>
      </c>
      <c r="U265" s="11"/>
      <c r="V265" s="11"/>
      <c r="W265" s="11"/>
      <c r="X265" s="11"/>
    </row>
    <row r="266" spans="1:24" ht="95.1" customHeight="1" x14ac:dyDescent="0.25">
      <c r="A266" s="118" t="s">
        <v>2274</v>
      </c>
      <c r="B266" s="1">
        <v>2007</v>
      </c>
      <c r="C266" s="1" t="s">
        <v>1496</v>
      </c>
      <c r="D266" s="1" t="s">
        <v>275</v>
      </c>
      <c r="E266" s="1" t="s">
        <v>2699</v>
      </c>
      <c r="F266" s="1">
        <v>1085433</v>
      </c>
      <c r="G266" s="1" t="s">
        <v>44</v>
      </c>
      <c r="H266" s="133">
        <v>50</v>
      </c>
      <c r="I266" s="7" t="s">
        <v>2509</v>
      </c>
      <c r="J266" s="1" t="s">
        <v>57</v>
      </c>
      <c r="K266" s="1" t="s">
        <v>305</v>
      </c>
      <c r="L266" s="3">
        <v>80.67</v>
      </c>
      <c r="M266" s="10">
        <f t="shared" si="7"/>
        <v>4033.5</v>
      </c>
      <c r="N266" s="5" t="s">
        <v>12</v>
      </c>
      <c r="O266" s="1" t="s">
        <v>53</v>
      </c>
      <c r="P266" s="1" t="s">
        <v>57</v>
      </c>
      <c r="Q266" s="1" t="s">
        <v>57</v>
      </c>
      <c r="R266" s="6">
        <v>45708</v>
      </c>
      <c r="S266" s="1" t="s">
        <v>2776</v>
      </c>
      <c r="T266" s="124" t="s">
        <v>277</v>
      </c>
      <c r="U266" s="11"/>
      <c r="V266" s="11"/>
      <c r="W266" s="11"/>
      <c r="X266" s="11"/>
    </row>
    <row r="267" spans="1:24" ht="95.1" customHeight="1" x14ac:dyDescent="0.25">
      <c r="A267" s="118" t="s">
        <v>2274</v>
      </c>
      <c r="B267" s="1">
        <v>2007</v>
      </c>
      <c r="C267" s="1" t="s">
        <v>1496</v>
      </c>
      <c r="D267" s="1" t="s">
        <v>275</v>
      </c>
      <c r="E267" s="1" t="s">
        <v>2699</v>
      </c>
      <c r="F267" s="1">
        <v>1057435</v>
      </c>
      <c r="G267" s="1" t="s">
        <v>44</v>
      </c>
      <c r="H267" s="133">
        <v>20</v>
      </c>
      <c r="I267" s="7" t="s">
        <v>2509</v>
      </c>
      <c r="J267" s="1" t="s">
        <v>57</v>
      </c>
      <c r="K267" s="1" t="s">
        <v>306</v>
      </c>
      <c r="L267" s="3">
        <v>44</v>
      </c>
      <c r="M267" s="10">
        <f t="shared" si="7"/>
        <v>880</v>
      </c>
      <c r="N267" s="5" t="s">
        <v>12</v>
      </c>
      <c r="O267" s="1" t="s">
        <v>53</v>
      </c>
      <c r="P267" s="1" t="s">
        <v>57</v>
      </c>
      <c r="Q267" s="1" t="s">
        <v>57</v>
      </c>
      <c r="R267" s="6">
        <v>45708</v>
      </c>
      <c r="S267" s="1" t="s">
        <v>2776</v>
      </c>
      <c r="T267" s="124" t="s">
        <v>277</v>
      </c>
      <c r="U267" s="11"/>
      <c r="V267" s="11"/>
      <c r="W267" s="11"/>
      <c r="X267" s="11"/>
    </row>
    <row r="268" spans="1:24" ht="95.1" customHeight="1" x14ac:dyDescent="0.25">
      <c r="A268" s="118" t="s">
        <v>2274</v>
      </c>
      <c r="B268" s="1">
        <v>2007</v>
      </c>
      <c r="C268" s="1" t="s">
        <v>1496</v>
      </c>
      <c r="D268" s="1" t="s">
        <v>275</v>
      </c>
      <c r="E268" s="1" t="s">
        <v>2699</v>
      </c>
      <c r="F268" s="1">
        <v>1069444</v>
      </c>
      <c r="G268" s="1" t="s">
        <v>44</v>
      </c>
      <c r="H268" s="133">
        <v>30</v>
      </c>
      <c r="I268" s="7" t="s">
        <v>2509</v>
      </c>
      <c r="J268" s="1" t="s">
        <v>57</v>
      </c>
      <c r="K268" s="1" t="s">
        <v>307</v>
      </c>
      <c r="L268" s="3">
        <v>300</v>
      </c>
      <c r="M268" s="10">
        <f t="shared" si="7"/>
        <v>9000</v>
      </c>
      <c r="N268" s="5" t="s">
        <v>12</v>
      </c>
      <c r="O268" s="1" t="s">
        <v>53</v>
      </c>
      <c r="P268" s="1" t="s">
        <v>57</v>
      </c>
      <c r="Q268" s="1" t="s">
        <v>57</v>
      </c>
      <c r="R268" s="6">
        <v>45708</v>
      </c>
      <c r="S268" s="1" t="s">
        <v>2776</v>
      </c>
      <c r="T268" s="124" t="s">
        <v>277</v>
      </c>
      <c r="U268" s="11"/>
      <c r="V268" s="11"/>
      <c r="W268" s="11"/>
      <c r="X268" s="11"/>
    </row>
    <row r="269" spans="1:24" ht="95.1" customHeight="1" x14ac:dyDescent="0.25">
      <c r="A269" s="118" t="s">
        <v>2274</v>
      </c>
      <c r="B269" s="1">
        <v>2007</v>
      </c>
      <c r="C269" s="1" t="s">
        <v>1496</v>
      </c>
      <c r="D269" s="1" t="s">
        <v>275</v>
      </c>
      <c r="E269" s="1" t="s">
        <v>2699</v>
      </c>
      <c r="F269" s="1">
        <v>1017085</v>
      </c>
      <c r="G269" s="1" t="s">
        <v>44</v>
      </c>
      <c r="H269" s="133">
        <v>20</v>
      </c>
      <c r="I269" s="7" t="s">
        <v>2509</v>
      </c>
      <c r="J269" s="1" t="s">
        <v>57</v>
      </c>
      <c r="K269" s="1" t="s">
        <v>308</v>
      </c>
      <c r="L269" s="3">
        <v>20</v>
      </c>
      <c r="M269" s="10">
        <f t="shared" si="7"/>
        <v>400</v>
      </c>
      <c r="N269" s="5" t="s">
        <v>12</v>
      </c>
      <c r="O269" s="1" t="s">
        <v>53</v>
      </c>
      <c r="P269" s="1" t="s">
        <v>57</v>
      </c>
      <c r="Q269" s="1" t="s">
        <v>57</v>
      </c>
      <c r="R269" s="6">
        <v>45708</v>
      </c>
      <c r="S269" s="1" t="s">
        <v>2776</v>
      </c>
      <c r="T269" s="124" t="s">
        <v>277</v>
      </c>
      <c r="U269" s="11"/>
      <c r="V269" s="11"/>
      <c r="W269" s="11"/>
      <c r="X269" s="11"/>
    </row>
    <row r="270" spans="1:24" ht="95.1" customHeight="1" x14ac:dyDescent="0.25">
      <c r="A270" s="118" t="s">
        <v>2274</v>
      </c>
      <c r="B270" s="1">
        <v>2007</v>
      </c>
      <c r="C270" s="1" t="s">
        <v>1496</v>
      </c>
      <c r="D270" s="1" t="s">
        <v>275</v>
      </c>
      <c r="E270" s="1" t="s">
        <v>2699</v>
      </c>
      <c r="F270" s="1">
        <v>1074166</v>
      </c>
      <c r="G270" s="1" t="s">
        <v>44</v>
      </c>
      <c r="H270" s="133">
        <v>10</v>
      </c>
      <c r="I270" s="7" t="s">
        <v>2509</v>
      </c>
      <c r="J270" s="1" t="s">
        <v>57</v>
      </c>
      <c r="K270" s="1" t="s">
        <v>309</v>
      </c>
      <c r="L270" s="3">
        <v>74</v>
      </c>
      <c r="M270" s="10">
        <f t="shared" si="7"/>
        <v>740</v>
      </c>
      <c r="N270" s="5" t="s">
        <v>12</v>
      </c>
      <c r="O270" s="1" t="s">
        <v>53</v>
      </c>
      <c r="P270" s="1" t="s">
        <v>57</v>
      </c>
      <c r="Q270" s="1" t="s">
        <v>57</v>
      </c>
      <c r="R270" s="6">
        <v>45708</v>
      </c>
      <c r="S270" s="1" t="s">
        <v>2776</v>
      </c>
      <c r="T270" s="124" t="s">
        <v>277</v>
      </c>
      <c r="U270" s="11"/>
      <c r="V270" s="11"/>
      <c r="W270" s="11"/>
      <c r="X270" s="11"/>
    </row>
    <row r="271" spans="1:24" ht="95.1" customHeight="1" x14ac:dyDescent="0.25">
      <c r="A271" s="118" t="s">
        <v>2274</v>
      </c>
      <c r="B271" s="2">
        <v>2007</v>
      </c>
      <c r="C271" s="1" t="s">
        <v>1496</v>
      </c>
      <c r="D271" s="107" t="s">
        <v>2331</v>
      </c>
      <c r="E271" s="1" t="s">
        <v>2683</v>
      </c>
      <c r="F271" s="1">
        <v>1074613</v>
      </c>
      <c r="G271" s="1" t="s">
        <v>44</v>
      </c>
      <c r="H271" s="136">
        <v>3500</v>
      </c>
      <c r="I271" s="24" t="s">
        <v>2535</v>
      </c>
      <c r="J271" s="1" t="s">
        <v>57</v>
      </c>
      <c r="K271" s="1" t="s">
        <v>310</v>
      </c>
      <c r="L271" s="3">
        <v>1</v>
      </c>
      <c r="M271" s="10">
        <f t="shared" si="7"/>
        <v>3500</v>
      </c>
      <c r="N271" s="5" t="s">
        <v>12</v>
      </c>
      <c r="O271" s="1" t="s">
        <v>124</v>
      </c>
      <c r="P271" s="1" t="s">
        <v>57</v>
      </c>
      <c r="Q271" s="1" t="s">
        <v>57</v>
      </c>
      <c r="R271" s="6">
        <v>45689</v>
      </c>
      <c r="S271" s="1" t="s">
        <v>2776</v>
      </c>
      <c r="T271" s="124" t="s">
        <v>311</v>
      </c>
      <c r="U271" s="11"/>
      <c r="V271" s="11"/>
      <c r="W271" s="11"/>
      <c r="X271" s="11"/>
    </row>
    <row r="272" spans="1:24" ht="95.1" customHeight="1" x14ac:dyDescent="0.25">
      <c r="A272" s="118" t="s">
        <v>2274</v>
      </c>
      <c r="B272" s="2">
        <v>2515</v>
      </c>
      <c r="C272" s="1" t="s">
        <v>1496</v>
      </c>
      <c r="D272" s="107" t="s">
        <v>2331</v>
      </c>
      <c r="E272" s="1" t="s">
        <v>2683</v>
      </c>
      <c r="F272" s="1">
        <v>1074613</v>
      </c>
      <c r="G272" s="1" t="s">
        <v>44</v>
      </c>
      <c r="H272" s="136">
        <v>100000</v>
      </c>
      <c r="I272" s="24" t="s">
        <v>2535</v>
      </c>
      <c r="J272" s="1" t="s">
        <v>57</v>
      </c>
      <c r="K272" s="1" t="s">
        <v>310</v>
      </c>
      <c r="L272" s="3">
        <v>1</v>
      </c>
      <c r="M272" s="10">
        <f t="shared" si="7"/>
        <v>100000</v>
      </c>
      <c r="N272" s="5" t="s">
        <v>12</v>
      </c>
      <c r="O272" s="1" t="s">
        <v>124</v>
      </c>
      <c r="P272" s="1" t="s">
        <v>57</v>
      </c>
      <c r="Q272" s="1" t="s">
        <v>57</v>
      </c>
      <c r="R272" s="6">
        <v>45689</v>
      </c>
      <c r="S272" s="1" t="s">
        <v>2776</v>
      </c>
      <c r="T272" s="124" t="s">
        <v>311</v>
      </c>
      <c r="U272" s="11"/>
      <c r="V272" s="11"/>
      <c r="W272" s="11"/>
      <c r="X272" s="11"/>
    </row>
    <row r="273" spans="1:24" ht="95.1" customHeight="1" x14ac:dyDescent="0.25">
      <c r="A273" s="118" t="s">
        <v>2274</v>
      </c>
      <c r="B273" s="2">
        <v>2728</v>
      </c>
      <c r="C273" s="1" t="s">
        <v>1496</v>
      </c>
      <c r="D273" s="107" t="s">
        <v>2331</v>
      </c>
      <c r="E273" s="1" t="s">
        <v>2683</v>
      </c>
      <c r="F273" s="1">
        <v>1074613</v>
      </c>
      <c r="G273" s="1" t="s">
        <v>44</v>
      </c>
      <c r="H273" s="136">
        <v>100000</v>
      </c>
      <c r="I273" s="24" t="s">
        <v>2535</v>
      </c>
      <c r="J273" s="1" t="s">
        <v>57</v>
      </c>
      <c r="K273" s="1" t="s">
        <v>310</v>
      </c>
      <c r="L273" s="3">
        <v>1</v>
      </c>
      <c r="M273" s="10">
        <f t="shared" si="7"/>
        <v>100000</v>
      </c>
      <c r="N273" s="25" t="s">
        <v>34</v>
      </c>
      <c r="O273" s="1" t="s">
        <v>124</v>
      </c>
      <c r="P273" s="1" t="s">
        <v>57</v>
      </c>
      <c r="Q273" s="1" t="s">
        <v>57</v>
      </c>
      <c r="R273" s="6">
        <v>45689</v>
      </c>
      <c r="S273" s="1" t="s">
        <v>2776</v>
      </c>
      <c r="T273" s="124" t="s">
        <v>311</v>
      </c>
      <c r="U273" s="11"/>
      <c r="V273" s="11"/>
      <c r="W273" s="11"/>
      <c r="X273" s="11"/>
    </row>
    <row r="274" spans="1:24" ht="95.1" customHeight="1" x14ac:dyDescent="0.25">
      <c r="A274" s="118" t="s">
        <v>2274</v>
      </c>
      <c r="B274" s="2">
        <v>2510</v>
      </c>
      <c r="C274" s="1" t="s">
        <v>1496</v>
      </c>
      <c r="D274" s="107" t="s">
        <v>2331</v>
      </c>
      <c r="E274" s="1" t="s">
        <v>2683</v>
      </c>
      <c r="F274" s="1">
        <v>1074613</v>
      </c>
      <c r="G274" s="1" t="s">
        <v>44</v>
      </c>
      <c r="H274" s="136">
        <v>40000</v>
      </c>
      <c r="I274" s="24" t="s">
        <v>2535</v>
      </c>
      <c r="J274" s="1" t="s">
        <v>57</v>
      </c>
      <c r="K274" s="1" t="s">
        <v>310</v>
      </c>
      <c r="L274" s="3">
        <v>1</v>
      </c>
      <c r="M274" s="10">
        <f t="shared" si="7"/>
        <v>40000</v>
      </c>
      <c r="N274" s="5" t="s">
        <v>12</v>
      </c>
      <c r="O274" s="1" t="s">
        <v>124</v>
      </c>
      <c r="P274" s="1" t="s">
        <v>57</v>
      </c>
      <c r="Q274" s="1" t="s">
        <v>57</v>
      </c>
      <c r="R274" s="6">
        <v>45689</v>
      </c>
      <c r="S274" s="1" t="s">
        <v>2776</v>
      </c>
      <c r="T274" s="124" t="s">
        <v>311</v>
      </c>
      <c r="U274" s="11"/>
      <c r="V274" s="11"/>
      <c r="W274" s="11"/>
      <c r="X274" s="11"/>
    </row>
    <row r="275" spans="1:24" ht="95.1" customHeight="1" x14ac:dyDescent="0.25">
      <c r="A275" s="118" t="s">
        <v>2274</v>
      </c>
      <c r="B275" s="2">
        <v>2514</v>
      </c>
      <c r="C275" s="1" t="s">
        <v>1496</v>
      </c>
      <c r="D275" s="107" t="s">
        <v>2331</v>
      </c>
      <c r="E275" s="1" t="s">
        <v>2683</v>
      </c>
      <c r="F275" s="1">
        <v>1074613</v>
      </c>
      <c r="G275" s="1" t="s">
        <v>44</v>
      </c>
      <c r="H275" s="136">
        <v>16000</v>
      </c>
      <c r="I275" s="24" t="s">
        <v>2535</v>
      </c>
      <c r="J275" s="1" t="s">
        <v>57</v>
      </c>
      <c r="K275" s="1" t="s">
        <v>310</v>
      </c>
      <c r="L275" s="3">
        <v>1</v>
      </c>
      <c r="M275" s="10">
        <f t="shared" si="7"/>
        <v>16000</v>
      </c>
      <c r="N275" s="5" t="s">
        <v>12</v>
      </c>
      <c r="O275" s="1" t="s">
        <v>124</v>
      </c>
      <c r="P275" s="1" t="s">
        <v>57</v>
      </c>
      <c r="Q275" s="1" t="s">
        <v>57</v>
      </c>
      <c r="R275" s="6">
        <v>45689</v>
      </c>
      <c r="S275" s="1" t="s">
        <v>2776</v>
      </c>
      <c r="T275" s="124" t="s">
        <v>311</v>
      </c>
      <c r="U275" s="11"/>
      <c r="V275" s="11"/>
      <c r="W275" s="11"/>
      <c r="X275" s="11"/>
    </row>
    <row r="276" spans="1:24" ht="95.1" customHeight="1" x14ac:dyDescent="0.25">
      <c r="A276" s="118" t="s">
        <v>2274</v>
      </c>
      <c r="B276" s="2">
        <v>2516</v>
      </c>
      <c r="C276" s="1" t="s">
        <v>1496</v>
      </c>
      <c r="D276" s="107" t="s">
        <v>2331</v>
      </c>
      <c r="E276" s="1" t="s">
        <v>2683</v>
      </c>
      <c r="F276" s="1">
        <v>1074613</v>
      </c>
      <c r="G276" s="1" t="s">
        <v>44</v>
      </c>
      <c r="H276" s="136">
        <v>20000</v>
      </c>
      <c r="I276" s="24" t="s">
        <v>2535</v>
      </c>
      <c r="J276" s="1" t="s">
        <v>57</v>
      </c>
      <c r="K276" s="1" t="s">
        <v>310</v>
      </c>
      <c r="L276" s="3">
        <v>1</v>
      </c>
      <c r="M276" s="10">
        <f t="shared" si="7"/>
        <v>20000</v>
      </c>
      <c r="N276" s="5" t="s">
        <v>12</v>
      </c>
      <c r="O276" s="1" t="s">
        <v>124</v>
      </c>
      <c r="P276" s="1" t="s">
        <v>57</v>
      </c>
      <c r="Q276" s="1" t="s">
        <v>57</v>
      </c>
      <c r="R276" s="6">
        <v>45689</v>
      </c>
      <c r="S276" s="1" t="s">
        <v>2776</v>
      </c>
      <c r="T276" s="124" t="s">
        <v>311</v>
      </c>
      <c r="U276" s="11"/>
      <c r="V276" s="11"/>
      <c r="W276" s="11"/>
      <c r="X276" s="11"/>
    </row>
    <row r="277" spans="1:24" ht="95.1" customHeight="1" x14ac:dyDescent="0.25">
      <c r="A277" s="118" t="s">
        <v>2274</v>
      </c>
      <c r="B277" s="2">
        <v>2502</v>
      </c>
      <c r="C277" s="1" t="s">
        <v>1496</v>
      </c>
      <c r="D277" s="107" t="s">
        <v>2331</v>
      </c>
      <c r="E277" s="1" t="s">
        <v>2683</v>
      </c>
      <c r="F277" s="1">
        <v>1074613</v>
      </c>
      <c r="G277" s="1" t="s">
        <v>44</v>
      </c>
      <c r="H277" s="136">
        <v>10000</v>
      </c>
      <c r="I277" s="24" t="s">
        <v>2535</v>
      </c>
      <c r="J277" s="1" t="s">
        <v>57</v>
      </c>
      <c r="K277" s="1" t="s">
        <v>310</v>
      </c>
      <c r="L277" s="3">
        <v>1</v>
      </c>
      <c r="M277" s="10">
        <f t="shared" si="7"/>
        <v>10000</v>
      </c>
      <c r="N277" s="5" t="s">
        <v>12</v>
      </c>
      <c r="O277" s="1" t="s">
        <v>124</v>
      </c>
      <c r="P277" s="1" t="s">
        <v>57</v>
      </c>
      <c r="Q277" s="1" t="s">
        <v>57</v>
      </c>
      <c r="R277" s="6">
        <v>45689</v>
      </c>
      <c r="S277" s="1" t="s">
        <v>2776</v>
      </c>
      <c r="T277" s="124" t="s">
        <v>311</v>
      </c>
      <c r="U277" s="11"/>
      <c r="V277" s="11"/>
      <c r="W277" s="11"/>
      <c r="X277" s="11"/>
    </row>
    <row r="278" spans="1:24" ht="95.1" customHeight="1" x14ac:dyDescent="0.25">
      <c r="A278" s="118" t="s">
        <v>2274</v>
      </c>
      <c r="B278" s="2">
        <v>2569</v>
      </c>
      <c r="C278" s="1" t="s">
        <v>1496</v>
      </c>
      <c r="D278" s="107" t="s">
        <v>2331</v>
      </c>
      <c r="E278" s="1" t="s">
        <v>2683</v>
      </c>
      <c r="F278" s="1">
        <v>1074613</v>
      </c>
      <c r="G278" s="1" t="s">
        <v>44</v>
      </c>
      <c r="H278" s="136">
        <v>20000</v>
      </c>
      <c r="I278" s="24" t="s">
        <v>2535</v>
      </c>
      <c r="J278" s="1" t="s">
        <v>57</v>
      </c>
      <c r="K278" s="1" t="s">
        <v>310</v>
      </c>
      <c r="L278" s="3">
        <v>1</v>
      </c>
      <c r="M278" s="10">
        <f t="shared" si="7"/>
        <v>20000</v>
      </c>
      <c r="N278" s="5" t="s">
        <v>12</v>
      </c>
      <c r="O278" s="1" t="s">
        <v>124</v>
      </c>
      <c r="P278" s="1" t="s">
        <v>57</v>
      </c>
      <c r="Q278" s="1" t="s">
        <v>57</v>
      </c>
      <c r="R278" s="6">
        <v>45689</v>
      </c>
      <c r="S278" s="1" t="s">
        <v>2776</v>
      </c>
      <c r="T278" s="124" t="s">
        <v>311</v>
      </c>
      <c r="U278" s="11"/>
      <c r="V278" s="11"/>
      <c r="W278" s="11"/>
      <c r="X278" s="11"/>
    </row>
    <row r="279" spans="1:24" ht="95.1" customHeight="1" x14ac:dyDescent="0.25">
      <c r="A279" s="118" t="s">
        <v>2274</v>
      </c>
      <c r="B279" s="2">
        <v>3745</v>
      </c>
      <c r="C279" s="1" t="s">
        <v>1496</v>
      </c>
      <c r="D279" s="107" t="s">
        <v>2331</v>
      </c>
      <c r="E279" s="1" t="s">
        <v>2683</v>
      </c>
      <c r="F279" s="1">
        <v>1074613</v>
      </c>
      <c r="G279" s="1" t="s">
        <v>44</v>
      </c>
      <c r="H279" s="136">
        <v>10000</v>
      </c>
      <c r="I279" s="24" t="s">
        <v>2535</v>
      </c>
      <c r="J279" s="1" t="s">
        <v>57</v>
      </c>
      <c r="K279" s="1" t="s">
        <v>310</v>
      </c>
      <c r="L279" s="3">
        <v>1</v>
      </c>
      <c r="M279" s="10">
        <f t="shared" si="7"/>
        <v>10000</v>
      </c>
      <c r="N279" s="5" t="s">
        <v>12</v>
      </c>
      <c r="O279" s="1" t="s">
        <v>124</v>
      </c>
      <c r="P279" s="1" t="s">
        <v>57</v>
      </c>
      <c r="Q279" s="1" t="s">
        <v>57</v>
      </c>
      <c r="R279" s="6">
        <v>45689</v>
      </c>
      <c r="S279" s="1" t="s">
        <v>2776</v>
      </c>
      <c r="T279" s="124" t="s">
        <v>311</v>
      </c>
      <c r="U279" s="11"/>
      <c r="V279" s="11"/>
      <c r="W279" s="11"/>
      <c r="X279" s="11"/>
    </row>
    <row r="280" spans="1:24" ht="95.1" customHeight="1" x14ac:dyDescent="0.25">
      <c r="A280" s="118" t="s">
        <v>2274</v>
      </c>
      <c r="B280" s="2">
        <v>2753</v>
      </c>
      <c r="C280" s="1" t="s">
        <v>1496</v>
      </c>
      <c r="D280" s="107" t="s">
        <v>2331</v>
      </c>
      <c r="E280" s="1" t="s">
        <v>2683</v>
      </c>
      <c r="F280" s="1">
        <v>1074613</v>
      </c>
      <c r="G280" s="1" t="s">
        <v>44</v>
      </c>
      <c r="H280" s="136">
        <v>1000</v>
      </c>
      <c r="I280" s="24" t="s">
        <v>2535</v>
      </c>
      <c r="J280" s="1" t="s">
        <v>57</v>
      </c>
      <c r="K280" s="1" t="s">
        <v>310</v>
      </c>
      <c r="L280" s="3">
        <v>1</v>
      </c>
      <c r="M280" s="10">
        <f t="shared" si="7"/>
        <v>1000</v>
      </c>
      <c r="N280" s="25" t="s">
        <v>34</v>
      </c>
      <c r="O280" s="1" t="s">
        <v>124</v>
      </c>
      <c r="P280" s="1" t="s">
        <v>57</v>
      </c>
      <c r="Q280" s="1" t="s">
        <v>57</v>
      </c>
      <c r="R280" s="6">
        <v>45689</v>
      </c>
      <c r="S280" s="1" t="s">
        <v>2776</v>
      </c>
      <c r="T280" s="124" t="s">
        <v>311</v>
      </c>
      <c r="U280" s="11"/>
      <c r="V280" s="11"/>
      <c r="W280" s="11"/>
      <c r="X280" s="11"/>
    </row>
    <row r="281" spans="1:24" ht="95.1" customHeight="1" x14ac:dyDescent="0.25">
      <c r="A281" s="118" t="s">
        <v>2274</v>
      </c>
      <c r="B281" s="2">
        <v>2521</v>
      </c>
      <c r="C281" s="1" t="s">
        <v>1496</v>
      </c>
      <c r="D281" s="107" t="s">
        <v>2331</v>
      </c>
      <c r="E281" s="1" t="s">
        <v>2683</v>
      </c>
      <c r="F281" s="1">
        <v>1074613</v>
      </c>
      <c r="G281" s="1" t="s">
        <v>44</v>
      </c>
      <c r="H281" s="136">
        <v>152497</v>
      </c>
      <c r="I281" s="24" t="s">
        <v>2535</v>
      </c>
      <c r="J281" s="1" t="s">
        <v>57</v>
      </c>
      <c r="K281" s="1" t="s">
        <v>310</v>
      </c>
      <c r="L281" s="3">
        <v>1</v>
      </c>
      <c r="M281" s="10">
        <f t="shared" si="7"/>
        <v>152497</v>
      </c>
      <c r="N281" s="5" t="s">
        <v>12</v>
      </c>
      <c r="O281" s="1" t="s">
        <v>124</v>
      </c>
      <c r="P281" s="1" t="s">
        <v>57</v>
      </c>
      <c r="Q281" s="1" t="s">
        <v>57</v>
      </c>
      <c r="R281" s="6">
        <v>45689</v>
      </c>
      <c r="S281" s="1" t="s">
        <v>2776</v>
      </c>
      <c r="T281" s="124" t="s">
        <v>311</v>
      </c>
      <c r="U281" s="11"/>
      <c r="V281" s="11"/>
      <c r="W281" s="11"/>
      <c r="X281" s="11"/>
    </row>
    <row r="282" spans="1:24" ht="95.1" customHeight="1" x14ac:dyDescent="0.25">
      <c r="A282" s="118" t="s">
        <v>2274</v>
      </c>
      <c r="B282" s="2">
        <v>2522</v>
      </c>
      <c r="C282" s="1" t="s">
        <v>1496</v>
      </c>
      <c r="D282" s="107" t="s">
        <v>2331</v>
      </c>
      <c r="E282" s="1" t="s">
        <v>2683</v>
      </c>
      <c r="F282" s="1">
        <v>1074613</v>
      </c>
      <c r="G282" s="1" t="s">
        <v>44</v>
      </c>
      <c r="H282" s="136">
        <v>90000</v>
      </c>
      <c r="I282" s="24" t="s">
        <v>2535</v>
      </c>
      <c r="J282" s="1" t="s">
        <v>57</v>
      </c>
      <c r="K282" s="1" t="s">
        <v>310</v>
      </c>
      <c r="L282" s="3">
        <v>1</v>
      </c>
      <c r="M282" s="10">
        <f t="shared" si="7"/>
        <v>90000</v>
      </c>
      <c r="N282" s="5" t="s">
        <v>12</v>
      </c>
      <c r="O282" s="1" t="s">
        <v>124</v>
      </c>
      <c r="P282" s="1" t="s">
        <v>57</v>
      </c>
      <c r="Q282" s="1" t="s">
        <v>57</v>
      </c>
      <c r="R282" s="6">
        <v>45689</v>
      </c>
      <c r="S282" s="1" t="s">
        <v>2776</v>
      </c>
      <c r="T282" s="124" t="s">
        <v>311</v>
      </c>
      <c r="U282" s="11"/>
      <c r="V282" s="11"/>
      <c r="W282" s="11"/>
      <c r="X282" s="11"/>
    </row>
    <row r="283" spans="1:24" ht="95.1" customHeight="1" x14ac:dyDescent="0.25">
      <c r="A283" s="118" t="s">
        <v>2274</v>
      </c>
      <c r="B283" s="2">
        <v>2523</v>
      </c>
      <c r="C283" s="1" t="s">
        <v>1496</v>
      </c>
      <c r="D283" s="107" t="s">
        <v>2331</v>
      </c>
      <c r="E283" s="1" t="s">
        <v>2683</v>
      </c>
      <c r="F283" s="1">
        <v>1074613</v>
      </c>
      <c r="G283" s="1" t="s">
        <v>44</v>
      </c>
      <c r="H283" s="136">
        <v>40000</v>
      </c>
      <c r="I283" s="24" t="s">
        <v>2535</v>
      </c>
      <c r="J283" s="1" t="s">
        <v>57</v>
      </c>
      <c r="K283" s="1" t="s">
        <v>310</v>
      </c>
      <c r="L283" s="3">
        <v>1</v>
      </c>
      <c r="M283" s="10">
        <f t="shared" si="7"/>
        <v>40000</v>
      </c>
      <c r="N283" s="25" t="s">
        <v>34</v>
      </c>
      <c r="O283" s="1" t="s">
        <v>124</v>
      </c>
      <c r="P283" s="1" t="s">
        <v>57</v>
      </c>
      <c r="Q283" s="1" t="s">
        <v>57</v>
      </c>
      <c r="R283" s="6">
        <v>45689</v>
      </c>
      <c r="S283" s="1" t="s">
        <v>2776</v>
      </c>
      <c r="T283" s="124" t="s">
        <v>311</v>
      </c>
      <c r="U283" s="11"/>
      <c r="V283" s="11"/>
      <c r="W283" s="11"/>
      <c r="X283" s="11"/>
    </row>
    <row r="284" spans="1:24" ht="95.1" customHeight="1" x14ac:dyDescent="0.25">
      <c r="A284" s="118" t="s">
        <v>2274</v>
      </c>
      <c r="B284" s="2">
        <v>2731</v>
      </c>
      <c r="C284" s="1" t="s">
        <v>1496</v>
      </c>
      <c r="D284" s="107" t="s">
        <v>2331</v>
      </c>
      <c r="E284" s="1" t="s">
        <v>2683</v>
      </c>
      <c r="F284" s="1">
        <v>1074613</v>
      </c>
      <c r="G284" s="1" t="s">
        <v>44</v>
      </c>
      <c r="H284" s="136">
        <v>3</v>
      </c>
      <c r="I284" s="24" t="s">
        <v>2535</v>
      </c>
      <c r="J284" s="1" t="s">
        <v>57</v>
      </c>
      <c r="K284" s="1" t="s">
        <v>310</v>
      </c>
      <c r="L284" s="3">
        <v>1</v>
      </c>
      <c r="M284" s="10">
        <f t="shared" si="7"/>
        <v>3</v>
      </c>
      <c r="N284" s="5" t="s">
        <v>12</v>
      </c>
      <c r="O284" s="1" t="s">
        <v>124</v>
      </c>
      <c r="P284" s="1" t="s">
        <v>57</v>
      </c>
      <c r="Q284" s="1" t="s">
        <v>57</v>
      </c>
      <c r="R284" s="6">
        <v>45689</v>
      </c>
      <c r="S284" s="1" t="s">
        <v>2776</v>
      </c>
      <c r="T284" s="124" t="s">
        <v>311</v>
      </c>
      <c r="U284" s="11"/>
      <c r="V284" s="11"/>
      <c r="W284" s="11"/>
      <c r="X284" s="11"/>
    </row>
    <row r="285" spans="1:24" ht="95.1" customHeight="1" x14ac:dyDescent="0.25">
      <c r="A285" s="118" t="s">
        <v>2274</v>
      </c>
      <c r="B285" s="2">
        <v>2454</v>
      </c>
      <c r="C285" s="1" t="s">
        <v>1496</v>
      </c>
      <c r="D285" s="107" t="s">
        <v>2331</v>
      </c>
      <c r="E285" s="1" t="s">
        <v>2683</v>
      </c>
      <c r="F285" s="1">
        <v>1074613</v>
      </c>
      <c r="G285" s="1" t="s">
        <v>44</v>
      </c>
      <c r="H285" s="136">
        <v>2000</v>
      </c>
      <c r="I285" s="24" t="s">
        <v>2535</v>
      </c>
      <c r="J285" s="1" t="s">
        <v>57</v>
      </c>
      <c r="K285" s="1" t="s">
        <v>310</v>
      </c>
      <c r="L285" s="3">
        <v>1</v>
      </c>
      <c r="M285" s="10">
        <f t="shared" si="7"/>
        <v>2000</v>
      </c>
      <c r="N285" s="25" t="s">
        <v>34</v>
      </c>
      <c r="O285" s="1" t="s">
        <v>124</v>
      </c>
      <c r="P285" s="1" t="s">
        <v>57</v>
      </c>
      <c r="Q285" s="1" t="s">
        <v>57</v>
      </c>
      <c r="R285" s="6">
        <v>45689</v>
      </c>
      <c r="S285" s="1" t="s">
        <v>2776</v>
      </c>
      <c r="T285" s="124" t="s">
        <v>311</v>
      </c>
      <c r="U285" s="11"/>
      <c r="V285" s="11"/>
      <c r="W285" s="11"/>
      <c r="X285" s="11"/>
    </row>
    <row r="286" spans="1:24" ht="95.1" customHeight="1" x14ac:dyDescent="0.25">
      <c r="A286" s="118" t="s">
        <v>2274</v>
      </c>
      <c r="B286" s="2">
        <v>2518</v>
      </c>
      <c r="C286" s="1" t="s">
        <v>1496</v>
      </c>
      <c r="D286" s="107" t="s">
        <v>2331</v>
      </c>
      <c r="E286" s="1" t="s">
        <v>2683</v>
      </c>
      <c r="F286" s="1">
        <v>1074613</v>
      </c>
      <c r="G286" s="1" t="s">
        <v>44</v>
      </c>
      <c r="H286" s="136">
        <v>12000</v>
      </c>
      <c r="I286" s="24" t="s">
        <v>2535</v>
      </c>
      <c r="J286" s="1" t="s">
        <v>57</v>
      </c>
      <c r="K286" s="1" t="s">
        <v>310</v>
      </c>
      <c r="L286" s="3">
        <v>1</v>
      </c>
      <c r="M286" s="10">
        <f t="shared" si="7"/>
        <v>12000</v>
      </c>
      <c r="N286" s="5" t="s">
        <v>12</v>
      </c>
      <c r="O286" s="1" t="s">
        <v>124</v>
      </c>
      <c r="P286" s="1" t="s">
        <v>57</v>
      </c>
      <c r="Q286" s="1" t="s">
        <v>57</v>
      </c>
      <c r="R286" s="6">
        <v>45689</v>
      </c>
      <c r="S286" s="1" t="s">
        <v>2776</v>
      </c>
      <c r="T286" s="124" t="s">
        <v>311</v>
      </c>
      <c r="U286" s="11"/>
      <c r="V286" s="11"/>
      <c r="W286" s="11"/>
      <c r="X286" s="11"/>
    </row>
    <row r="287" spans="1:24" ht="95.1" customHeight="1" x14ac:dyDescent="0.25">
      <c r="A287" s="118" t="s">
        <v>2274</v>
      </c>
      <c r="B287" s="2">
        <v>2741</v>
      </c>
      <c r="C287" s="1" t="s">
        <v>1496</v>
      </c>
      <c r="D287" s="107" t="s">
        <v>2331</v>
      </c>
      <c r="E287" s="1" t="s">
        <v>2683</v>
      </c>
      <c r="F287" s="1">
        <v>1074613</v>
      </c>
      <c r="G287" s="1" t="s">
        <v>44</v>
      </c>
      <c r="H287" s="136">
        <v>8000</v>
      </c>
      <c r="I287" s="24" t="s">
        <v>2535</v>
      </c>
      <c r="J287" s="1" t="s">
        <v>57</v>
      </c>
      <c r="K287" s="1" t="s">
        <v>310</v>
      </c>
      <c r="L287" s="3">
        <v>1</v>
      </c>
      <c r="M287" s="10">
        <f t="shared" si="7"/>
        <v>8000</v>
      </c>
      <c r="N287" s="5" t="s">
        <v>12</v>
      </c>
      <c r="O287" s="1" t="s">
        <v>124</v>
      </c>
      <c r="P287" s="1" t="s">
        <v>57</v>
      </c>
      <c r="Q287" s="1" t="s">
        <v>57</v>
      </c>
      <c r="R287" s="6">
        <v>45689</v>
      </c>
      <c r="S287" s="1" t="s">
        <v>2776</v>
      </c>
      <c r="T287" s="124" t="s">
        <v>311</v>
      </c>
      <c r="U287" s="11"/>
      <c r="V287" s="11"/>
      <c r="W287" s="11"/>
      <c r="X287" s="11"/>
    </row>
    <row r="288" spans="1:24" ht="95.1" customHeight="1" x14ac:dyDescent="0.25">
      <c r="A288" s="118" t="s">
        <v>2274</v>
      </c>
      <c r="B288" s="1">
        <v>2007</v>
      </c>
      <c r="C288" s="1" t="s">
        <v>1496</v>
      </c>
      <c r="D288" s="1" t="s">
        <v>2332</v>
      </c>
      <c r="E288" s="1" t="s">
        <v>2683</v>
      </c>
      <c r="F288" s="1">
        <v>1074613</v>
      </c>
      <c r="G288" s="1" t="s">
        <v>44</v>
      </c>
      <c r="H288" s="135">
        <v>5000</v>
      </c>
      <c r="I288" s="24" t="s">
        <v>2535</v>
      </c>
      <c r="J288" s="1" t="s">
        <v>57</v>
      </c>
      <c r="K288" s="1" t="s">
        <v>312</v>
      </c>
      <c r="L288" s="3">
        <v>1</v>
      </c>
      <c r="M288" s="10">
        <f t="shared" si="7"/>
        <v>5000</v>
      </c>
      <c r="N288" s="5" t="s">
        <v>12</v>
      </c>
      <c r="O288" s="1" t="s">
        <v>124</v>
      </c>
      <c r="P288" s="1" t="s">
        <v>57</v>
      </c>
      <c r="Q288" s="1" t="s">
        <v>57</v>
      </c>
      <c r="R288" s="6">
        <v>45689</v>
      </c>
      <c r="S288" s="1" t="s">
        <v>2776</v>
      </c>
      <c r="T288" s="124" t="s">
        <v>311</v>
      </c>
      <c r="U288" s="11"/>
      <c r="V288" s="11"/>
      <c r="W288" s="11"/>
      <c r="X288" s="11"/>
    </row>
    <row r="289" spans="1:24" ht="95.1" customHeight="1" x14ac:dyDescent="0.25">
      <c r="A289" s="118" t="s">
        <v>2274</v>
      </c>
      <c r="B289" s="1">
        <v>2518</v>
      </c>
      <c r="C289" s="1" t="s">
        <v>1496</v>
      </c>
      <c r="D289" s="1" t="s">
        <v>2332</v>
      </c>
      <c r="E289" s="1" t="s">
        <v>2683</v>
      </c>
      <c r="F289" s="1">
        <v>1074613</v>
      </c>
      <c r="G289" s="1" t="s">
        <v>44</v>
      </c>
      <c r="H289" s="135">
        <v>15750</v>
      </c>
      <c r="I289" s="24" t="s">
        <v>2535</v>
      </c>
      <c r="J289" s="1" t="s">
        <v>57</v>
      </c>
      <c r="K289" s="1" t="s">
        <v>312</v>
      </c>
      <c r="L289" s="3">
        <v>1</v>
      </c>
      <c r="M289" s="10">
        <f t="shared" si="7"/>
        <v>15750</v>
      </c>
      <c r="N289" s="5" t="s">
        <v>12</v>
      </c>
      <c r="O289" s="1" t="s">
        <v>124</v>
      </c>
      <c r="P289" s="1" t="s">
        <v>57</v>
      </c>
      <c r="Q289" s="1" t="s">
        <v>57</v>
      </c>
      <c r="R289" s="6">
        <v>45689</v>
      </c>
      <c r="S289" s="1" t="s">
        <v>2776</v>
      </c>
      <c r="T289" s="124" t="s">
        <v>311</v>
      </c>
      <c r="U289" s="11"/>
      <c r="V289" s="11"/>
      <c r="W289" s="11"/>
      <c r="X289" s="11"/>
    </row>
    <row r="290" spans="1:24" ht="95.1" customHeight="1" x14ac:dyDescent="0.25">
      <c r="A290" s="118" t="s">
        <v>2274</v>
      </c>
      <c r="B290" s="1">
        <v>2521</v>
      </c>
      <c r="C290" s="1" t="s">
        <v>1496</v>
      </c>
      <c r="D290" s="1" t="s">
        <v>2332</v>
      </c>
      <c r="E290" s="1" t="s">
        <v>2683</v>
      </c>
      <c r="F290" s="1">
        <v>1074613</v>
      </c>
      <c r="G290" s="1" t="s">
        <v>44</v>
      </c>
      <c r="H290" s="135">
        <v>15750</v>
      </c>
      <c r="I290" s="24" t="s">
        <v>2535</v>
      </c>
      <c r="J290" s="1" t="s">
        <v>57</v>
      </c>
      <c r="K290" s="1" t="s">
        <v>312</v>
      </c>
      <c r="L290" s="3">
        <v>1</v>
      </c>
      <c r="M290" s="10">
        <f t="shared" si="7"/>
        <v>15750</v>
      </c>
      <c r="N290" s="5" t="s">
        <v>12</v>
      </c>
      <c r="O290" s="1" t="s">
        <v>124</v>
      </c>
      <c r="P290" s="1" t="s">
        <v>57</v>
      </c>
      <c r="Q290" s="1" t="s">
        <v>57</v>
      </c>
      <c r="R290" s="6">
        <v>45689</v>
      </c>
      <c r="S290" s="1" t="s">
        <v>2776</v>
      </c>
      <c r="T290" s="124" t="s">
        <v>311</v>
      </c>
      <c r="U290" s="11"/>
      <c r="V290" s="11"/>
      <c r="W290" s="11"/>
      <c r="X290" s="11"/>
    </row>
    <row r="291" spans="1:24" ht="95.1" customHeight="1" x14ac:dyDescent="0.25">
      <c r="A291" s="118" t="s">
        <v>2274</v>
      </c>
      <c r="B291" s="2">
        <v>2004</v>
      </c>
      <c r="C291" s="1" t="s">
        <v>1496</v>
      </c>
      <c r="D291" s="1" t="s">
        <v>2332</v>
      </c>
      <c r="E291" s="1" t="s">
        <v>2683</v>
      </c>
      <c r="F291" s="1">
        <v>1084764</v>
      </c>
      <c r="G291" s="1" t="s">
        <v>44</v>
      </c>
      <c r="H291" s="135">
        <v>400000</v>
      </c>
      <c r="I291" s="24" t="s">
        <v>2535</v>
      </c>
      <c r="J291" s="1" t="s">
        <v>57</v>
      </c>
      <c r="K291" s="1" t="s">
        <v>313</v>
      </c>
      <c r="L291" s="3">
        <v>1</v>
      </c>
      <c r="M291" s="10">
        <f t="shared" si="7"/>
        <v>400000</v>
      </c>
      <c r="N291" s="5" t="s">
        <v>12</v>
      </c>
      <c r="O291" s="1" t="s">
        <v>35</v>
      </c>
      <c r="P291" s="1" t="s">
        <v>226</v>
      </c>
      <c r="Q291" s="1" t="s">
        <v>226</v>
      </c>
      <c r="R291" s="6">
        <v>45808</v>
      </c>
      <c r="S291" s="1" t="s">
        <v>4027</v>
      </c>
      <c r="T291" s="124" t="s">
        <v>314</v>
      </c>
      <c r="U291" s="11"/>
      <c r="V291" s="11"/>
      <c r="W291" s="11"/>
      <c r="X291" s="11"/>
    </row>
    <row r="292" spans="1:24" ht="95.1" customHeight="1" x14ac:dyDescent="0.25">
      <c r="A292" s="118" t="s">
        <v>2274</v>
      </c>
      <c r="B292" s="2">
        <v>2515</v>
      </c>
      <c r="C292" s="1" t="s">
        <v>1496</v>
      </c>
      <c r="D292" s="1" t="s">
        <v>2332</v>
      </c>
      <c r="E292" s="1" t="s">
        <v>2683</v>
      </c>
      <c r="F292" s="1">
        <v>1084764</v>
      </c>
      <c r="G292" s="1" t="s">
        <v>44</v>
      </c>
      <c r="H292" s="135">
        <v>286864.48</v>
      </c>
      <c r="I292" s="24" t="s">
        <v>2535</v>
      </c>
      <c r="J292" s="1" t="s">
        <v>57</v>
      </c>
      <c r="K292" s="1" t="s">
        <v>313</v>
      </c>
      <c r="L292" s="3">
        <v>1</v>
      </c>
      <c r="M292" s="10">
        <f t="shared" si="7"/>
        <v>286864.48</v>
      </c>
      <c r="N292" s="5" t="s">
        <v>12</v>
      </c>
      <c r="O292" s="1" t="s">
        <v>35</v>
      </c>
      <c r="P292" s="1" t="s">
        <v>226</v>
      </c>
      <c r="Q292" s="1" t="s">
        <v>226</v>
      </c>
      <c r="R292" s="6">
        <v>45808</v>
      </c>
      <c r="S292" s="1" t="s">
        <v>4027</v>
      </c>
      <c r="T292" s="124" t="s">
        <v>314</v>
      </c>
      <c r="U292" s="11"/>
      <c r="V292" s="11"/>
      <c r="W292" s="11"/>
      <c r="X292" s="11"/>
    </row>
    <row r="293" spans="1:24" ht="95.1" customHeight="1" x14ac:dyDescent="0.25">
      <c r="A293" s="118" t="s">
        <v>2274</v>
      </c>
      <c r="B293" s="2">
        <v>2502</v>
      </c>
      <c r="C293" s="1" t="s">
        <v>1496</v>
      </c>
      <c r="D293" s="1" t="s">
        <v>2332</v>
      </c>
      <c r="E293" s="1" t="s">
        <v>2683</v>
      </c>
      <c r="F293" s="1">
        <v>1084764</v>
      </c>
      <c r="G293" s="1" t="s">
        <v>44</v>
      </c>
      <c r="H293" s="135">
        <v>67000</v>
      </c>
      <c r="I293" s="24" t="s">
        <v>2535</v>
      </c>
      <c r="J293" s="1" t="s">
        <v>57</v>
      </c>
      <c r="K293" s="1" t="s">
        <v>313</v>
      </c>
      <c r="L293" s="3">
        <v>1</v>
      </c>
      <c r="M293" s="10">
        <f t="shared" si="7"/>
        <v>67000</v>
      </c>
      <c r="N293" s="5" t="s">
        <v>12</v>
      </c>
      <c r="O293" s="1" t="s">
        <v>35</v>
      </c>
      <c r="P293" s="1" t="s">
        <v>226</v>
      </c>
      <c r="Q293" s="1" t="s">
        <v>226</v>
      </c>
      <c r="R293" s="6">
        <v>45808</v>
      </c>
      <c r="S293" s="1" t="s">
        <v>4027</v>
      </c>
      <c r="T293" s="124" t="s">
        <v>314</v>
      </c>
      <c r="U293" s="11"/>
      <c r="V293" s="11"/>
      <c r="W293" s="11"/>
      <c r="X293" s="11"/>
    </row>
    <row r="294" spans="1:24" ht="95.1" customHeight="1" x14ac:dyDescent="0.25">
      <c r="A294" s="118" t="s">
        <v>2274</v>
      </c>
      <c r="B294" s="2">
        <v>3745</v>
      </c>
      <c r="C294" s="1" t="s">
        <v>1496</v>
      </c>
      <c r="D294" s="1" t="s">
        <v>2332</v>
      </c>
      <c r="E294" s="1" t="s">
        <v>2683</v>
      </c>
      <c r="F294" s="1">
        <v>1084764</v>
      </c>
      <c r="G294" s="1" t="s">
        <v>44</v>
      </c>
      <c r="H294" s="135">
        <v>148550</v>
      </c>
      <c r="I294" s="24" t="s">
        <v>2535</v>
      </c>
      <c r="J294" s="1" t="s">
        <v>57</v>
      </c>
      <c r="K294" s="1" t="s">
        <v>313</v>
      </c>
      <c r="L294" s="3">
        <v>1</v>
      </c>
      <c r="M294" s="10">
        <f t="shared" si="7"/>
        <v>148550</v>
      </c>
      <c r="N294" s="5" t="s">
        <v>12</v>
      </c>
      <c r="O294" s="1" t="s">
        <v>35</v>
      </c>
      <c r="P294" s="1" t="s">
        <v>226</v>
      </c>
      <c r="Q294" s="1" t="s">
        <v>226</v>
      </c>
      <c r="R294" s="6">
        <v>45808</v>
      </c>
      <c r="S294" s="1" t="s">
        <v>4027</v>
      </c>
      <c r="T294" s="124" t="s">
        <v>314</v>
      </c>
      <c r="U294" s="11"/>
      <c r="V294" s="11"/>
      <c r="W294" s="11"/>
      <c r="X294" s="11"/>
    </row>
    <row r="295" spans="1:24" ht="95.1" customHeight="1" x14ac:dyDescent="0.25">
      <c r="A295" s="118" t="s">
        <v>2274</v>
      </c>
      <c r="B295" s="2">
        <v>2453</v>
      </c>
      <c r="C295" s="1" t="s">
        <v>1496</v>
      </c>
      <c r="D295" s="1" t="s">
        <v>2332</v>
      </c>
      <c r="E295" s="1" t="s">
        <v>2683</v>
      </c>
      <c r="F295" s="1">
        <v>1084764</v>
      </c>
      <c r="G295" s="1" t="s">
        <v>44</v>
      </c>
      <c r="H295" s="135">
        <v>40000</v>
      </c>
      <c r="I295" s="24" t="s">
        <v>2535</v>
      </c>
      <c r="J295" s="1" t="s">
        <v>57</v>
      </c>
      <c r="K295" s="1" t="s">
        <v>313</v>
      </c>
      <c r="L295" s="3">
        <v>1</v>
      </c>
      <c r="M295" s="10">
        <f t="shared" si="7"/>
        <v>40000</v>
      </c>
      <c r="N295" s="5" t="s">
        <v>12</v>
      </c>
      <c r="O295" s="1" t="s">
        <v>35</v>
      </c>
      <c r="P295" s="1" t="s">
        <v>226</v>
      </c>
      <c r="Q295" s="1" t="s">
        <v>226</v>
      </c>
      <c r="R295" s="6">
        <v>45808</v>
      </c>
      <c r="S295" s="1" t="s">
        <v>4027</v>
      </c>
      <c r="T295" s="124" t="s">
        <v>314</v>
      </c>
      <c r="U295" s="11"/>
      <c r="V295" s="11"/>
      <c r="W295" s="11"/>
      <c r="X295" s="11"/>
    </row>
    <row r="296" spans="1:24" ht="95.1" customHeight="1" x14ac:dyDescent="0.25">
      <c r="A296" s="118" t="s">
        <v>2274</v>
      </c>
      <c r="B296" s="2">
        <v>2545</v>
      </c>
      <c r="C296" s="1" t="s">
        <v>1496</v>
      </c>
      <c r="D296" s="1" t="s">
        <v>2332</v>
      </c>
      <c r="E296" s="1" t="s">
        <v>2683</v>
      </c>
      <c r="F296" s="1">
        <v>1084764</v>
      </c>
      <c r="G296" s="1" t="s">
        <v>44</v>
      </c>
      <c r="H296" s="135">
        <v>50000</v>
      </c>
      <c r="I296" s="24" t="s">
        <v>2535</v>
      </c>
      <c r="J296" s="1" t="s">
        <v>57</v>
      </c>
      <c r="K296" s="1" t="s">
        <v>313</v>
      </c>
      <c r="L296" s="3">
        <v>1</v>
      </c>
      <c r="M296" s="10">
        <f t="shared" si="7"/>
        <v>50000</v>
      </c>
      <c r="N296" s="5" t="s">
        <v>12</v>
      </c>
      <c r="O296" s="1" t="s">
        <v>35</v>
      </c>
      <c r="P296" s="1" t="s">
        <v>226</v>
      </c>
      <c r="Q296" s="1" t="s">
        <v>226</v>
      </c>
      <c r="R296" s="6">
        <v>45808</v>
      </c>
      <c r="S296" s="1" t="s">
        <v>4027</v>
      </c>
      <c r="T296" s="124" t="s">
        <v>314</v>
      </c>
      <c r="U296" s="11"/>
      <c r="V296" s="11"/>
      <c r="W296" s="11"/>
      <c r="X296" s="11"/>
    </row>
    <row r="297" spans="1:24" ht="95.1" customHeight="1" x14ac:dyDescent="0.25">
      <c r="A297" s="118" t="s">
        <v>2274</v>
      </c>
      <c r="B297" s="2">
        <v>2728</v>
      </c>
      <c r="C297" s="1" t="s">
        <v>1496</v>
      </c>
      <c r="D297" s="1" t="s">
        <v>2332</v>
      </c>
      <c r="E297" s="1" t="s">
        <v>2683</v>
      </c>
      <c r="F297" s="1">
        <v>1084764</v>
      </c>
      <c r="G297" s="1" t="s">
        <v>44</v>
      </c>
      <c r="H297" s="135">
        <v>307354.8</v>
      </c>
      <c r="I297" s="24" t="s">
        <v>2535</v>
      </c>
      <c r="J297" s="1" t="s">
        <v>57</v>
      </c>
      <c r="K297" s="1" t="s">
        <v>313</v>
      </c>
      <c r="L297" s="3">
        <v>1</v>
      </c>
      <c r="M297" s="10">
        <f t="shared" si="7"/>
        <v>307354.8</v>
      </c>
      <c r="N297" s="25" t="s">
        <v>34</v>
      </c>
      <c r="O297" s="1" t="s">
        <v>35</v>
      </c>
      <c r="P297" s="1" t="s">
        <v>226</v>
      </c>
      <c r="Q297" s="1" t="s">
        <v>226</v>
      </c>
      <c r="R297" s="6">
        <v>45808</v>
      </c>
      <c r="S297" s="1" t="s">
        <v>4027</v>
      </c>
      <c r="T297" s="124" t="s">
        <v>314</v>
      </c>
      <c r="U297" s="11"/>
      <c r="V297" s="11"/>
      <c r="W297" s="11"/>
      <c r="X297" s="11"/>
    </row>
    <row r="298" spans="1:24" ht="95.1" customHeight="1" x14ac:dyDescent="0.25">
      <c r="A298" s="118" t="s">
        <v>2274</v>
      </c>
      <c r="B298" s="2">
        <v>2753</v>
      </c>
      <c r="C298" s="1" t="s">
        <v>1496</v>
      </c>
      <c r="D298" s="1" t="s">
        <v>2332</v>
      </c>
      <c r="E298" s="1" t="s">
        <v>2683</v>
      </c>
      <c r="F298" s="1">
        <v>1084764</v>
      </c>
      <c r="G298" s="1" t="s">
        <v>44</v>
      </c>
      <c r="H298" s="135">
        <v>10000</v>
      </c>
      <c r="I298" s="24" t="s">
        <v>2535</v>
      </c>
      <c r="J298" s="1" t="s">
        <v>57</v>
      </c>
      <c r="K298" s="1" t="s">
        <v>313</v>
      </c>
      <c r="L298" s="3">
        <v>1</v>
      </c>
      <c r="M298" s="10">
        <f t="shared" si="7"/>
        <v>10000</v>
      </c>
      <c r="N298" s="25" t="s">
        <v>34</v>
      </c>
      <c r="O298" s="1" t="s">
        <v>35</v>
      </c>
      <c r="P298" s="1" t="s">
        <v>226</v>
      </c>
      <c r="Q298" s="1" t="s">
        <v>226</v>
      </c>
      <c r="R298" s="6">
        <v>45808</v>
      </c>
      <c r="S298" s="1" t="s">
        <v>4027</v>
      </c>
      <c r="T298" s="124" t="s">
        <v>314</v>
      </c>
      <c r="U298" s="11"/>
      <c r="V298" s="11"/>
      <c r="W298" s="11"/>
      <c r="X298" s="11"/>
    </row>
    <row r="299" spans="1:24" ht="95.1" customHeight="1" x14ac:dyDescent="0.25">
      <c r="A299" s="118" t="s">
        <v>2274</v>
      </c>
      <c r="B299" s="2">
        <v>2521</v>
      </c>
      <c r="C299" s="1" t="s">
        <v>1496</v>
      </c>
      <c r="D299" s="1" t="s">
        <v>2332</v>
      </c>
      <c r="E299" s="1" t="s">
        <v>2683</v>
      </c>
      <c r="F299" s="1">
        <v>1084764</v>
      </c>
      <c r="G299" s="1" t="s">
        <v>44</v>
      </c>
      <c r="H299" s="135">
        <v>450000</v>
      </c>
      <c r="I299" s="24" t="s">
        <v>2535</v>
      </c>
      <c r="J299" s="1" t="s">
        <v>57</v>
      </c>
      <c r="K299" s="1" t="s">
        <v>313</v>
      </c>
      <c r="L299" s="3">
        <v>1</v>
      </c>
      <c r="M299" s="10">
        <f t="shared" si="7"/>
        <v>450000</v>
      </c>
      <c r="N299" s="5" t="s">
        <v>12</v>
      </c>
      <c r="O299" s="1" t="s">
        <v>35</v>
      </c>
      <c r="P299" s="1" t="s">
        <v>226</v>
      </c>
      <c r="Q299" s="1" t="s">
        <v>226</v>
      </c>
      <c r="R299" s="6">
        <v>45808</v>
      </c>
      <c r="S299" s="1" t="s">
        <v>4027</v>
      </c>
      <c r="T299" s="124" t="s">
        <v>314</v>
      </c>
      <c r="U299" s="11"/>
      <c r="V299" s="11"/>
      <c r="W299" s="11"/>
      <c r="X299" s="11"/>
    </row>
    <row r="300" spans="1:24" ht="95.1" customHeight="1" x14ac:dyDescent="0.25">
      <c r="A300" s="118" t="s">
        <v>2274</v>
      </c>
      <c r="B300" s="2">
        <v>2007</v>
      </c>
      <c r="C300" s="1" t="s">
        <v>1496</v>
      </c>
      <c r="D300" s="1" t="s">
        <v>2332</v>
      </c>
      <c r="E300" s="1" t="s">
        <v>2683</v>
      </c>
      <c r="F300" s="1">
        <v>1084764</v>
      </c>
      <c r="G300" s="1" t="s">
        <v>44</v>
      </c>
      <c r="H300" s="135">
        <v>58757.97</v>
      </c>
      <c r="I300" s="24" t="s">
        <v>2535</v>
      </c>
      <c r="J300" s="1" t="s">
        <v>57</v>
      </c>
      <c r="K300" s="1" t="s">
        <v>313</v>
      </c>
      <c r="L300" s="3">
        <v>1</v>
      </c>
      <c r="M300" s="10">
        <f t="shared" si="7"/>
        <v>58757.97</v>
      </c>
      <c r="N300" s="5" t="s">
        <v>12</v>
      </c>
      <c r="O300" s="1" t="s">
        <v>35</v>
      </c>
      <c r="P300" s="1" t="s">
        <v>226</v>
      </c>
      <c r="Q300" s="1" t="s">
        <v>226</v>
      </c>
      <c r="R300" s="6">
        <v>45808</v>
      </c>
      <c r="S300" s="1" t="s">
        <v>4027</v>
      </c>
      <c r="T300" s="124" t="s">
        <v>314</v>
      </c>
      <c r="U300" s="11"/>
      <c r="V300" s="11"/>
      <c r="W300" s="11"/>
      <c r="X300" s="11"/>
    </row>
    <row r="301" spans="1:24" ht="95.1" customHeight="1" x14ac:dyDescent="0.25">
      <c r="A301" s="118" t="s">
        <v>2274</v>
      </c>
      <c r="B301" s="2">
        <v>2741</v>
      </c>
      <c r="C301" s="1" t="s">
        <v>1496</v>
      </c>
      <c r="D301" s="1" t="s">
        <v>2332</v>
      </c>
      <c r="E301" s="1" t="s">
        <v>2683</v>
      </c>
      <c r="F301" s="1">
        <v>1084764</v>
      </c>
      <c r="G301" s="1" t="s">
        <v>44</v>
      </c>
      <c r="H301" s="135">
        <v>40980.5</v>
      </c>
      <c r="I301" s="24" t="s">
        <v>2535</v>
      </c>
      <c r="J301" s="1" t="s">
        <v>57</v>
      </c>
      <c r="K301" s="1" t="s">
        <v>313</v>
      </c>
      <c r="L301" s="3">
        <v>1</v>
      </c>
      <c r="M301" s="10">
        <f t="shared" si="7"/>
        <v>40980.5</v>
      </c>
      <c r="N301" s="5" t="s">
        <v>12</v>
      </c>
      <c r="O301" s="1" t="s">
        <v>35</v>
      </c>
      <c r="P301" s="1" t="s">
        <v>226</v>
      </c>
      <c r="Q301" s="1" t="s">
        <v>226</v>
      </c>
      <c r="R301" s="6">
        <v>45808</v>
      </c>
      <c r="S301" s="1" t="s">
        <v>4027</v>
      </c>
      <c r="T301" s="124" t="s">
        <v>314</v>
      </c>
      <c r="U301" s="11"/>
      <c r="V301" s="11"/>
      <c r="W301" s="11"/>
      <c r="X301" s="11"/>
    </row>
    <row r="302" spans="1:24" ht="95.1" customHeight="1" x14ac:dyDescent="0.25">
      <c r="A302" s="118" t="s">
        <v>2274</v>
      </c>
      <c r="B302" s="2">
        <v>2450</v>
      </c>
      <c r="C302" s="1" t="s">
        <v>1496</v>
      </c>
      <c r="D302" s="1" t="s">
        <v>2332</v>
      </c>
      <c r="E302" s="1" t="s">
        <v>2683</v>
      </c>
      <c r="F302" s="1">
        <v>1084764</v>
      </c>
      <c r="G302" s="1" t="s">
        <v>44</v>
      </c>
      <c r="H302" s="135">
        <v>10000</v>
      </c>
      <c r="I302" s="24" t="s">
        <v>2535</v>
      </c>
      <c r="J302" s="1" t="s">
        <v>57</v>
      </c>
      <c r="K302" s="1" t="s">
        <v>313</v>
      </c>
      <c r="L302" s="3">
        <v>1</v>
      </c>
      <c r="M302" s="10">
        <f t="shared" si="7"/>
        <v>10000</v>
      </c>
      <c r="N302" s="5" t="s">
        <v>12</v>
      </c>
      <c r="O302" s="1" t="s">
        <v>35</v>
      </c>
      <c r="P302" s="1" t="s">
        <v>226</v>
      </c>
      <c r="Q302" s="1" t="s">
        <v>226</v>
      </c>
      <c r="R302" s="6">
        <v>45808</v>
      </c>
      <c r="S302" s="1" t="s">
        <v>4027</v>
      </c>
      <c r="T302" s="124" t="s">
        <v>314</v>
      </c>
      <c r="U302" s="11"/>
      <c r="V302" s="11"/>
      <c r="W302" s="11"/>
      <c r="X302" s="11"/>
    </row>
    <row r="303" spans="1:24" ht="95.1" customHeight="1" x14ac:dyDescent="0.25">
      <c r="A303" s="118" t="s">
        <v>2274</v>
      </c>
      <c r="B303" s="2">
        <v>2513</v>
      </c>
      <c r="C303" s="1" t="s">
        <v>1496</v>
      </c>
      <c r="D303" s="1" t="s">
        <v>2332</v>
      </c>
      <c r="E303" s="1" t="s">
        <v>2683</v>
      </c>
      <c r="F303" s="1">
        <v>1084764</v>
      </c>
      <c r="G303" s="1" t="s">
        <v>44</v>
      </c>
      <c r="H303" s="135">
        <v>20000</v>
      </c>
      <c r="I303" s="24" t="s">
        <v>2535</v>
      </c>
      <c r="J303" s="1" t="s">
        <v>57</v>
      </c>
      <c r="K303" s="1" t="s">
        <v>313</v>
      </c>
      <c r="L303" s="3">
        <v>1</v>
      </c>
      <c r="M303" s="10">
        <f t="shared" si="7"/>
        <v>20000</v>
      </c>
      <c r="N303" s="5" t="s">
        <v>12</v>
      </c>
      <c r="O303" s="1" t="s">
        <v>35</v>
      </c>
      <c r="P303" s="1" t="s">
        <v>226</v>
      </c>
      <c r="Q303" s="1" t="s">
        <v>226</v>
      </c>
      <c r="R303" s="6">
        <v>45808</v>
      </c>
      <c r="S303" s="1" t="s">
        <v>4027</v>
      </c>
      <c r="T303" s="124" t="s">
        <v>314</v>
      </c>
      <c r="U303" s="11"/>
      <c r="V303" s="11"/>
      <c r="W303" s="11"/>
      <c r="X303" s="11"/>
    </row>
    <row r="304" spans="1:24" ht="95.1" customHeight="1" x14ac:dyDescent="0.25">
      <c r="A304" s="118" t="s">
        <v>2274</v>
      </c>
      <c r="B304" s="2">
        <v>2732</v>
      </c>
      <c r="C304" s="1" t="s">
        <v>1496</v>
      </c>
      <c r="D304" s="1" t="s">
        <v>2332</v>
      </c>
      <c r="E304" s="1" t="s">
        <v>2683</v>
      </c>
      <c r="F304" s="1">
        <v>1084764</v>
      </c>
      <c r="G304" s="1" t="s">
        <v>44</v>
      </c>
      <c r="H304" s="135">
        <v>50000</v>
      </c>
      <c r="I304" s="24" t="s">
        <v>2535</v>
      </c>
      <c r="J304" s="1" t="s">
        <v>57</v>
      </c>
      <c r="K304" s="1" t="s">
        <v>313</v>
      </c>
      <c r="L304" s="3">
        <v>1</v>
      </c>
      <c r="M304" s="10">
        <f t="shared" si="7"/>
        <v>50000</v>
      </c>
      <c r="N304" s="5" t="s">
        <v>12</v>
      </c>
      <c r="O304" s="1" t="s">
        <v>35</v>
      </c>
      <c r="P304" s="1" t="s">
        <v>226</v>
      </c>
      <c r="Q304" s="1" t="s">
        <v>226</v>
      </c>
      <c r="R304" s="6">
        <v>45808</v>
      </c>
      <c r="S304" s="1" t="s">
        <v>4027</v>
      </c>
      <c r="T304" s="124" t="s">
        <v>314</v>
      </c>
      <c r="U304" s="11"/>
      <c r="V304" s="11"/>
      <c r="W304" s="11"/>
      <c r="X304" s="11"/>
    </row>
    <row r="305" spans="1:24" ht="95.1" customHeight="1" x14ac:dyDescent="0.25">
      <c r="A305" s="118" t="s">
        <v>2274</v>
      </c>
      <c r="B305" s="2">
        <v>2510</v>
      </c>
      <c r="C305" s="1" t="s">
        <v>1496</v>
      </c>
      <c r="D305" s="1" t="s">
        <v>2332</v>
      </c>
      <c r="E305" s="1" t="s">
        <v>2683</v>
      </c>
      <c r="F305" s="1">
        <v>1084764</v>
      </c>
      <c r="G305" s="1" t="s">
        <v>44</v>
      </c>
      <c r="H305" s="135">
        <f>35000+67545</f>
        <v>102545</v>
      </c>
      <c r="I305" s="24" t="s">
        <v>2535</v>
      </c>
      <c r="J305" s="1" t="s">
        <v>57</v>
      </c>
      <c r="K305" s="1" t="s">
        <v>313</v>
      </c>
      <c r="L305" s="3">
        <v>1</v>
      </c>
      <c r="M305" s="10">
        <f t="shared" si="7"/>
        <v>102545</v>
      </c>
      <c r="N305" s="5" t="s">
        <v>12</v>
      </c>
      <c r="O305" s="1" t="s">
        <v>35</v>
      </c>
      <c r="P305" s="1" t="s">
        <v>226</v>
      </c>
      <c r="Q305" s="1" t="s">
        <v>226</v>
      </c>
      <c r="R305" s="6">
        <v>45808</v>
      </c>
      <c r="S305" s="1" t="s">
        <v>4027</v>
      </c>
      <c r="T305" s="124" t="s">
        <v>314</v>
      </c>
      <c r="U305" s="11"/>
      <c r="V305" s="11"/>
      <c r="W305" s="11"/>
      <c r="X305" s="11"/>
    </row>
    <row r="306" spans="1:24" ht="95.1" customHeight="1" x14ac:dyDescent="0.25">
      <c r="A306" s="118" t="s">
        <v>2274</v>
      </c>
      <c r="B306" s="2">
        <v>2520</v>
      </c>
      <c r="C306" s="1" t="s">
        <v>1496</v>
      </c>
      <c r="D306" s="1" t="s">
        <v>2332</v>
      </c>
      <c r="E306" s="1" t="s">
        <v>2683</v>
      </c>
      <c r="F306" s="1">
        <v>1084764</v>
      </c>
      <c r="G306" s="1" t="s">
        <v>44</v>
      </c>
      <c r="H306" s="135">
        <v>211747.25</v>
      </c>
      <c r="I306" s="24" t="s">
        <v>2535</v>
      </c>
      <c r="J306" s="1" t="s">
        <v>57</v>
      </c>
      <c r="K306" s="1" t="s">
        <v>313</v>
      </c>
      <c r="L306" s="3">
        <v>1</v>
      </c>
      <c r="M306" s="10">
        <f t="shared" si="7"/>
        <v>211747.25</v>
      </c>
      <c r="N306" s="5" t="s">
        <v>12</v>
      </c>
      <c r="O306" s="1" t="s">
        <v>35</v>
      </c>
      <c r="P306" s="1" t="s">
        <v>226</v>
      </c>
      <c r="Q306" s="1" t="s">
        <v>226</v>
      </c>
      <c r="R306" s="6">
        <v>45808</v>
      </c>
      <c r="S306" s="1" t="s">
        <v>4027</v>
      </c>
      <c r="T306" s="124" t="s">
        <v>314</v>
      </c>
      <c r="U306" s="11"/>
      <c r="V306" s="11"/>
      <c r="W306" s="11"/>
      <c r="X306" s="11"/>
    </row>
    <row r="307" spans="1:24" ht="95.1" customHeight="1" x14ac:dyDescent="0.25">
      <c r="A307" s="118" t="s">
        <v>2274</v>
      </c>
      <c r="B307" s="2">
        <v>2522</v>
      </c>
      <c r="C307" s="1" t="s">
        <v>1496</v>
      </c>
      <c r="D307" s="1" t="s">
        <v>2332</v>
      </c>
      <c r="E307" s="1" t="s">
        <v>2683</v>
      </c>
      <c r="F307" s="1">
        <v>1084764</v>
      </c>
      <c r="G307" s="1" t="s">
        <v>44</v>
      </c>
      <c r="H307" s="135">
        <v>116200</v>
      </c>
      <c r="I307" s="24" t="s">
        <v>2535</v>
      </c>
      <c r="J307" s="1" t="s">
        <v>57</v>
      </c>
      <c r="K307" s="1" t="s">
        <v>313</v>
      </c>
      <c r="L307" s="3">
        <v>1</v>
      </c>
      <c r="M307" s="10">
        <f t="shared" si="7"/>
        <v>116200</v>
      </c>
      <c r="N307" s="25" t="s">
        <v>34</v>
      </c>
      <c r="O307" s="1" t="s">
        <v>35</v>
      </c>
      <c r="P307" s="1" t="s">
        <v>226</v>
      </c>
      <c r="Q307" s="1" t="s">
        <v>226</v>
      </c>
      <c r="R307" s="6">
        <v>45808</v>
      </c>
      <c r="S307" s="1" t="s">
        <v>4027</v>
      </c>
      <c r="T307" s="124" t="s">
        <v>314</v>
      </c>
      <c r="U307" s="11"/>
      <c r="V307" s="11"/>
      <c r="W307" s="11"/>
      <c r="X307" s="11"/>
    </row>
    <row r="308" spans="1:24" ht="95.1" customHeight="1" x14ac:dyDescent="0.25">
      <c r="A308" s="118" t="s">
        <v>2274</v>
      </c>
      <c r="B308" s="2">
        <v>2523</v>
      </c>
      <c r="C308" s="1" t="s">
        <v>1496</v>
      </c>
      <c r="D308" s="1" t="s">
        <v>2332</v>
      </c>
      <c r="E308" s="1" t="s">
        <v>2683</v>
      </c>
      <c r="F308" s="1">
        <v>1084764</v>
      </c>
      <c r="G308" s="1" t="s">
        <v>44</v>
      </c>
      <c r="H308" s="135">
        <v>140000</v>
      </c>
      <c r="I308" s="24" t="s">
        <v>2535</v>
      </c>
      <c r="J308" s="1" t="s">
        <v>57</v>
      </c>
      <c r="K308" s="1" t="s">
        <v>313</v>
      </c>
      <c r="L308" s="3">
        <v>1</v>
      </c>
      <c r="M308" s="10">
        <f t="shared" ref="M308:M400" si="8">H308*L308</f>
        <v>140000</v>
      </c>
      <c r="N308" s="25" t="s">
        <v>34</v>
      </c>
      <c r="O308" s="1" t="s">
        <v>35</v>
      </c>
      <c r="P308" s="1" t="s">
        <v>226</v>
      </c>
      <c r="Q308" s="1" t="s">
        <v>226</v>
      </c>
      <c r="R308" s="6">
        <v>45808</v>
      </c>
      <c r="S308" s="1" t="s">
        <v>4027</v>
      </c>
      <c r="T308" s="124" t="s">
        <v>314</v>
      </c>
      <c r="U308" s="11"/>
      <c r="V308" s="11"/>
      <c r="W308" s="11"/>
      <c r="X308" s="11"/>
    </row>
    <row r="309" spans="1:24" ht="95.1" customHeight="1" x14ac:dyDescent="0.25">
      <c r="A309" s="118" t="s">
        <v>2274</v>
      </c>
      <c r="B309" s="2">
        <v>2511</v>
      </c>
      <c r="C309" s="1" t="s">
        <v>1496</v>
      </c>
      <c r="D309" s="1" t="s">
        <v>2332</v>
      </c>
      <c r="E309" s="1" t="s">
        <v>2683</v>
      </c>
      <c r="F309" s="1">
        <v>1084764</v>
      </c>
      <c r="G309" s="1" t="s">
        <v>44</v>
      </c>
      <c r="H309" s="135">
        <v>100000</v>
      </c>
      <c r="I309" s="24" t="s">
        <v>2535</v>
      </c>
      <c r="J309" s="1" t="s">
        <v>57</v>
      </c>
      <c r="K309" s="1" t="s">
        <v>313</v>
      </c>
      <c r="L309" s="3">
        <v>1</v>
      </c>
      <c r="M309" s="10">
        <f t="shared" si="8"/>
        <v>100000</v>
      </c>
      <c r="N309" s="5" t="s">
        <v>12</v>
      </c>
      <c r="O309" s="1" t="s">
        <v>35</v>
      </c>
      <c r="P309" s="1" t="s">
        <v>226</v>
      </c>
      <c r="Q309" s="1" t="s">
        <v>226</v>
      </c>
      <c r="R309" s="6">
        <v>45808</v>
      </c>
      <c r="S309" s="1" t="s">
        <v>4027</v>
      </c>
      <c r="T309" s="124" t="s">
        <v>314</v>
      </c>
      <c r="U309" s="11"/>
      <c r="V309" s="11"/>
      <c r="W309" s="11"/>
      <c r="X309" s="11"/>
    </row>
    <row r="310" spans="1:24" ht="95.1" customHeight="1" x14ac:dyDescent="0.25">
      <c r="A310" s="118" t="s">
        <v>2274</v>
      </c>
      <c r="B310" s="2">
        <v>2518</v>
      </c>
      <c r="C310" s="1" t="s">
        <v>1496</v>
      </c>
      <c r="D310" s="1" t="s">
        <v>2332</v>
      </c>
      <c r="E310" s="1" t="s">
        <v>2683</v>
      </c>
      <c r="F310" s="1">
        <v>1084764</v>
      </c>
      <c r="G310" s="1" t="s">
        <v>44</v>
      </c>
      <c r="H310" s="135">
        <v>340000</v>
      </c>
      <c r="I310" s="24" t="s">
        <v>2535</v>
      </c>
      <c r="J310" s="1" t="s">
        <v>57</v>
      </c>
      <c r="K310" s="1" t="s">
        <v>313</v>
      </c>
      <c r="L310" s="3">
        <v>1</v>
      </c>
      <c r="M310" s="10">
        <f t="shared" si="8"/>
        <v>340000</v>
      </c>
      <c r="N310" s="5" t="s">
        <v>12</v>
      </c>
      <c r="O310" s="1" t="s">
        <v>35</v>
      </c>
      <c r="P310" s="1" t="s">
        <v>226</v>
      </c>
      <c r="Q310" s="1" t="s">
        <v>226</v>
      </c>
      <c r="R310" s="6">
        <v>45808</v>
      </c>
      <c r="S310" s="1" t="s">
        <v>4027</v>
      </c>
      <c r="T310" s="124" t="s">
        <v>314</v>
      </c>
      <c r="U310" s="11"/>
      <c r="V310" s="11"/>
      <c r="W310" s="11"/>
      <c r="X310" s="11"/>
    </row>
    <row r="311" spans="1:24" ht="95.1" customHeight="1" x14ac:dyDescent="0.25">
      <c r="A311" s="118" t="s">
        <v>2274</v>
      </c>
      <c r="B311" s="1">
        <v>2004</v>
      </c>
      <c r="C311" s="1" t="s">
        <v>1496</v>
      </c>
      <c r="D311" s="1" t="s">
        <v>2332</v>
      </c>
      <c r="E311" s="1" t="s">
        <v>2683</v>
      </c>
      <c r="F311" s="1">
        <v>1084765</v>
      </c>
      <c r="G311" s="1" t="s">
        <v>44</v>
      </c>
      <c r="H311" s="135">
        <v>50000</v>
      </c>
      <c r="I311" s="24" t="s">
        <v>2535</v>
      </c>
      <c r="J311" s="1" t="s">
        <v>57</v>
      </c>
      <c r="K311" s="1" t="s">
        <v>315</v>
      </c>
      <c r="L311" s="3">
        <v>1</v>
      </c>
      <c r="M311" s="10">
        <f t="shared" si="8"/>
        <v>50000</v>
      </c>
      <c r="N311" s="5" t="s">
        <v>12</v>
      </c>
      <c r="O311" s="1" t="s">
        <v>35</v>
      </c>
      <c r="P311" s="1" t="s">
        <v>226</v>
      </c>
      <c r="Q311" s="1" t="s">
        <v>226</v>
      </c>
      <c r="R311" s="6">
        <v>45808</v>
      </c>
      <c r="S311" s="1" t="s">
        <v>4027</v>
      </c>
      <c r="T311" s="124" t="s">
        <v>314</v>
      </c>
      <c r="U311" s="11"/>
      <c r="V311" s="11"/>
      <c r="W311" s="11"/>
      <c r="X311" s="11"/>
    </row>
    <row r="312" spans="1:24" ht="95.1" customHeight="1" x14ac:dyDescent="0.25">
      <c r="A312" s="118" t="s">
        <v>2274</v>
      </c>
      <c r="B312" s="1">
        <v>2007</v>
      </c>
      <c r="C312" s="1" t="s">
        <v>1496</v>
      </c>
      <c r="D312" s="1" t="s">
        <v>316</v>
      </c>
      <c r="E312" s="1" t="s">
        <v>2699</v>
      </c>
      <c r="F312" s="1">
        <v>1102429</v>
      </c>
      <c r="G312" s="1" t="s">
        <v>4056</v>
      </c>
      <c r="H312" s="133">
        <v>30</v>
      </c>
      <c r="I312" s="7" t="s">
        <v>4042</v>
      </c>
      <c r="J312" s="1" t="s">
        <v>57</v>
      </c>
      <c r="K312" s="1" t="s">
        <v>317</v>
      </c>
      <c r="L312" s="3">
        <v>153</v>
      </c>
      <c r="M312" s="10">
        <f t="shared" si="8"/>
        <v>4590</v>
      </c>
      <c r="N312" s="5" t="s">
        <v>12</v>
      </c>
      <c r="O312" s="1" t="s">
        <v>242</v>
      </c>
      <c r="P312" s="1" t="s">
        <v>226</v>
      </c>
      <c r="Q312" s="1" t="s">
        <v>226</v>
      </c>
      <c r="R312" s="6">
        <v>45923</v>
      </c>
      <c r="S312" s="1" t="s">
        <v>4027</v>
      </c>
      <c r="T312" s="124" t="s">
        <v>318</v>
      </c>
      <c r="U312" s="11"/>
      <c r="V312" s="11"/>
      <c r="W312" s="11"/>
      <c r="X312" s="11"/>
    </row>
    <row r="313" spans="1:24" ht="95.1" customHeight="1" x14ac:dyDescent="0.25">
      <c r="A313" s="118" t="s">
        <v>2274</v>
      </c>
      <c r="B313" s="1">
        <v>2007</v>
      </c>
      <c r="C313" s="1" t="s">
        <v>1496</v>
      </c>
      <c r="D313" s="1" t="s">
        <v>316</v>
      </c>
      <c r="E313" s="1" t="s">
        <v>2699</v>
      </c>
      <c r="F313" s="1">
        <v>1102430</v>
      </c>
      <c r="G313" s="1" t="s">
        <v>4056</v>
      </c>
      <c r="H313" s="133">
        <v>30</v>
      </c>
      <c r="I313" s="7" t="s">
        <v>4042</v>
      </c>
      <c r="J313" s="1" t="s">
        <v>57</v>
      </c>
      <c r="K313" s="1" t="s">
        <v>319</v>
      </c>
      <c r="L313" s="3">
        <v>84.45</v>
      </c>
      <c r="M313" s="10">
        <f t="shared" si="8"/>
        <v>2533.5</v>
      </c>
      <c r="N313" s="5" t="s">
        <v>12</v>
      </c>
      <c r="O313" s="1" t="s">
        <v>242</v>
      </c>
      <c r="P313" s="1" t="s">
        <v>226</v>
      </c>
      <c r="Q313" s="1" t="s">
        <v>226</v>
      </c>
      <c r="R313" s="6">
        <v>45923</v>
      </c>
      <c r="S313" s="1" t="s">
        <v>4027</v>
      </c>
      <c r="T313" s="124" t="s">
        <v>318</v>
      </c>
      <c r="U313" s="11"/>
      <c r="V313" s="11"/>
      <c r="W313" s="11"/>
      <c r="X313" s="11"/>
    </row>
    <row r="314" spans="1:24" ht="95.1" customHeight="1" x14ac:dyDescent="0.25">
      <c r="A314" s="118" t="s">
        <v>2274</v>
      </c>
      <c r="B314" s="1">
        <v>2741</v>
      </c>
      <c r="C314" s="1" t="s">
        <v>1496</v>
      </c>
      <c r="D314" s="1" t="s">
        <v>316</v>
      </c>
      <c r="E314" s="1" t="s">
        <v>2699</v>
      </c>
      <c r="F314" s="1">
        <v>1102430</v>
      </c>
      <c r="G314" s="1" t="s">
        <v>4056</v>
      </c>
      <c r="H314" s="133">
        <v>600</v>
      </c>
      <c r="I314" s="7" t="s">
        <v>4042</v>
      </c>
      <c r="J314" s="1" t="s">
        <v>57</v>
      </c>
      <c r="K314" s="1" t="s">
        <v>319</v>
      </c>
      <c r="L314" s="3">
        <v>84.45</v>
      </c>
      <c r="M314" s="10">
        <f t="shared" si="8"/>
        <v>50670</v>
      </c>
      <c r="N314" s="5" t="s">
        <v>12</v>
      </c>
      <c r="O314" s="1" t="s">
        <v>242</v>
      </c>
      <c r="P314" s="1" t="s">
        <v>226</v>
      </c>
      <c r="Q314" s="1" t="s">
        <v>226</v>
      </c>
      <c r="R314" s="6">
        <v>45923</v>
      </c>
      <c r="S314" s="1" t="s">
        <v>4027</v>
      </c>
      <c r="T314" s="124" t="s">
        <v>318</v>
      </c>
      <c r="U314" s="11"/>
      <c r="V314" s="11"/>
      <c r="W314" s="11"/>
      <c r="X314" s="11"/>
    </row>
    <row r="315" spans="1:24" ht="95.1" customHeight="1" x14ac:dyDescent="0.25">
      <c r="A315" s="118" t="s">
        <v>2274</v>
      </c>
      <c r="B315" s="1">
        <v>2521</v>
      </c>
      <c r="C315" s="1" t="s">
        <v>1496</v>
      </c>
      <c r="D315" s="1" t="s">
        <v>316</v>
      </c>
      <c r="E315" s="1" t="s">
        <v>2699</v>
      </c>
      <c r="F315" s="1">
        <v>1102430</v>
      </c>
      <c r="G315" s="1" t="s">
        <v>4056</v>
      </c>
      <c r="H315" s="133">
        <v>30</v>
      </c>
      <c r="I315" s="7" t="s">
        <v>4042</v>
      </c>
      <c r="J315" s="1" t="s">
        <v>57</v>
      </c>
      <c r="K315" s="1" t="s">
        <v>319</v>
      </c>
      <c r="L315" s="3">
        <v>84.45</v>
      </c>
      <c r="M315" s="10">
        <f t="shared" si="8"/>
        <v>2533.5</v>
      </c>
      <c r="N315" s="5" t="s">
        <v>12</v>
      </c>
      <c r="O315" s="1" t="s">
        <v>242</v>
      </c>
      <c r="P315" s="1" t="s">
        <v>226</v>
      </c>
      <c r="Q315" s="1" t="s">
        <v>226</v>
      </c>
      <c r="R315" s="6">
        <v>45923</v>
      </c>
      <c r="S315" s="1" t="s">
        <v>4027</v>
      </c>
      <c r="T315" s="124" t="s">
        <v>318</v>
      </c>
      <c r="U315" s="11"/>
      <c r="V315" s="11"/>
      <c r="W315" s="11"/>
      <c r="X315" s="11"/>
    </row>
    <row r="316" spans="1:24" ht="95.1" customHeight="1" x14ac:dyDescent="0.25">
      <c r="A316" s="118" t="s">
        <v>2274</v>
      </c>
      <c r="B316" s="1">
        <v>2970</v>
      </c>
      <c r="C316" s="1" t="s">
        <v>1496</v>
      </c>
      <c r="D316" s="1" t="s">
        <v>316</v>
      </c>
      <c r="E316" s="1" t="s">
        <v>2699</v>
      </c>
      <c r="F316" s="1">
        <v>1102430</v>
      </c>
      <c r="G316" s="1" t="s">
        <v>4056</v>
      </c>
      <c r="H316" s="133">
        <v>30</v>
      </c>
      <c r="I316" s="7" t="s">
        <v>4042</v>
      </c>
      <c r="J316" s="1" t="s">
        <v>57</v>
      </c>
      <c r="K316" s="1" t="s">
        <v>319</v>
      </c>
      <c r="L316" s="3">
        <v>84.45</v>
      </c>
      <c r="M316" s="10">
        <f t="shared" si="8"/>
        <v>2533.5</v>
      </c>
      <c r="N316" s="5" t="s">
        <v>12</v>
      </c>
      <c r="O316" s="1" t="s">
        <v>242</v>
      </c>
      <c r="P316" s="1" t="s">
        <v>226</v>
      </c>
      <c r="Q316" s="1" t="s">
        <v>226</v>
      </c>
      <c r="R316" s="6">
        <v>45923</v>
      </c>
      <c r="S316" s="1" t="s">
        <v>4027</v>
      </c>
      <c r="T316" s="124" t="s">
        <v>318</v>
      </c>
      <c r="U316" s="11"/>
      <c r="V316" s="11"/>
      <c r="W316" s="11"/>
      <c r="X316" s="11"/>
    </row>
    <row r="317" spans="1:24" ht="95.1" customHeight="1" x14ac:dyDescent="0.25">
      <c r="A317" s="118" t="s">
        <v>2274</v>
      </c>
      <c r="B317" s="1">
        <v>2500</v>
      </c>
      <c r="C317" s="1" t="s">
        <v>1496</v>
      </c>
      <c r="D317" s="1" t="s">
        <v>316</v>
      </c>
      <c r="E317" s="1" t="s">
        <v>2699</v>
      </c>
      <c r="F317" s="1">
        <v>1102430</v>
      </c>
      <c r="G317" s="1" t="s">
        <v>4056</v>
      </c>
      <c r="H317" s="133">
        <v>30</v>
      </c>
      <c r="I317" s="7" t="s">
        <v>4042</v>
      </c>
      <c r="J317" s="1" t="s">
        <v>57</v>
      </c>
      <c r="K317" s="1" t="s">
        <v>319</v>
      </c>
      <c r="L317" s="3">
        <v>84.45</v>
      </c>
      <c r="M317" s="10">
        <f t="shared" si="8"/>
        <v>2533.5</v>
      </c>
      <c r="N317" s="5" t="s">
        <v>12</v>
      </c>
      <c r="O317" s="1" t="s">
        <v>242</v>
      </c>
      <c r="P317" s="1" t="s">
        <v>226</v>
      </c>
      <c r="Q317" s="1" t="s">
        <v>226</v>
      </c>
      <c r="R317" s="6">
        <v>45923</v>
      </c>
      <c r="S317" s="1" t="s">
        <v>4027</v>
      </c>
      <c r="T317" s="124" t="s">
        <v>318</v>
      </c>
      <c r="U317" s="11"/>
      <c r="V317" s="11"/>
      <c r="W317" s="11"/>
      <c r="X317" s="11"/>
    </row>
    <row r="318" spans="1:24" ht="95.1" customHeight="1" x14ac:dyDescent="0.25">
      <c r="A318" s="118" t="s">
        <v>2274</v>
      </c>
      <c r="B318" s="1">
        <v>2545</v>
      </c>
      <c r="C318" s="1" t="s">
        <v>1496</v>
      </c>
      <c r="D318" s="1" t="s">
        <v>316</v>
      </c>
      <c r="E318" s="1" t="s">
        <v>2699</v>
      </c>
      <c r="F318" s="1">
        <v>1102430</v>
      </c>
      <c r="G318" s="1" t="s">
        <v>4056</v>
      </c>
      <c r="H318" s="133">
        <v>30</v>
      </c>
      <c r="I318" s="7" t="s">
        <v>4042</v>
      </c>
      <c r="J318" s="1" t="s">
        <v>57</v>
      </c>
      <c r="K318" s="1" t="s">
        <v>319</v>
      </c>
      <c r="L318" s="3">
        <v>84.45</v>
      </c>
      <c r="M318" s="10">
        <f t="shared" si="8"/>
        <v>2533.5</v>
      </c>
      <c r="N318" s="5" t="s">
        <v>12</v>
      </c>
      <c r="O318" s="1" t="s">
        <v>242</v>
      </c>
      <c r="P318" s="1" t="s">
        <v>226</v>
      </c>
      <c r="Q318" s="1" t="s">
        <v>226</v>
      </c>
      <c r="R318" s="6">
        <v>45923</v>
      </c>
      <c r="S318" s="1" t="s">
        <v>4027</v>
      </c>
      <c r="T318" s="124" t="s">
        <v>318</v>
      </c>
      <c r="U318" s="11"/>
      <c r="V318" s="11"/>
      <c r="W318" s="11"/>
      <c r="X318" s="11"/>
    </row>
    <row r="319" spans="1:24" ht="95.1" customHeight="1" x14ac:dyDescent="0.25">
      <c r="A319" s="118" t="s">
        <v>2274</v>
      </c>
      <c r="B319" s="1">
        <v>2453</v>
      </c>
      <c r="C319" s="1" t="s">
        <v>1496</v>
      </c>
      <c r="D319" s="1" t="s">
        <v>316</v>
      </c>
      <c r="E319" s="1" t="s">
        <v>2699</v>
      </c>
      <c r="F319" s="1">
        <v>1102430</v>
      </c>
      <c r="G319" s="1" t="s">
        <v>4056</v>
      </c>
      <c r="H319" s="133">
        <v>30</v>
      </c>
      <c r="I319" s="7" t="s">
        <v>4042</v>
      </c>
      <c r="J319" s="1" t="s">
        <v>57</v>
      </c>
      <c r="K319" s="1" t="s">
        <v>319</v>
      </c>
      <c r="L319" s="3">
        <v>84.45</v>
      </c>
      <c r="M319" s="10">
        <f t="shared" si="8"/>
        <v>2533.5</v>
      </c>
      <c r="N319" s="5" t="s">
        <v>12</v>
      </c>
      <c r="O319" s="1" t="s">
        <v>242</v>
      </c>
      <c r="P319" s="1" t="s">
        <v>226</v>
      </c>
      <c r="Q319" s="1" t="s">
        <v>226</v>
      </c>
      <c r="R319" s="6">
        <v>45923</v>
      </c>
      <c r="S319" s="1" t="s">
        <v>4027</v>
      </c>
      <c r="T319" s="124" t="s">
        <v>318</v>
      </c>
      <c r="U319" s="11"/>
      <c r="V319" s="11"/>
      <c r="W319" s="11"/>
      <c r="X319" s="11"/>
    </row>
    <row r="320" spans="1:24" ht="95.1" customHeight="1" x14ac:dyDescent="0.25">
      <c r="A320" s="118" t="s">
        <v>2274</v>
      </c>
      <c r="B320" s="1">
        <v>2522</v>
      </c>
      <c r="C320" s="1" t="s">
        <v>1496</v>
      </c>
      <c r="D320" s="1" t="s">
        <v>316</v>
      </c>
      <c r="E320" s="1" t="s">
        <v>2699</v>
      </c>
      <c r="F320" s="1">
        <v>1102430</v>
      </c>
      <c r="G320" s="1" t="s">
        <v>4056</v>
      </c>
      <c r="H320" s="133">
        <v>30</v>
      </c>
      <c r="I320" s="7" t="s">
        <v>4042</v>
      </c>
      <c r="J320" s="1" t="s">
        <v>57</v>
      </c>
      <c r="K320" s="1" t="s">
        <v>319</v>
      </c>
      <c r="L320" s="3">
        <v>84.45</v>
      </c>
      <c r="M320" s="10">
        <f t="shared" si="8"/>
        <v>2533.5</v>
      </c>
      <c r="N320" s="25" t="s">
        <v>34</v>
      </c>
      <c r="O320" s="1" t="s">
        <v>242</v>
      </c>
      <c r="P320" s="1" t="s">
        <v>226</v>
      </c>
      <c r="Q320" s="1" t="s">
        <v>226</v>
      </c>
      <c r="R320" s="6">
        <v>45923</v>
      </c>
      <c r="S320" s="1" t="s">
        <v>4027</v>
      </c>
      <c r="T320" s="124" t="s">
        <v>318</v>
      </c>
      <c r="U320" s="11"/>
      <c r="V320" s="11"/>
      <c r="W320" s="11"/>
      <c r="X320" s="11"/>
    </row>
    <row r="321" spans="1:24" ht="95.1" customHeight="1" x14ac:dyDescent="0.25">
      <c r="A321" s="118" t="s">
        <v>2274</v>
      </c>
      <c r="B321" s="1">
        <v>2513</v>
      </c>
      <c r="C321" s="1" t="s">
        <v>1496</v>
      </c>
      <c r="D321" s="1" t="s">
        <v>316</v>
      </c>
      <c r="E321" s="1" t="s">
        <v>2699</v>
      </c>
      <c r="F321" s="1">
        <v>1102430</v>
      </c>
      <c r="G321" s="1" t="s">
        <v>4056</v>
      </c>
      <c r="H321" s="133">
        <v>30</v>
      </c>
      <c r="I321" s="7" t="s">
        <v>4042</v>
      </c>
      <c r="J321" s="1" t="s">
        <v>57</v>
      </c>
      <c r="K321" s="1" t="s">
        <v>319</v>
      </c>
      <c r="L321" s="3">
        <v>84.45</v>
      </c>
      <c r="M321" s="10">
        <f t="shared" si="8"/>
        <v>2533.5</v>
      </c>
      <c r="N321" s="5" t="s">
        <v>12</v>
      </c>
      <c r="O321" s="1" t="s">
        <v>242</v>
      </c>
      <c r="P321" s="1" t="s">
        <v>226</v>
      </c>
      <c r="Q321" s="1" t="s">
        <v>226</v>
      </c>
      <c r="R321" s="6">
        <v>45923</v>
      </c>
      <c r="S321" s="1" t="s">
        <v>4027</v>
      </c>
      <c r="T321" s="124" t="s">
        <v>318</v>
      </c>
      <c r="U321" s="11"/>
      <c r="V321" s="11"/>
      <c r="W321" s="11"/>
      <c r="X321" s="11"/>
    </row>
    <row r="322" spans="1:24" ht="95.1" customHeight="1" x14ac:dyDescent="0.25">
      <c r="A322" s="118" t="s">
        <v>2274</v>
      </c>
      <c r="B322" s="1">
        <v>2450</v>
      </c>
      <c r="C322" s="1" t="s">
        <v>1496</v>
      </c>
      <c r="D322" s="1" t="s">
        <v>316</v>
      </c>
      <c r="E322" s="1" t="s">
        <v>2699</v>
      </c>
      <c r="F322" s="1">
        <v>1102430</v>
      </c>
      <c r="G322" s="1" t="s">
        <v>4056</v>
      </c>
      <c r="H322" s="133">
        <v>30</v>
      </c>
      <c r="I322" s="7" t="s">
        <v>4042</v>
      </c>
      <c r="J322" s="1" t="s">
        <v>57</v>
      </c>
      <c r="K322" s="1" t="s">
        <v>319</v>
      </c>
      <c r="L322" s="3">
        <v>84.45</v>
      </c>
      <c r="M322" s="10">
        <f t="shared" si="8"/>
        <v>2533.5</v>
      </c>
      <c r="N322" s="5" t="s">
        <v>12</v>
      </c>
      <c r="O322" s="1" t="s">
        <v>242</v>
      </c>
      <c r="P322" s="1" t="s">
        <v>226</v>
      </c>
      <c r="Q322" s="1" t="s">
        <v>226</v>
      </c>
      <c r="R322" s="6">
        <v>45923</v>
      </c>
      <c r="S322" s="1" t="s">
        <v>4027</v>
      </c>
      <c r="T322" s="124" t="s">
        <v>318</v>
      </c>
      <c r="U322" s="11"/>
      <c r="V322" s="11"/>
      <c r="W322" s="11"/>
      <c r="X322" s="11"/>
    </row>
    <row r="323" spans="1:24" ht="95.1" customHeight="1" x14ac:dyDescent="0.25">
      <c r="A323" s="118" t="s">
        <v>2274</v>
      </c>
      <c r="B323" s="1">
        <v>2732</v>
      </c>
      <c r="C323" s="1" t="s">
        <v>1496</v>
      </c>
      <c r="D323" s="1" t="s">
        <v>316</v>
      </c>
      <c r="E323" s="1" t="s">
        <v>2699</v>
      </c>
      <c r="F323" s="1">
        <v>1102430</v>
      </c>
      <c r="G323" s="1" t="s">
        <v>4056</v>
      </c>
      <c r="H323" s="133">
        <v>30</v>
      </c>
      <c r="I323" s="7" t="s">
        <v>4042</v>
      </c>
      <c r="J323" s="1" t="s">
        <v>57</v>
      </c>
      <c r="K323" s="1" t="s">
        <v>319</v>
      </c>
      <c r="L323" s="3">
        <v>84.45</v>
      </c>
      <c r="M323" s="10">
        <f t="shared" si="8"/>
        <v>2533.5</v>
      </c>
      <c r="N323" s="5" t="s">
        <v>12</v>
      </c>
      <c r="O323" s="1" t="s">
        <v>242</v>
      </c>
      <c r="P323" s="1" t="s">
        <v>226</v>
      </c>
      <c r="Q323" s="1" t="s">
        <v>226</v>
      </c>
      <c r="R323" s="6">
        <v>45923</v>
      </c>
      <c r="S323" s="1" t="s">
        <v>4027</v>
      </c>
      <c r="T323" s="124" t="s">
        <v>318</v>
      </c>
      <c r="U323" s="11"/>
      <c r="V323" s="11"/>
      <c r="W323" s="11"/>
      <c r="X323" s="11"/>
    </row>
    <row r="324" spans="1:24" ht="95.1" customHeight="1" x14ac:dyDescent="0.25">
      <c r="A324" s="118" t="s">
        <v>2274</v>
      </c>
      <c r="B324" s="1">
        <v>2454</v>
      </c>
      <c r="C324" s="1" t="s">
        <v>1496</v>
      </c>
      <c r="D324" s="1" t="s">
        <v>316</v>
      </c>
      <c r="E324" s="1" t="s">
        <v>2699</v>
      </c>
      <c r="F324" s="1">
        <v>1102430</v>
      </c>
      <c r="G324" s="1" t="s">
        <v>4056</v>
      </c>
      <c r="H324" s="133">
        <v>30</v>
      </c>
      <c r="I324" s="7" t="s">
        <v>4042</v>
      </c>
      <c r="J324" s="1" t="s">
        <v>57</v>
      </c>
      <c r="K324" s="1" t="s">
        <v>319</v>
      </c>
      <c r="L324" s="3">
        <v>84.45</v>
      </c>
      <c r="M324" s="10">
        <f t="shared" si="8"/>
        <v>2533.5</v>
      </c>
      <c r="N324" s="5" t="s">
        <v>12</v>
      </c>
      <c r="O324" s="1" t="s">
        <v>242</v>
      </c>
      <c r="P324" s="1" t="s">
        <v>226</v>
      </c>
      <c r="Q324" s="1" t="s">
        <v>226</v>
      </c>
      <c r="R324" s="6">
        <v>45923</v>
      </c>
      <c r="S324" s="1" t="s">
        <v>4027</v>
      </c>
      <c r="T324" s="124" t="s">
        <v>318</v>
      </c>
      <c r="U324" s="11"/>
      <c r="V324" s="11"/>
      <c r="W324" s="11"/>
      <c r="X324" s="11"/>
    </row>
    <row r="325" spans="1:24" ht="95.1" customHeight="1" x14ac:dyDescent="0.25">
      <c r="A325" s="118" t="s">
        <v>2274</v>
      </c>
      <c r="B325" s="1">
        <v>2511</v>
      </c>
      <c r="C325" s="1" t="s">
        <v>1496</v>
      </c>
      <c r="D325" s="1" t="s">
        <v>316</v>
      </c>
      <c r="E325" s="1" t="s">
        <v>2699</v>
      </c>
      <c r="F325" s="1">
        <v>1102430</v>
      </c>
      <c r="G325" s="1" t="s">
        <v>4056</v>
      </c>
      <c r="H325" s="133">
        <v>30</v>
      </c>
      <c r="I325" s="7" t="s">
        <v>4042</v>
      </c>
      <c r="J325" s="1" t="s">
        <v>57</v>
      </c>
      <c r="K325" s="1" t="s">
        <v>319</v>
      </c>
      <c r="L325" s="3">
        <v>84.45</v>
      </c>
      <c r="M325" s="10">
        <f t="shared" si="8"/>
        <v>2533.5</v>
      </c>
      <c r="N325" s="5" t="s">
        <v>12</v>
      </c>
      <c r="O325" s="1" t="s">
        <v>242</v>
      </c>
      <c r="P325" s="1" t="s">
        <v>226</v>
      </c>
      <c r="Q325" s="1" t="s">
        <v>226</v>
      </c>
      <c r="R325" s="6">
        <v>45923</v>
      </c>
      <c r="S325" s="1" t="s">
        <v>4027</v>
      </c>
      <c r="T325" s="124" t="s">
        <v>318</v>
      </c>
      <c r="U325" s="11"/>
      <c r="V325" s="11"/>
      <c r="W325" s="11"/>
      <c r="X325" s="11"/>
    </row>
    <row r="326" spans="1:24" ht="95.1" customHeight="1" x14ac:dyDescent="0.25">
      <c r="A326" s="118" t="s">
        <v>2274</v>
      </c>
      <c r="B326" s="1">
        <v>2515</v>
      </c>
      <c r="C326" s="1" t="s">
        <v>1496</v>
      </c>
      <c r="D326" s="1" t="s">
        <v>316</v>
      </c>
      <c r="E326" s="1" t="s">
        <v>2699</v>
      </c>
      <c r="F326" s="1">
        <v>1102430</v>
      </c>
      <c r="G326" s="1" t="s">
        <v>4056</v>
      </c>
      <c r="H326" s="133">
        <v>1080</v>
      </c>
      <c r="I326" s="7" t="s">
        <v>4042</v>
      </c>
      <c r="J326" s="1" t="s">
        <v>57</v>
      </c>
      <c r="K326" s="1" t="s">
        <v>319</v>
      </c>
      <c r="L326" s="3">
        <v>84.45</v>
      </c>
      <c r="M326" s="10">
        <f t="shared" si="8"/>
        <v>91206</v>
      </c>
      <c r="N326" s="5" t="s">
        <v>12</v>
      </c>
      <c r="O326" s="1" t="s">
        <v>242</v>
      </c>
      <c r="P326" s="1" t="s">
        <v>226</v>
      </c>
      <c r="Q326" s="1" t="s">
        <v>226</v>
      </c>
      <c r="R326" s="6">
        <v>45923</v>
      </c>
      <c r="S326" s="1" t="s">
        <v>4027</v>
      </c>
      <c r="T326" s="124" t="s">
        <v>318</v>
      </c>
      <c r="U326" s="11"/>
      <c r="V326" s="11"/>
      <c r="W326" s="11"/>
      <c r="X326" s="11"/>
    </row>
    <row r="327" spans="1:24" ht="95.1" customHeight="1" x14ac:dyDescent="0.25">
      <c r="A327" s="118" t="s">
        <v>2274</v>
      </c>
      <c r="B327" s="1">
        <v>2007</v>
      </c>
      <c r="C327" s="1" t="s">
        <v>1496</v>
      </c>
      <c r="D327" s="1" t="s">
        <v>316</v>
      </c>
      <c r="E327" s="1" t="s">
        <v>2699</v>
      </c>
      <c r="F327" s="1">
        <v>1102431</v>
      </c>
      <c r="G327" s="1" t="s">
        <v>4056</v>
      </c>
      <c r="H327" s="133">
        <v>2190</v>
      </c>
      <c r="I327" s="7" t="s">
        <v>4042</v>
      </c>
      <c r="J327" s="1" t="s">
        <v>57</v>
      </c>
      <c r="K327" s="1" t="s">
        <v>320</v>
      </c>
      <c r="L327" s="3">
        <v>69.06</v>
      </c>
      <c r="M327" s="10">
        <f t="shared" si="8"/>
        <v>151241.4</v>
      </c>
      <c r="N327" s="5" t="s">
        <v>12</v>
      </c>
      <c r="O327" s="1" t="s">
        <v>242</v>
      </c>
      <c r="P327" s="1" t="s">
        <v>226</v>
      </c>
      <c r="Q327" s="1" t="s">
        <v>226</v>
      </c>
      <c r="R327" s="6">
        <v>45923</v>
      </c>
      <c r="S327" s="1" t="s">
        <v>4027</v>
      </c>
      <c r="T327" s="124" t="s">
        <v>318</v>
      </c>
      <c r="U327" s="11"/>
      <c r="V327" s="11"/>
      <c r="W327" s="11"/>
      <c r="X327" s="11"/>
    </row>
    <row r="328" spans="1:24" ht="95.1" customHeight="1" x14ac:dyDescent="0.25">
      <c r="A328" s="118" t="s">
        <v>2274</v>
      </c>
      <c r="B328" s="1">
        <v>2741</v>
      </c>
      <c r="C328" s="1" t="s">
        <v>1496</v>
      </c>
      <c r="D328" s="1" t="s">
        <v>316</v>
      </c>
      <c r="E328" s="1" t="s">
        <v>2699</v>
      </c>
      <c r="F328" s="1">
        <v>1102431</v>
      </c>
      <c r="G328" s="1" t="s">
        <v>4056</v>
      </c>
      <c r="H328" s="133">
        <v>180</v>
      </c>
      <c r="I328" s="7" t="s">
        <v>4042</v>
      </c>
      <c r="J328" s="1" t="s">
        <v>57</v>
      </c>
      <c r="K328" s="1" t="s">
        <v>320</v>
      </c>
      <c r="L328" s="3">
        <v>69.06</v>
      </c>
      <c r="M328" s="10">
        <f t="shared" si="8"/>
        <v>12430.800000000001</v>
      </c>
      <c r="N328" s="5" t="s">
        <v>12</v>
      </c>
      <c r="O328" s="1" t="s">
        <v>242</v>
      </c>
      <c r="P328" s="1" t="s">
        <v>226</v>
      </c>
      <c r="Q328" s="1" t="s">
        <v>226</v>
      </c>
      <c r="R328" s="6">
        <v>45923</v>
      </c>
      <c r="S328" s="1" t="s">
        <v>4027</v>
      </c>
      <c r="T328" s="124" t="s">
        <v>318</v>
      </c>
      <c r="U328" s="11"/>
      <c r="V328" s="11"/>
      <c r="W328" s="11"/>
      <c r="X328" s="11"/>
    </row>
    <row r="329" spans="1:24" ht="95.1" customHeight="1" x14ac:dyDescent="0.25">
      <c r="A329" s="118" t="s">
        <v>2274</v>
      </c>
      <c r="B329" s="1">
        <v>2521</v>
      </c>
      <c r="C329" s="1" t="s">
        <v>1496</v>
      </c>
      <c r="D329" s="1" t="s">
        <v>316</v>
      </c>
      <c r="E329" s="1" t="s">
        <v>2699</v>
      </c>
      <c r="F329" s="1">
        <v>1102431</v>
      </c>
      <c r="G329" s="1" t="s">
        <v>4056</v>
      </c>
      <c r="H329" s="133">
        <v>120</v>
      </c>
      <c r="I329" s="7" t="s">
        <v>4042</v>
      </c>
      <c r="J329" s="1" t="s">
        <v>57</v>
      </c>
      <c r="K329" s="1" t="s">
        <v>320</v>
      </c>
      <c r="L329" s="3">
        <v>69.06</v>
      </c>
      <c r="M329" s="10">
        <f t="shared" si="8"/>
        <v>8287.2000000000007</v>
      </c>
      <c r="N329" s="5" t="s">
        <v>12</v>
      </c>
      <c r="O329" s="1" t="s">
        <v>242</v>
      </c>
      <c r="P329" s="1" t="s">
        <v>226</v>
      </c>
      <c r="Q329" s="1" t="s">
        <v>226</v>
      </c>
      <c r="R329" s="6">
        <v>45923</v>
      </c>
      <c r="S329" s="1" t="s">
        <v>4027</v>
      </c>
      <c r="T329" s="124" t="s">
        <v>318</v>
      </c>
      <c r="U329" s="11"/>
      <c r="V329" s="11"/>
      <c r="W329" s="11"/>
      <c r="X329" s="11"/>
    </row>
    <row r="330" spans="1:24" ht="95.1" customHeight="1" x14ac:dyDescent="0.25">
      <c r="A330" s="118" t="s">
        <v>2274</v>
      </c>
      <c r="B330" s="1">
        <v>2970</v>
      </c>
      <c r="C330" s="1" t="s">
        <v>1496</v>
      </c>
      <c r="D330" s="1" t="s">
        <v>316</v>
      </c>
      <c r="E330" s="1" t="s">
        <v>2699</v>
      </c>
      <c r="F330" s="1">
        <v>1102431</v>
      </c>
      <c r="G330" s="1" t="s">
        <v>4056</v>
      </c>
      <c r="H330" s="133">
        <v>90</v>
      </c>
      <c r="I330" s="7" t="s">
        <v>4042</v>
      </c>
      <c r="J330" s="1" t="s">
        <v>57</v>
      </c>
      <c r="K330" s="1" t="s">
        <v>320</v>
      </c>
      <c r="L330" s="3">
        <v>69.06</v>
      </c>
      <c r="M330" s="10">
        <f t="shared" si="8"/>
        <v>6215.4000000000005</v>
      </c>
      <c r="N330" s="5" t="s">
        <v>12</v>
      </c>
      <c r="O330" s="1" t="s">
        <v>242</v>
      </c>
      <c r="P330" s="1" t="s">
        <v>226</v>
      </c>
      <c r="Q330" s="1" t="s">
        <v>226</v>
      </c>
      <c r="R330" s="6">
        <v>45923</v>
      </c>
      <c r="S330" s="1" t="s">
        <v>4027</v>
      </c>
      <c r="T330" s="124" t="s">
        <v>318</v>
      </c>
      <c r="U330" s="11"/>
      <c r="V330" s="11"/>
      <c r="W330" s="11"/>
      <c r="X330" s="11"/>
    </row>
    <row r="331" spans="1:24" ht="95.1" customHeight="1" x14ac:dyDescent="0.25">
      <c r="A331" s="118" t="s">
        <v>2274</v>
      </c>
      <c r="B331" s="1">
        <v>2500</v>
      </c>
      <c r="C331" s="1" t="s">
        <v>1496</v>
      </c>
      <c r="D331" s="1" t="s">
        <v>316</v>
      </c>
      <c r="E331" s="1" t="s">
        <v>2699</v>
      </c>
      <c r="F331" s="1">
        <v>1102431</v>
      </c>
      <c r="G331" s="1" t="s">
        <v>4056</v>
      </c>
      <c r="H331" s="133">
        <v>90</v>
      </c>
      <c r="I331" s="7" t="s">
        <v>4042</v>
      </c>
      <c r="J331" s="1" t="s">
        <v>57</v>
      </c>
      <c r="K331" s="1" t="s">
        <v>320</v>
      </c>
      <c r="L331" s="3">
        <v>69.06</v>
      </c>
      <c r="M331" s="10">
        <f t="shared" si="8"/>
        <v>6215.4000000000005</v>
      </c>
      <c r="N331" s="5" t="s">
        <v>12</v>
      </c>
      <c r="O331" s="1" t="s">
        <v>242</v>
      </c>
      <c r="P331" s="1" t="s">
        <v>226</v>
      </c>
      <c r="Q331" s="1" t="s">
        <v>226</v>
      </c>
      <c r="R331" s="6">
        <v>45923</v>
      </c>
      <c r="S331" s="1" t="s">
        <v>4027</v>
      </c>
      <c r="T331" s="124" t="s">
        <v>318</v>
      </c>
      <c r="U331" s="11"/>
      <c r="V331" s="11"/>
      <c r="W331" s="11"/>
      <c r="X331" s="11"/>
    </row>
    <row r="332" spans="1:24" s="28" customFormat="1" ht="95.1" customHeight="1" x14ac:dyDescent="0.25">
      <c r="A332" s="118" t="s">
        <v>2274</v>
      </c>
      <c r="B332" s="1">
        <v>2545</v>
      </c>
      <c r="C332" s="1" t="s">
        <v>1496</v>
      </c>
      <c r="D332" s="1" t="s">
        <v>316</v>
      </c>
      <c r="E332" s="1" t="s">
        <v>2699</v>
      </c>
      <c r="F332" s="1">
        <v>1102431</v>
      </c>
      <c r="G332" s="1" t="s">
        <v>4056</v>
      </c>
      <c r="H332" s="133">
        <v>450</v>
      </c>
      <c r="I332" s="7" t="s">
        <v>4042</v>
      </c>
      <c r="J332" s="1" t="s">
        <v>57</v>
      </c>
      <c r="K332" s="1" t="s">
        <v>320</v>
      </c>
      <c r="L332" s="3">
        <v>69.06</v>
      </c>
      <c r="M332" s="10">
        <f t="shared" si="8"/>
        <v>31077</v>
      </c>
      <c r="N332" s="5" t="s">
        <v>12</v>
      </c>
      <c r="O332" s="1" t="s">
        <v>242</v>
      </c>
      <c r="P332" s="1" t="s">
        <v>226</v>
      </c>
      <c r="Q332" s="1" t="s">
        <v>226</v>
      </c>
      <c r="R332" s="6">
        <v>45923</v>
      </c>
      <c r="S332" s="1" t="s">
        <v>4027</v>
      </c>
      <c r="T332" s="124" t="s">
        <v>318</v>
      </c>
      <c r="U332" s="27"/>
      <c r="V332" s="27"/>
      <c r="W332" s="27"/>
      <c r="X332" s="27"/>
    </row>
    <row r="333" spans="1:24" ht="95.1" customHeight="1" x14ac:dyDescent="0.25">
      <c r="A333" s="118" t="s">
        <v>2274</v>
      </c>
      <c r="B333" s="1">
        <v>2453</v>
      </c>
      <c r="C333" s="1" t="s">
        <v>1496</v>
      </c>
      <c r="D333" s="1" t="s">
        <v>316</v>
      </c>
      <c r="E333" s="1" t="s">
        <v>2699</v>
      </c>
      <c r="F333" s="1">
        <v>1102431</v>
      </c>
      <c r="G333" s="1" t="s">
        <v>4056</v>
      </c>
      <c r="H333" s="133">
        <v>960</v>
      </c>
      <c r="I333" s="7" t="s">
        <v>4042</v>
      </c>
      <c r="J333" s="1" t="s">
        <v>57</v>
      </c>
      <c r="K333" s="1" t="s">
        <v>320</v>
      </c>
      <c r="L333" s="3">
        <v>69.06</v>
      </c>
      <c r="M333" s="10">
        <f t="shared" si="8"/>
        <v>66297.600000000006</v>
      </c>
      <c r="N333" s="5" t="s">
        <v>12</v>
      </c>
      <c r="O333" s="1" t="s">
        <v>242</v>
      </c>
      <c r="P333" s="1" t="s">
        <v>226</v>
      </c>
      <c r="Q333" s="1" t="s">
        <v>226</v>
      </c>
      <c r="R333" s="6">
        <v>45923</v>
      </c>
      <c r="S333" s="1" t="s">
        <v>4027</v>
      </c>
      <c r="T333" s="124" t="s">
        <v>318</v>
      </c>
      <c r="U333" s="11"/>
      <c r="V333" s="11"/>
      <c r="W333" s="11"/>
      <c r="X333" s="11"/>
    </row>
    <row r="334" spans="1:24" ht="95.1" customHeight="1" x14ac:dyDescent="0.25">
      <c r="A334" s="118" t="s">
        <v>2274</v>
      </c>
      <c r="B334" s="1">
        <v>2522</v>
      </c>
      <c r="C334" s="1" t="s">
        <v>1496</v>
      </c>
      <c r="D334" s="1" t="s">
        <v>316</v>
      </c>
      <c r="E334" s="1" t="s">
        <v>2699</v>
      </c>
      <c r="F334" s="1">
        <v>1102431</v>
      </c>
      <c r="G334" s="1" t="s">
        <v>4056</v>
      </c>
      <c r="H334" s="133">
        <v>660</v>
      </c>
      <c r="I334" s="7" t="s">
        <v>4042</v>
      </c>
      <c r="J334" s="1" t="s">
        <v>57</v>
      </c>
      <c r="K334" s="1" t="s">
        <v>320</v>
      </c>
      <c r="L334" s="3">
        <v>69.06</v>
      </c>
      <c r="M334" s="10">
        <f t="shared" si="8"/>
        <v>45579.6</v>
      </c>
      <c r="N334" s="25" t="s">
        <v>34</v>
      </c>
      <c r="O334" s="1" t="s">
        <v>242</v>
      </c>
      <c r="P334" s="1" t="s">
        <v>226</v>
      </c>
      <c r="Q334" s="1" t="s">
        <v>226</v>
      </c>
      <c r="R334" s="6">
        <v>45923</v>
      </c>
      <c r="S334" s="1" t="s">
        <v>4027</v>
      </c>
      <c r="T334" s="124" t="s">
        <v>318</v>
      </c>
      <c r="U334" s="11"/>
      <c r="V334" s="11"/>
      <c r="W334" s="11"/>
      <c r="X334" s="11"/>
    </row>
    <row r="335" spans="1:24" ht="95.1" customHeight="1" x14ac:dyDescent="0.25">
      <c r="A335" s="118" t="s">
        <v>2274</v>
      </c>
      <c r="B335" s="1">
        <v>2513</v>
      </c>
      <c r="C335" s="1" t="s">
        <v>1496</v>
      </c>
      <c r="D335" s="1" t="s">
        <v>316</v>
      </c>
      <c r="E335" s="1" t="s">
        <v>2699</v>
      </c>
      <c r="F335" s="1">
        <v>1102431</v>
      </c>
      <c r="G335" s="1" t="s">
        <v>4056</v>
      </c>
      <c r="H335" s="133">
        <v>330</v>
      </c>
      <c r="I335" s="7" t="s">
        <v>4042</v>
      </c>
      <c r="J335" s="1" t="s">
        <v>57</v>
      </c>
      <c r="K335" s="1" t="s">
        <v>320</v>
      </c>
      <c r="L335" s="3">
        <v>69.06</v>
      </c>
      <c r="M335" s="10">
        <f t="shared" si="8"/>
        <v>22789.8</v>
      </c>
      <c r="N335" s="5" t="s">
        <v>12</v>
      </c>
      <c r="O335" s="1" t="s">
        <v>242</v>
      </c>
      <c r="P335" s="1" t="s">
        <v>226</v>
      </c>
      <c r="Q335" s="1" t="s">
        <v>226</v>
      </c>
      <c r="R335" s="6">
        <v>45923</v>
      </c>
      <c r="S335" s="1" t="s">
        <v>4027</v>
      </c>
      <c r="T335" s="124" t="s">
        <v>318</v>
      </c>
      <c r="U335" s="11"/>
      <c r="V335" s="11"/>
      <c r="W335" s="11"/>
      <c r="X335" s="11"/>
    </row>
    <row r="336" spans="1:24" ht="95.1" customHeight="1" x14ac:dyDescent="0.25">
      <c r="A336" s="118" t="s">
        <v>2274</v>
      </c>
      <c r="B336" s="1">
        <v>2450</v>
      </c>
      <c r="C336" s="1" t="s">
        <v>1496</v>
      </c>
      <c r="D336" s="1" t="s">
        <v>316</v>
      </c>
      <c r="E336" s="1" t="s">
        <v>2699</v>
      </c>
      <c r="F336" s="1">
        <v>1102431</v>
      </c>
      <c r="G336" s="1" t="s">
        <v>4056</v>
      </c>
      <c r="H336" s="133">
        <v>360</v>
      </c>
      <c r="I336" s="7" t="s">
        <v>4042</v>
      </c>
      <c r="J336" s="1" t="s">
        <v>57</v>
      </c>
      <c r="K336" s="1" t="s">
        <v>321</v>
      </c>
      <c r="L336" s="3">
        <v>69.06</v>
      </c>
      <c r="M336" s="10">
        <f t="shared" si="8"/>
        <v>24861.600000000002</v>
      </c>
      <c r="N336" s="5" t="s">
        <v>12</v>
      </c>
      <c r="O336" s="1" t="s">
        <v>242</v>
      </c>
      <c r="P336" s="1" t="s">
        <v>226</v>
      </c>
      <c r="Q336" s="1" t="s">
        <v>226</v>
      </c>
      <c r="R336" s="6">
        <v>45923</v>
      </c>
      <c r="S336" s="1" t="s">
        <v>4027</v>
      </c>
      <c r="T336" s="124" t="s">
        <v>318</v>
      </c>
      <c r="U336" s="11"/>
      <c r="V336" s="11"/>
      <c r="W336" s="11"/>
      <c r="X336" s="11"/>
    </row>
    <row r="337" spans="1:24" ht="95.1" customHeight="1" x14ac:dyDescent="0.25">
      <c r="A337" s="118" t="s">
        <v>2274</v>
      </c>
      <c r="B337" s="1">
        <v>2732</v>
      </c>
      <c r="C337" s="1" t="s">
        <v>1496</v>
      </c>
      <c r="D337" s="1" t="s">
        <v>316</v>
      </c>
      <c r="E337" s="1" t="s">
        <v>2699</v>
      </c>
      <c r="F337" s="1">
        <v>1102431</v>
      </c>
      <c r="G337" s="1" t="s">
        <v>4056</v>
      </c>
      <c r="H337" s="133">
        <v>570</v>
      </c>
      <c r="I337" s="7" t="s">
        <v>4042</v>
      </c>
      <c r="J337" s="1" t="s">
        <v>57</v>
      </c>
      <c r="K337" s="1" t="s">
        <v>320</v>
      </c>
      <c r="L337" s="3">
        <v>69.06</v>
      </c>
      <c r="M337" s="10">
        <f t="shared" si="8"/>
        <v>39364.200000000004</v>
      </c>
      <c r="N337" s="5" t="s">
        <v>12</v>
      </c>
      <c r="O337" s="1" t="s">
        <v>242</v>
      </c>
      <c r="P337" s="1" t="s">
        <v>226</v>
      </c>
      <c r="Q337" s="1" t="s">
        <v>226</v>
      </c>
      <c r="R337" s="6">
        <v>45923</v>
      </c>
      <c r="S337" s="1" t="s">
        <v>4027</v>
      </c>
      <c r="T337" s="124" t="s">
        <v>318</v>
      </c>
      <c r="U337" s="11"/>
      <c r="V337" s="11"/>
      <c r="W337" s="11"/>
      <c r="X337" s="11"/>
    </row>
    <row r="338" spans="1:24" ht="95.1" customHeight="1" x14ac:dyDescent="0.25">
      <c r="A338" s="118" t="s">
        <v>2274</v>
      </c>
      <c r="B338" s="1">
        <v>2454</v>
      </c>
      <c r="C338" s="1" t="s">
        <v>1496</v>
      </c>
      <c r="D338" s="1" t="s">
        <v>316</v>
      </c>
      <c r="E338" s="1" t="s">
        <v>2699</v>
      </c>
      <c r="F338" s="1">
        <v>1102431</v>
      </c>
      <c r="G338" s="1" t="s">
        <v>4056</v>
      </c>
      <c r="H338" s="133">
        <v>210</v>
      </c>
      <c r="I338" s="7" t="s">
        <v>4042</v>
      </c>
      <c r="J338" s="1" t="s">
        <v>57</v>
      </c>
      <c r="K338" s="1" t="s">
        <v>320</v>
      </c>
      <c r="L338" s="3">
        <v>69.06</v>
      </c>
      <c r="M338" s="10">
        <f t="shared" si="8"/>
        <v>14502.6</v>
      </c>
      <c r="N338" s="5" t="s">
        <v>12</v>
      </c>
      <c r="O338" s="1" t="s">
        <v>242</v>
      </c>
      <c r="P338" s="1" t="s">
        <v>226</v>
      </c>
      <c r="Q338" s="1" t="s">
        <v>226</v>
      </c>
      <c r="R338" s="6">
        <v>45923</v>
      </c>
      <c r="S338" s="1" t="s">
        <v>4027</v>
      </c>
      <c r="T338" s="124" t="s">
        <v>318</v>
      </c>
      <c r="U338" s="11"/>
      <c r="V338" s="11"/>
      <c r="W338" s="11"/>
      <c r="X338" s="11"/>
    </row>
    <row r="339" spans="1:24" ht="95.1" customHeight="1" x14ac:dyDescent="0.25">
      <c r="A339" s="118" t="s">
        <v>2274</v>
      </c>
      <c r="B339" s="1">
        <v>2511</v>
      </c>
      <c r="C339" s="1" t="s">
        <v>1496</v>
      </c>
      <c r="D339" s="1" t="s">
        <v>316</v>
      </c>
      <c r="E339" s="1" t="s">
        <v>2699</v>
      </c>
      <c r="F339" s="1">
        <v>1102431</v>
      </c>
      <c r="G339" s="1" t="s">
        <v>4056</v>
      </c>
      <c r="H339" s="133">
        <v>120</v>
      </c>
      <c r="I339" s="7" t="s">
        <v>4042</v>
      </c>
      <c r="J339" s="1" t="s">
        <v>57</v>
      </c>
      <c r="K339" s="1" t="s">
        <v>320</v>
      </c>
      <c r="L339" s="3">
        <v>69.06</v>
      </c>
      <c r="M339" s="10">
        <f t="shared" si="8"/>
        <v>8287.2000000000007</v>
      </c>
      <c r="N339" s="5" t="s">
        <v>12</v>
      </c>
      <c r="O339" s="1" t="s">
        <v>242</v>
      </c>
      <c r="P339" s="1" t="s">
        <v>226</v>
      </c>
      <c r="Q339" s="1" t="s">
        <v>226</v>
      </c>
      <c r="R339" s="6">
        <v>45923</v>
      </c>
      <c r="S339" s="1" t="s">
        <v>4027</v>
      </c>
      <c r="T339" s="124" t="s">
        <v>318</v>
      </c>
      <c r="U339" s="11"/>
      <c r="V339" s="11"/>
      <c r="W339" s="11"/>
      <c r="X339" s="11"/>
    </row>
    <row r="340" spans="1:24" ht="95.1" customHeight="1" x14ac:dyDescent="0.25">
      <c r="A340" s="118" t="s">
        <v>2274</v>
      </c>
      <c r="B340" s="1">
        <v>2515</v>
      </c>
      <c r="C340" s="1" t="s">
        <v>1496</v>
      </c>
      <c r="D340" s="1" t="s">
        <v>316</v>
      </c>
      <c r="E340" s="1" t="s">
        <v>2699</v>
      </c>
      <c r="F340" s="1">
        <v>1102431</v>
      </c>
      <c r="G340" s="1" t="s">
        <v>4056</v>
      </c>
      <c r="H340" s="133">
        <v>1380</v>
      </c>
      <c r="I340" s="7" t="s">
        <v>4042</v>
      </c>
      <c r="J340" s="1" t="s">
        <v>57</v>
      </c>
      <c r="K340" s="1" t="s">
        <v>320</v>
      </c>
      <c r="L340" s="3">
        <v>69.06</v>
      </c>
      <c r="M340" s="10">
        <f t="shared" si="8"/>
        <v>95302.8</v>
      </c>
      <c r="N340" s="5" t="s">
        <v>12</v>
      </c>
      <c r="O340" s="1" t="s">
        <v>242</v>
      </c>
      <c r="P340" s="1" t="s">
        <v>226</v>
      </c>
      <c r="Q340" s="1" t="s">
        <v>226</v>
      </c>
      <c r="R340" s="6">
        <v>45923</v>
      </c>
      <c r="S340" s="1" t="s">
        <v>4027</v>
      </c>
      <c r="T340" s="124" t="s">
        <v>318</v>
      </c>
      <c r="U340" s="11"/>
      <c r="V340" s="11"/>
      <c r="W340" s="11"/>
      <c r="X340" s="11"/>
    </row>
    <row r="341" spans="1:24" ht="95.1" customHeight="1" x14ac:dyDescent="0.25">
      <c r="A341" s="118" t="s">
        <v>2274</v>
      </c>
      <c r="B341" s="1">
        <v>2007</v>
      </c>
      <c r="C341" s="1" t="s">
        <v>1496</v>
      </c>
      <c r="D341" s="1" t="s">
        <v>316</v>
      </c>
      <c r="E341" s="1" t="s">
        <v>2699</v>
      </c>
      <c r="F341" s="1" t="s">
        <v>1133</v>
      </c>
      <c r="G341" s="1" t="s">
        <v>4056</v>
      </c>
      <c r="H341" s="133">
        <v>300</v>
      </c>
      <c r="I341" s="7" t="s">
        <v>4042</v>
      </c>
      <c r="J341" s="1" t="s">
        <v>57</v>
      </c>
      <c r="K341" s="1" t="s">
        <v>322</v>
      </c>
      <c r="L341" s="3">
        <v>84.45</v>
      </c>
      <c r="M341" s="10">
        <f t="shared" si="8"/>
        <v>25335</v>
      </c>
      <c r="N341" s="5" t="s">
        <v>12</v>
      </c>
      <c r="O341" s="1" t="s">
        <v>242</v>
      </c>
      <c r="P341" s="1" t="s">
        <v>226</v>
      </c>
      <c r="Q341" s="1" t="s">
        <v>226</v>
      </c>
      <c r="R341" s="6">
        <v>45923</v>
      </c>
      <c r="S341" s="1" t="s">
        <v>4027</v>
      </c>
      <c r="T341" s="124" t="s">
        <v>318</v>
      </c>
      <c r="U341" s="11"/>
      <c r="V341" s="11"/>
      <c r="W341" s="11"/>
      <c r="X341" s="11"/>
    </row>
    <row r="342" spans="1:24" ht="95.1" customHeight="1" x14ac:dyDescent="0.25">
      <c r="A342" s="118" t="s">
        <v>2274</v>
      </c>
      <c r="B342" s="1">
        <v>2007</v>
      </c>
      <c r="C342" s="1" t="s">
        <v>1496</v>
      </c>
      <c r="D342" s="1" t="s">
        <v>316</v>
      </c>
      <c r="E342" s="1" t="s">
        <v>2699</v>
      </c>
      <c r="F342" s="1" t="s">
        <v>1133</v>
      </c>
      <c r="G342" s="1" t="s">
        <v>4056</v>
      </c>
      <c r="H342" s="133">
        <v>300</v>
      </c>
      <c r="I342" s="7" t="s">
        <v>4042</v>
      </c>
      <c r="J342" s="1" t="s">
        <v>57</v>
      </c>
      <c r="K342" s="1" t="s">
        <v>323</v>
      </c>
      <c r="L342" s="3">
        <v>15.4</v>
      </c>
      <c r="M342" s="10">
        <f t="shared" si="8"/>
        <v>4620</v>
      </c>
      <c r="N342" s="5" t="s">
        <v>12</v>
      </c>
      <c r="O342" s="1" t="s">
        <v>242</v>
      </c>
      <c r="P342" s="1" t="s">
        <v>226</v>
      </c>
      <c r="Q342" s="1" t="s">
        <v>226</v>
      </c>
      <c r="R342" s="6">
        <v>45923</v>
      </c>
      <c r="S342" s="1" t="s">
        <v>4027</v>
      </c>
      <c r="T342" s="124" t="s">
        <v>318</v>
      </c>
      <c r="U342" s="11"/>
      <c r="V342" s="11"/>
      <c r="W342" s="11"/>
      <c r="X342" s="11"/>
    </row>
    <row r="343" spans="1:24" ht="95.1" customHeight="1" x14ac:dyDescent="0.25">
      <c r="A343" s="118" t="s">
        <v>2274</v>
      </c>
      <c r="B343" s="1">
        <v>2007</v>
      </c>
      <c r="C343" s="1" t="s">
        <v>1496</v>
      </c>
      <c r="D343" s="1" t="s">
        <v>316</v>
      </c>
      <c r="E343" s="1" t="s">
        <v>2699</v>
      </c>
      <c r="F343" s="1" t="s">
        <v>1133</v>
      </c>
      <c r="G343" s="1" t="s">
        <v>4056</v>
      </c>
      <c r="H343" s="133">
        <v>360</v>
      </c>
      <c r="I343" s="7" t="s">
        <v>4042</v>
      </c>
      <c r="J343" s="1" t="s">
        <v>57</v>
      </c>
      <c r="K343" s="1" t="s">
        <v>324</v>
      </c>
      <c r="L343" s="3">
        <v>48.45</v>
      </c>
      <c r="M343" s="10">
        <f t="shared" si="8"/>
        <v>17442</v>
      </c>
      <c r="N343" s="5" t="s">
        <v>12</v>
      </c>
      <c r="O343" s="1" t="s">
        <v>242</v>
      </c>
      <c r="P343" s="1" t="s">
        <v>226</v>
      </c>
      <c r="Q343" s="1" t="s">
        <v>226</v>
      </c>
      <c r="R343" s="6">
        <v>45923</v>
      </c>
      <c r="S343" s="1" t="s">
        <v>4027</v>
      </c>
      <c r="T343" s="124" t="s">
        <v>318</v>
      </c>
      <c r="U343" s="11"/>
      <c r="V343" s="11"/>
      <c r="W343" s="11"/>
      <c r="X343" s="11"/>
    </row>
    <row r="344" spans="1:24" ht="95.1" customHeight="1" x14ac:dyDescent="0.25">
      <c r="A344" s="118" t="s">
        <v>2274</v>
      </c>
      <c r="B344" s="1">
        <v>2007</v>
      </c>
      <c r="C344" s="1" t="s">
        <v>1496</v>
      </c>
      <c r="D344" s="1" t="s">
        <v>316</v>
      </c>
      <c r="E344" s="1" t="s">
        <v>2699</v>
      </c>
      <c r="F344" s="1" t="s">
        <v>1133</v>
      </c>
      <c r="G344" s="1" t="s">
        <v>4056</v>
      </c>
      <c r="H344" s="133">
        <v>300</v>
      </c>
      <c r="I344" s="7" t="s">
        <v>4042</v>
      </c>
      <c r="J344" s="1" t="s">
        <v>57</v>
      </c>
      <c r="K344" s="1" t="s">
        <v>325</v>
      </c>
      <c r="L344" s="3">
        <v>43.9</v>
      </c>
      <c r="M344" s="10">
        <f t="shared" si="8"/>
        <v>13170</v>
      </c>
      <c r="N344" s="5" t="s">
        <v>12</v>
      </c>
      <c r="O344" s="1" t="s">
        <v>242</v>
      </c>
      <c r="P344" s="1" t="s">
        <v>226</v>
      </c>
      <c r="Q344" s="1" t="s">
        <v>226</v>
      </c>
      <c r="R344" s="6">
        <v>45923</v>
      </c>
      <c r="S344" s="1" t="s">
        <v>4027</v>
      </c>
      <c r="T344" s="124" t="s">
        <v>318</v>
      </c>
      <c r="U344" s="11"/>
      <c r="V344" s="11"/>
      <c r="W344" s="11"/>
      <c r="X344" s="11"/>
    </row>
    <row r="345" spans="1:24" ht="95.1" customHeight="1" x14ac:dyDescent="0.25">
      <c r="A345" s="118" t="s">
        <v>2274</v>
      </c>
      <c r="B345" s="1">
        <v>2007</v>
      </c>
      <c r="C345" s="1" t="s">
        <v>1496</v>
      </c>
      <c r="D345" s="1" t="s">
        <v>316</v>
      </c>
      <c r="E345" s="1" t="s">
        <v>2699</v>
      </c>
      <c r="F345" s="1">
        <v>1102436</v>
      </c>
      <c r="G345" s="1" t="s">
        <v>4056</v>
      </c>
      <c r="H345" s="133">
        <v>3510</v>
      </c>
      <c r="I345" s="7" t="s">
        <v>4042</v>
      </c>
      <c r="J345" s="1" t="s">
        <v>57</v>
      </c>
      <c r="K345" s="1" t="s">
        <v>326</v>
      </c>
      <c r="L345" s="3">
        <v>2.34</v>
      </c>
      <c r="M345" s="10">
        <f t="shared" si="8"/>
        <v>8213.4</v>
      </c>
      <c r="N345" s="5" t="s">
        <v>12</v>
      </c>
      <c r="O345" s="1" t="s">
        <v>242</v>
      </c>
      <c r="P345" s="1" t="s">
        <v>226</v>
      </c>
      <c r="Q345" s="1" t="s">
        <v>226</v>
      </c>
      <c r="R345" s="6">
        <v>45923</v>
      </c>
      <c r="S345" s="1" t="s">
        <v>4027</v>
      </c>
      <c r="T345" s="124" t="s">
        <v>318</v>
      </c>
      <c r="U345" s="11"/>
      <c r="V345" s="11"/>
      <c r="W345" s="11"/>
      <c r="X345" s="11"/>
    </row>
    <row r="346" spans="1:24" ht="95.1" customHeight="1" x14ac:dyDescent="0.25">
      <c r="A346" s="118" t="s">
        <v>2274</v>
      </c>
      <c r="B346" s="1">
        <v>2741</v>
      </c>
      <c r="C346" s="1" t="s">
        <v>1496</v>
      </c>
      <c r="D346" s="1" t="s">
        <v>316</v>
      </c>
      <c r="E346" s="1" t="s">
        <v>2699</v>
      </c>
      <c r="F346" s="1">
        <v>1102436</v>
      </c>
      <c r="G346" s="1" t="s">
        <v>4056</v>
      </c>
      <c r="H346" s="133">
        <v>780</v>
      </c>
      <c r="I346" s="7" t="s">
        <v>4042</v>
      </c>
      <c r="J346" s="1" t="s">
        <v>57</v>
      </c>
      <c r="K346" s="1" t="s">
        <v>326</v>
      </c>
      <c r="L346" s="3">
        <v>2.34</v>
      </c>
      <c r="M346" s="10">
        <f t="shared" si="8"/>
        <v>1825.1999999999998</v>
      </c>
      <c r="N346" s="5" t="s">
        <v>12</v>
      </c>
      <c r="O346" s="1" t="s">
        <v>242</v>
      </c>
      <c r="P346" s="1" t="s">
        <v>226</v>
      </c>
      <c r="Q346" s="1" t="s">
        <v>226</v>
      </c>
      <c r="R346" s="6">
        <v>45923</v>
      </c>
      <c r="S346" s="1" t="s">
        <v>4027</v>
      </c>
      <c r="T346" s="124" t="s">
        <v>318</v>
      </c>
      <c r="U346" s="11"/>
      <c r="V346" s="11"/>
      <c r="W346" s="11"/>
      <c r="X346" s="11"/>
    </row>
    <row r="347" spans="1:24" ht="95.1" customHeight="1" x14ac:dyDescent="0.25">
      <c r="A347" s="118" t="s">
        <v>2274</v>
      </c>
      <c r="B347" s="1">
        <v>2521</v>
      </c>
      <c r="C347" s="1" t="s">
        <v>1496</v>
      </c>
      <c r="D347" s="1" t="s">
        <v>316</v>
      </c>
      <c r="E347" s="1" t="s">
        <v>2699</v>
      </c>
      <c r="F347" s="1">
        <v>1102436</v>
      </c>
      <c r="G347" s="1" t="s">
        <v>4056</v>
      </c>
      <c r="H347" s="133">
        <v>150</v>
      </c>
      <c r="I347" s="7" t="s">
        <v>4042</v>
      </c>
      <c r="J347" s="1" t="s">
        <v>57</v>
      </c>
      <c r="K347" s="1" t="s">
        <v>326</v>
      </c>
      <c r="L347" s="3">
        <v>2.34</v>
      </c>
      <c r="M347" s="10">
        <f t="shared" si="8"/>
        <v>351</v>
      </c>
      <c r="N347" s="5" t="s">
        <v>12</v>
      </c>
      <c r="O347" s="1" t="s">
        <v>242</v>
      </c>
      <c r="P347" s="1" t="s">
        <v>226</v>
      </c>
      <c r="Q347" s="1" t="s">
        <v>226</v>
      </c>
      <c r="R347" s="6">
        <v>45923</v>
      </c>
      <c r="S347" s="1" t="s">
        <v>4027</v>
      </c>
      <c r="T347" s="124" t="s">
        <v>318</v>
      </c>
      <c r="U347" s="11"/>
      <c r="V347" s="11"/>
      <c r="W347" s="11"/>
      <c r="X347" s="11"/>
    </row>
    <row r="348" spans="1:24" ht="95.1" customHeight="1" x14ac:dyDescent="0.25">
      <c r="A348" s="118" t="s">
        <v>2274</v>
      </c>
      <c r="B348" s="1">
        <v>2970</v>
      </c>
      <c r="C348" s="1" t="s">
        <v>1496</v>
      </c>
      <c r="D348" s="1" t="s">
        <v>316</v>
      </c>
      <c r="E348" s="1" t="s">
        <v>2699</v>
      </c>
      <c r="F348" s="1">
        <v>1102436</v>
      </c>
      <c r="G348" s="1" t="s">
        <v>4056</v>
      </c>
      <c r="H348" s="133">
        <v>120</v>
      </c>
      <c r="I348" s="7" t="s">
        <v>4042</v>
      </c>
      <c r="J348" s="1" t="s">
        <v>57</v>
      </c>
      <c r="K348" s="1" t="s">
        <v>326</v>
      </c>
      <c r="L348" s="3">
        <v>2.34</v>
      </c>
      <c r="M348" s="10">
        <f t="shared" si="8"/>
        <v>280.79999999999995</v>
      </c>
      <c r="N348" s="5" t="s">
        <v>12</v>
      </c>
      <c r="O348" s="1" t="s">
        <v>242</v>
      </c>
      <c r="P348" s="1" t="s">
        <v>226</v>
      </c>
      <c r="Q348" s="1" t="s">
        <v>226</v>
      </c>
      <c r="R348" s="6">
        <v>45923</v>
      </c>
      <c r="S348" s="1" t="s">
        <v>4027</v>
      </c>
      <c r="T348" s="124" t="s">
        <v>318</v>
      </c>
      <c r="U348" s="11"/>
      <c r="V348" s="11"/>
      <c r="W348" s="11"/>
      <c r="X348" s="11"/>
    </row>
    <row r="349" spans="1:24" ht="95.1" customHeight="1" x14ac:dyDescent="0.25">
      <c r="A349" s="118" t="s">
        <v>2274</v>
      </c>
      <c r="B349" s="1">
        <v>2500</v>
      </c>
      <c r="C349" s="1" t="s">
        <v>1496</v>
      </c>
      <c r="D349" s="1" t="s">
        <v>316</v>
      </c>
      <c r="E349" s="1" t="s">
        <v>2699</v>
      </c>
      <c r="F349" s="1">
        <v>1102436</v>
      </c>
      <c r="G349" s="1" t="s">
        <v>4056</v>
      </c>
      <c r="H349" s="133">
        <v>120</v>
      </c>
      <c r="I349" s="7" t="s">
        <v>4042</v>
      </c>
      <c r="J349" s="1" t="s">
        <v>57</v>
      </c>
      <c r="K349" s="1" t="s">
        <v>326</v>
      </c>
      <c r="L349" s="3">
        <v>2.34</v>
      </c>
      <c r="M349" s="10">
        <f t="shared" si="8"/>
        <v>280.79999999999995</v>
      </c>
      <c r="N349" s="5" t="s">
        <v>12</v>
      </c>
      <c r="O349" s="1" t="s">
        <v>242</v>
      </c>
      <c r="P349" s="1" t="s">
        <v>226</v>
      </c>
      <c r="Q349" s="1" t="s">
        <v>226</v>
      </c>
      <c r="R349" s="6">
        <v>45923</v>
      </c>
      <c r="S349" s="1" t="s">
        <v>4027</v>
      </c>
      <c r="T349" s="124" t="s">
        <v>318</v>
      </c>
      <c r="U349" s="11"/>
      <c r="V349" s="11"/>
      <c r="W349" s="11"/>
      <c r="X349" s="11"/>
    </row>
    <row r="350" spans="1:24" ht="95.1" customHeight="1" x14ac:dyDescent="0.25">
      <c r="A350" s="118" t="s">
        <v>2274</v>
      </c>
      <c r="B350" s="1">
        <v>2545</v>
      </c>
      <c r="C350" s="1" t="s">
        <v>1496</v>
      </c>
      <c r="D350" s="1" t="s">
        <v>316</v>
      </c>
      <c r="E350" s="1" t="s">
        <v>2699</v>
      </c>
      <c r="F350" s="1">
        <v>1102436</v>
      </c>
      <c r="G350" s="1" t="s">
        <v>4056</v>
      </c>
      <c r="H350" s="133">
        <v>480</v>
      </c>
      <c r="I350" s="7" t="s">
        <v>4042</v>
      </c>
      <c r="J350" s="1" t="s">
        <v>57</v>
      </c>
      <c r="K350" s="1" t="s">
        <v>326</v>
      </c>
      <c r="L350" s="3">
        <v>2.34</v>
      </c>
      <c r="M350" s="10">
        <f t="shared" si="8"/>
        <v>1123.1999999999998</v>
      </c>
      <c r="N350" s="5" t="s">
        <v>12</v>
      </c>
      <c r="O350" s="1" t="s">
        <v>242</v>
      </c>
      <c r="P350" s="1" t="s">
        <v>226</v>
      </c>
      <c r="Q350" s="1" t="s">
        <v>226</v>
      </c>
      <c r="R350" s="6">
        <v>45923</v>
      </c>
      <c r="S350" s="1" t="s">
        <v>4027</v>
      </c>
      <c r="T350" s="124" t="s">
        <v>318</v>
      </c>
      <c r="U350" s="11"/>
      <c r="V350" s="11"/>
      <c r="W350" s="11"/>
      <c r="X350" s="11"/>
    </row>
    <row r="351" spans="1:24" ht="95.1" customHeight="1" x14ac:dyDescent="0.25">
      <c r="A351" s="118" t="s">
        <v>2274</v>
      </c>
      <c r="B351" s="1">
        <v>2453</v>
      </c>
      <c r="C351" s="1" t="s">
        <v>1496</v>
      </c>
      <c r="D351" s="1" t="s">
        <v>316</v>
      </c>
      <c r="E351" s="1" t="s">
        <v>2699</v>
      </c>
      <c r="F351" s="1">
        <v>1102436</v>
      </c>
      <c r="G351" s="1" t="s">
        <v>4056</v>
      </c>
      <c r="H351" s="133">
        <v>990</v>
      </c>
      <c r="I351" s="7" t="s">
        <v>4042</v>
      </c>
      <c r="J351" s="1" t="s">
        <v>57</v>
      </c>
      <c r="K351" s="1" t="s">
        <v>326</v>
      </c>
      <c r="L351" s="3">
        <v>2.34</v>
      </c>
      <c r="M351" s="10">
        <f t="shared" si="8"/>
        <v>2316.6</v>
      </c>
      <c r="N351" s="5" t="s">
        <v>12</v>
      </c>
      <c r="O351" s="1" t="s">
        <v>242</v>
      </c>
      <c r="P351" s="1" t="s">
        <v>226</v>
      </c>
      <c r="Q351" s="1" t="s">
        <v>226</v>
      </c>
      <c r="R351" s="6">
        <v>45923</v>
      </c>
      <c r="S351" s="1" t="s">
        <v>4027</v>
      </c>
      <c r="T351" s="124" t="s">
        <v>318</v>
      </c>
      <c r="U351" s="11"/>
      <c r="V351" s="11"/>
      <c r="W351" s="11"/>
      <c r="X351" s="11"/>
    </row>
    <row r="352" spans="1:24" ht="95.1" customHeight="1" x14ac:dyDescent="0.25">
      <c r="A352" s="118" t="s">
        <v>2274</v>
      </c>
      <c r="B352" s="1">
        <v>2522</v>
      </c>
      <c r="C352" s="1" t="s">
        <v>1496</v>
      </c>
      <c r="D352" s="1" t="s">
        <v>316</v>
      </c>
      <c r="E352" s="1" t="s">
        <v>2699</v>
      </c>
      <c r="F352" s="1">
        <v>1102436</v>
      </c>
      <c r="G352" s="1" t="s">
        <v>4056</v>
      </c>
      <c r="H352" s="133">
        <v>690</v>
      </c>
      <c r="I352" s="7" t="s">
        <v>4042</v>
      </c>
      <c r="J352" s="1" t="s">
        <v>57</v>
      </c>
      <c r="K352" s="1" t="s">
        <v>326</v>
      </c>
      <c r="L352" s="3">
        <v>2.34</v>
      </c>
      <c r="M352" s="10">
        <f t="shared" si="8"/>
        <v>1614.6</v>
      </c>
      <c r="N352" s="25" t="s">
        <v>34</v>
      </c>
      <c r="O352" s="1" t="s">
        <v>242</v>
      </c>
      <c r="P352" s="1" t="s">
        <v>226</v>
      </c>
      <c r="Q352" s="1" t="s">
        <v>226</v>
      </c>
      <c r="R352" s="6">
        <v>45923</v>
      </c>
      <c r="S352" s="1" t="s">
        <v>4027</v>
      </c>
      <c r="T352" s="124" t="s">
        <v>318</v>
      </c>
      <c r="U352" s="11"/>
      <c r="V352" s="11"/>
      <c r="W352" s="11"/>
      <c r="X352" s="11"/>
    </row>
    <row r="353" spans="1:24" ht="95.1" customHeight="1" x14ac:dyDescent="0.25">
      <c r="A353" s="118" t="s">
        <v>2274</v>
      </c>
      <c r="B353" s="1">
        <v>2513</v>
      </c>
      <c r="C353" s="1" t="s">
        <v>1496</v>
      </c>
      <c r="D353" s="1" t="s">
        <v>316</v>
      </c>
      <c r="E353" s="1" t="s">
        <v>2699</v>
      </c>
      <c r="F353" s="1">
        <v>1102436</v>
      </c>
      <c r="G353" s="1" t="s">
        <v>4056</v>
      </c>
      <c r="H353" s="133">
        <v>360</v>
      </c>
      <c r="I353" s="7" t="s">
        <v>4042</v>
      </c>
      <c r="J353" s="1" t="s">
        <v>57</v>
      </c>
      <c r="K353" s="1" t="s">
        <v>326</v>
      </c>
      <c r="L353" s="3">
        <v>2.34</v>
      </c>
      <c r="M353" s="10">
        <f t="shared" si="8"/>
        <v>842.4</v>
      </c>
      <c r="N353" s="5" t="s">
        <v>12</v>
      </c>
      <c r="O353" s="1" t="s">
        <v>242</v>
      </c>
      <c r="P353" s="1" t="s">
        <v>226</v>
      </c>
      <c r="Q353" s="1" t="s">
        <v>226</v>
      </c>
      <c r="R353" s="6">
        <v>45923</v>
      </c>
      <c r="S353" s="1" t="s">
        <v>4027</v>
      </c>
      <c r="T353" s="124" t="s">
        <v>318</v>
      </c>
      <c r="U353" s="11"/>
      <c r="V353" s="11"/>
      <c r="W353" s="11"/>
      <c r="X353" s="11"/>
    </row>
    <row r="354" spans="1:24" ht="95.1" customHeight="1" x14ac:dyDescent="0.25">
      <c r="A354" s="118" t="s">
        <v>2274</v>
      </c>
      <c r="B354" s="1">
        <v>2450</v>
      </c>
      <c r="C354" s="1" t="s">
        <v>1496</v>
      </c>
      <c r="D354" s="1" t="s">
        <v>316</v>
      </c>
      <c r="E354" s="1" t="s">
        <v>2699</v>
      </c>
      <c r="F354" s="1">
        <v>1102436</v>
      </c>
      <c r="G354" s="1" t="s">
        <v>4056</v>
      </c>
      <c r="H354" s="133">
        <v>390</v>
      </c>
      <c r="I354" s="7" t="s">
        <v>4042</v>
      </c>
      <c r="J354" s="1" t="s">
        <v>57</v>
      </c>
      <c r="K354" s="1" t="s">
        <v>326</v>
      </c>
      <c r="L354" s="3">
        <v>2.34</v>
      </c>
      <c r="M354" s="10">
        <f t="shared" si="8"/>
        <v>912.59999999999991</v>
      </c>
      <c r="N354" s="5" t="s">
        <v>12</v>
      </c>
      <c r="O354" s="1" t="s">
        <v>242</v>
      </c>
      <c r="P354" s="1" t="s">
        <v>226</v>
      </c>
      <c r="Q354" s="1" t="s">
        <v>226</v>
      </c>
      <c r="R354" s="6">
        <v>45923</v>
      </c>
      <c r="S354" s="1" t="s">
        <v>4027</v>
      </c>
      <c r="T354" s="124" t="s">
        <v>318</v>
      </c>
      <c r="U354" s="11"/>
      <c r="V354" s="11"/>
      <c r="W354" s="11"/>
      <c r="X354" s="11"/>
    </row>
    <row r="355" spans="1:24" ht="95.1" customHeight="1" x14ac:dyDescent="0.25">
      <c r="A355" s="118" t="s">
        <v>2274</v>
      </c>
      <c r="B355" s="1">
        <v>2732</v>
      </c>
      <c r="C355" s="1" t="s">
        <v>1496</v>
      </c>
      <c r="D355" s="1" t="s">
        <v>316</v>
      </c>
      <c r="E355" s="1" t="s">
        <v>2699</v>
      </c>
      <c r="F355" s="1">
        <v>1102436</v>
      </c>
      <c r="G355" s="1" t="s">
        <v>4056</v>
      </c>
      <c r="H355" s="133">
        <v>600</v>
      </c>
      <c r="I355" s="7" t="s">
        <v>4042</v>
      </c>
      <c r="J355" s="1" t="s">
        <v>57</v>
      </c>
      <c r="K355" s="1" t="s">
        <v>326</v>
      </c>
      <c r="L355" s="3">
        <v>2.34</v>
      </c>
      <c r="M355" s="10">
        <f t="shared" si="8"/>
        <v>1404</v>
      </c>
      <c r="N355" s="5" t="s">
        <v>12</v>
      </c>
      <c r="O355" s="1" t="s">
        <v>242</v>
      </c>
      <c r="P355" s="1" t="s">
        <v>226</v>
      </c>
      <c r="Q355" s="1" t="s">
        <v>226</v>
      </c>
      <c r="R355" s="6">
        <v>45923</v>
      </c>
      <c r="S355" s="1" t="s">
        <v>4027</v>
      </c>
      <c r="T355" s="124" t="s">
        <v>318</v>
      </c>
      <c r="U355" s="11"/>
      <c r="V355" s="11"/>
      <c r="W355" s="11"/>
      <c r="X355" s="11"/>
    </row>
    <row r="356" spans="1:24" ht="95.1" customHeight="1" x14ac:dyDescent="0.25">
      <c r="A356" s="118" t="s">
        <v>2274</v>
      </c>
      <c r="B356" s="1">
        <v>2454</v>
      </c>
      <c r="C356" s="1" t="s">
        <v>1496</v>
      </c>
      <c r="D356" s="1" t="s">
        <v>316</v>
      </c>
      <c r="E356" s="1" t="s">
        <v>2699</v>
      </c>
      <c r="F356" s="1">
        <v>1102436</v>
      </c>
      <c r="G356" s="1" t="s">
        <v>4056</v>
      </c>
      <c r="H356" s="133">
        <v>240</v>
      </c>
      <c r="I356" s="7" t="s">
        <v>4042</v>
      </c>
      <c r="J356" s="1" t="s">
        <v>57</v>
      </c>
      <c r="K356" s="1" t="s">
        <v>326</v>
      </c>
      <c r="L356" s="3">
        <v>2.34</v>
      </c>
      <c r="M356" s="10">
        <f t="shared" si="8"/>
        <v>561.59999999999991</v>
      </c>
      <c r="N356" s="5" t="s">
        <v>12</v>
      </c>
      <c r="O356" s="1" t="s">
        <v>242</v>
      </c>
      <c r="P356" s="1" t="s">
        <v>226</v>
      </c>
      <c r="Q356" s="1" t="s">
        <v>226</v>
      </c>
      <c r="R356" s="6">
        <v>45923</v>
      </c>
      <c r="S356" s="1" t="s">
        <v>4027</v>
      </c>
      <c r="T356" s="124" t="s">
        <v>318</v>
      </c>
      <c r="U356" s="11"/>
      <c r="V356" s="11"/>
      <c r="W356" s="11"/>
      <c r="X356" s="11"/>
    </row>
    <row r="357" spans="1:24" ht="95.1" customHeight="1" x14ac:dyDescent="0.25">
      <c r="A357" s="118" t="s">
        <v>2274</v>
      </c>
      <c r="B357" s="1">
        <v>2511</v>
      </c>
      <c r="C357" s="1" t="s">
        <v>1496</v>
      </c>
      <c r="D357" s="1" t="s">
        <v>316</v>
      </c>
      <c r="E357" s="1" t="s">
        <v>2699</v>
      </c>
      <c r="F357" s="1">
        <v>1102436</v>
      </c>
      <c r="G357" s="1" t="s">
        <v>4056</v>
      </c>
      <c r="H357" s="133">
        <v>150</v>
      </c>
      <c r="I357" s="7" t="s">
        <v>4042</v>
      </c>
      <c r="J357" s="1" t="s">
        <v>57</v>
      </c>
      <c r="K357" s="1" t="s">
        <v>326</v>
      </c>
      <c r="L357" s="3">
        <v>2.34</v>
      </c>
      <c r="M357" s="10">
        <f t="shared" si="8"/>
        <v>351</v>
      </c>
      <c r="N357" s="5" t="s">
        <v>12</v>
      </c>
      <c r="O357" s="1" t="s">
        <v>242</v>
      </c>
      <c r="P357" s="1" t="s">
        <v>226</v>
      </c>
      <c r="Q357" s="1" t="s">
        <v>226</v>
      </c>
      <c r="R357" s="6">
        <v>45923</v>
      </c>
      <c r="S357" s="1" t="s">
        <v>4027</v>
      </c>
      <c r="T357" s="124" t="s">
        <v>318</v>
      </c>
      <c r="U357" s="11"/>
      <c r="V357" s="11"/>
      <c r="W357" s="11"/>
      <c r="X357" s="11"/>
    </row>
    <row r="358" spans="1:24" ht="95.1" customHeight="1" x14ac:dyDescent="0.25">
      <c r="A358" s="118" t="s">
        <v>2274</v>
      </c>
      <c r="B358" s="1">
        <v>2515</v>
      </c>
      <c r="C358" s="1" t="s">
        <v>1496</v>
      </c>
      <c r="D358" s="1" t="s">
        <v>316</v>
      </c>
      <c r="E358" s="1" t="s">
        <v>2699</v>
      </c>
      <c r="F358" s="1">
        <v>1102436</v>
      </c>
      <c r="G358" s="1" t="s">
        <v>4056</v>
      </c>
      <c r="H358" s="133">
        <v>2460</v>
      </c>
      <c r="I358" s="7" t="s">
        <v>4042</v>
      </c>
      <c r="J358" s="1" t="s">
        <v>57</v>
      </c>
      <c r="K358" s="1" t="s">
        <v>326</v>
      </c>
      <c r="L358" s="3">
        <v>2.34</v>
      </c>
      <c r="M358" s="10">
        <f t="shared" si="8"/>
        <v>5756.4</v>
      </c>
      <c r="N358" s="5" t="s">
        <v>12</v>
      </c>
      <c r="O358" s="1" t="s">
        <v>242</v>
      </c>
      <c r="P358" s="1" t="s">
        <v>226</v>
      </c>
      <c r="Q358" s="1" t="s">
        <v>226</v>
      </c>
      <c r="R358" s="6">
        <v>45923</v>
      </c>
      <c r="S358" s="1" t="s">
        <v>4027</v>
      </c>
      <c r="T358" s="124" t="s">
        <v>318</v>
      </c>
      <c r="U358" s="11"/>
      <c r="V358" s="11"/>
      <c r="W358" s="11"/>
      <c r="X358" s="11"/>
    </row>
    <row r="359" spans="1:24" ht="95.1" customHeight="1" x14ac:dyDescent="0.25">
      <c r="A359" s="118" t="s">
        <v>2274</v>
      </c>
      <c r="B359" s="1">
        <v>2007</v>
      </c>
      <c r="C359" s="1" t="s">
        <v>1496</v>
      </c>
      <c r="D359" s="1" t="s">
        <v>316</v>
      </c>
      <c r="E359" s="1" t="s">
        <v>2699</v>
      </c>
      <c r="F359" s="1">
        <v>1102437</v>
      </c>
      <c r="G359" s="1" t="s">
        <v>4057</v>
      </c>
      <c r="H359" s="133">
        <v>1500</v>
      </c>
      <c r="I359" s="7" t="s">
        <v>4042</v>
      </c>
      <c r="J359" s="1" t="s">
        <v>57</v>
      </c>
      <c r="K359" s="1" t="s">
        <v>327</v>
      </c>
      <c r="L359" s="3">
        <v>1.62</v>
      </c>
      <c r="M359" s="10">
        <f t="shared" si="8"/>
        <v>2430</v>
      </c>
      <c r="N359" s="5" t="s">
        <v>12</v>
      </c>
      <c r="O359" s="1" t="s">
        <v>242</v>
      </c>
      <c r="P359" s="1" t="s">
        <v>226</v>
      </c>
      <c r="Q359" s="1" t="s">
        <v>226</v>
      </c>
      <c r="R359" s="6">
        <v>45923</v>
      </c>
      <c r="S359" s="1" t="s">
        <v>4027</v>
      </c>
      <c r="T359" s="124" t="s">
        <v>318</v>
      </c>
      <c r="U359" s="11"/>
      <c r="V359" s="11"/>
      <c r="W359" s="11"/>
      <c r="X359" s="11"/>
    </row>
    <row r="360" spans="1:24" ht="95.1" customHeight="1" x14ac:dyDescent="0.25">
      <c r="A360" s="118" t="s">
        <v>2274</v>
      </c>
      <c r="B360" s="1">
        <v>2007</v>
      </c>
      <c r="C360" s="1" t="s">
        <v>1496</v>
      </c>
      <c r="D360" s="1" t="s">
        <v>316</v>
      </c>
      <c r="E360" s="1" t="s">
        <v>2699</v>
      </c>
      <c r="F360" s="1">
        <v>1102438</v>
      </c>
      <c r="G360" s="1" t="s">
        <v>44</v>
      </c>
      <c r="H360" s="133">
        <v>1500</v>
      </c>
      <c r="I360" s="7" t="s">
        <v>4042</v>
      </c>
      <c r="J360" s="1" t="s">
        <v>57</v>
      </c>
      <c r="K360" s="1" t="s">
        <v>328</v>
      </c>
      <c r="L360" s="3">
        <v>1</v>
      </c>
      <c r="M360" s="10">
        <f t="shared" si="8"/>
        <v>1500</v>
      </c>
      <c r="N360" s="5" t="s">
        <v>12</v>
      </c>
      <c r="O360" s="1" t="s">
        <v>242</v>
      </c>
      <c r="P360" s="1" t="s">
        <v>226</v>
      </c>
      <c r="Q360" s="1" t="s">
        <v>226</v>
      </c>
      <c r="R360" s="6">
        <v>45923</v>
      </c>
      <c r="S360" s="1" t="s">
        <v>4027</v>
      </c>
      <c r="T360" s="124" t="s">
        <v>318</v>
      </c>
      <c r="U360" s="11"/>
      <c r="V360" s="11"/>
      <c r="W360" s="11"/>
      <c r="X360" s="11"/>
    </row>
    <row r="361" spans="1:24" ht="95.1" customHeight="1" x14ac:dyDescent="0.25">
      <c r="A361" s="118" t="s">
        <v>2274</v>
      </c>
      <c r="B361" s="1">
        <v>2741</v>
      </c>
      <c r="C361" s="1" t="s">
        <v>1496</v>
      </c>
      <c r="D361" s="1" t="s">
        <v>329</v>
      </c>
      <c r="E361" s="110" t="s">
        <v>2692</v>
      </c>
      <c r="F361" s="1">
        <v>1095385</v>
      </c>
      <c r="G361" s="1" t="s">
        <v>1501</v>
      </c>
      <c r="H361" s="134">
        <v>1</v>
      </c>
      <c r="I361" s="7" t="s">
        <v>2489</v>
      </c>
      <c r="J361" s="1" t="s">
        <v>57</v>
      </c>
      <c r="K361" s="1" t="s">
        <v>330</v>
      </c>
      <c r="L361" s="3">
        <v>3891.01</v>
      </c>
      <c r="M361" s="10">
        <f t="shared" si="8"/>
        <v>3891.01</v>
      </c>
      <c r="N361" s="5" t="s">
        <v>12</v>
      </c>
      <c r="O361" s="1" t="s">
        <v>130</v>
      </c>
      <c r="P361" s="1" t="s">
        <v>226</v>
      </c>
      <c r="Q361" s="1" t="s">
        <v>226</v>
      </c>
      <c r="R361" s="6">
        <v>45672</v>
      </c>
      <c r="S361" s="1" t="s">
        <v>2776</v>
      </c>
      <c r="T361" s="124" t="s">
        <v>331</v>
      </c>
      <c r="U361" s="11"/>
      <c r="V361" s="11"/>
      <c r="W361" s="11"/>
      <c r="X361" s="11"/>
    </row>
    <row r="362" spans="1:24" ht="95.1" customHeight="1" x14ac:dyDescent="0.25">
      <c r="A362" s="118" t="s">
        <v>2274</v>
      </c>
      <c r="B362" s="1">
        <v>2741</v>
      </c>
      <c r="C362" s="1" t="s">
        <v>1496</v>
      </c>
      <c r="D362" s="1" t="s">
        <v>329</v>
      </c>
      <c r="E362" s="110" t="s">
        <v>2692</v>
      </c>
      <c r="F362" s="1">
        <v>1095385</v>
      </c>
      <c r="G362" s="1" t="s">
        <v>1501</v>
      </c>
      <c r="H362" s="133">
        <v>5</v>
      </c>
      <c r="I362" s="7" t="s">
        <v>2489</v>
      </c>
      <c r="J362" s="1" t="s">
        <v>57</v>
      </c>
      <c r="K362" s="1" t="s">
        <v>330</v>
      </c>
      <c r="L362" s="3">
        <v>3485.38</v>
      </c>
      <c r="M362" s="10">
        <f t="shared" si="8"/>
        <v>17426.900000000001</v>
      </c>
      <c r="N362" s="5" t="s">
        <v>12</v>
      </c>
      <c r="O362" s="1" t="s">
        <v>130</v>
      </c>
      <c r="P362" s="1" t="s">
        <v>226</v>
      </c>
      <c r="Q362" s="1" t="s">
        <v>226</v>
      </c>
      <c r="R362" s="6">
        <v>45672</v>
      </c>
      <c r="S362" s="1" t="s">
        <v>2776</v>
      </c>
      <c r="T362" s="124" t="s">
        <v>331</v>
      </c>
      <c r="U362" s="11"/>
      <c r="V362" s="11"/>
      <c r="W362" s="11"/>
      <c r="X362" s="11"/>
    </row>
    <row r="363" spans="1:24" ht="95.1" customHeight="1" x14ac:dyDescent="0.25">
      <c r="A363" s="118" t="s">
        <v>2274</v>
      </c>
      <c r="B363" s="1">
        <v>2741</v>
      </c>
      <c r="C363" s="1" t="s">
        <v>1496</v>
      </c>
      <c r="D363" s="1" t="s">
        <v>329</v>
      </c>
      <c r="E363" s="110" t="s">
        <v>2692</v>
      </c>
      <c r="F363" s="1">
        <v>1095385</v>
      </c>
      <c r="G363" s="1" t="s">
        <v>1501</v>
      </c>
      <c r="H363" s="133">
        <v>3</v>
      </c>
      <c r="I363" s="7" t="s">
        <v>2489</v>
      </c>
      <c r="J363" s="1" t="s">
        <v>57</v>
      </c>
      <c r="K363" s="1" t="s">
        <v>330</v>
      </c>
      <c r="L363" s="3">
        <v>3887.74</v>
      </c>
      <c r="M363" s="10">
        <f t="shared" si="8"/>
        <v>11663.22</v>
      </c>
      <c r="N363" s="5" t="s">
        <v>12</v>
      </c>
      <c r="O363" s="1" t="s">
        <v>130</v>
      </c>
      <c r="P363" s="1" t="s">
        <v>226</v>
      </c>
      <c r="Q363" s="1" t="s">
        <v>226</v>
      </c>
      <c r="R363" s="6">
        <v>45672</v>
      </c>
      <c r="S363" s="1" t="s">
        <v>2776</v>
      </c>
      <c r="T363" s="124" t="s">
        <v>331</v>
      </c>
      <c r="U363" s="11"/>
      <c r="V363" s="11"/>
      <c r="W363" s="11"/>
      <c r="X363" s="11"/>
    </row>
    <row r="364" spans="1:24" ht="95.1" customHeight="1" x14ac:dyDescent="0.25">
      <c r="A364" s="118" t="s">
        <v>2274</v>
      </c>
      <c r="B364" s="1">
        <v>2741</v>
      </c>
      <c r="C364" s="1" t="s">
        <v>1496</v>
      </c>
      <c r="D364" s="1" t="s">
        <v>329</v>
      </c>
      <c r="E364" s="110" t="s">
        <v>2692</v>
      </c>
      <c r="F364" s="1">
        <v>1095385</v>
      </c>
      <c r="G364" s="1" t="s">
        <v>1501</v>
      </c>
      <c r="H364" s="133">
        <v>3</v>
      </c>
      <c r="I364" s="7" t="s">
        <v>2489</v>
      </c>
      <c r="J364" s="1" t="s">
        <v>57</v>
      </c>
      <c r="K364" s="1" t="s">
        <v>330</v>
      </c>
      <c r="L364" s="3">
        <v>3778.57</v>
      </c>
      <c r="M364" s="10">
        <f t="shared" si="8"/>
        <v>11335.710000000001</v>
      </c>
      <c r="N364" s="5" t="s">
        <v>12</v>
      </c>
      <c r="O364" s="1" t="s">
        <v>130</v>
      </c>
      <c r="P364" s="1" t="s">
        <v>226</v>
      </c>
      <c r="Q364" s="1" t="s">
        <v>226</v>
      </c>
      <c r="R364" s="6">
        <v>45672</v>
      </c>
      <c r="S364" s="1" t="s">
        <v>2776</v>
      </c>
      <c r="T364" s="124" t="s">
        <v>331</v>
      </c>
      <c r="U364" s="11"/>
      <c r="V364" s="11"/>
      <c r="W364" s="11"/>
      <c r="X364" s="11"/>
    </row>
    <row r="365" spans="1:24" ht="95.1" customHeight="1" x14ac:dyDescent="0.25">
      <c r="A365" s="118" t="s">
        <v>2274</v>
      </c>
      <c r="B365" s="1">
        <v>2741</v>
      </c>
      <c r="C365" s="1" t="s">
        <v>1496</v>
      </c>
      <c r="D365" s="1" t="s">
        <v>329</v>
      </c>
      <c r="E365" s="110" t="s">
        <v>2692</v>
      </c>
      <c r="F365" s="1">
        <v>1095385</v>
      </c>
      <c r="G365" s="1" t="s">
        <v>1501</v>
      </c>
      <c r="H365" s="133">
        <v>3</v>
      </c>
      <c r="I365" s="7" t="s">
        <v>2489</v>
      </c>
      <c r="J365" s="1" t="s">
        <v>57</v>
      </c>
      <c r="K365" s="1" t="s">
        <v>330</v>
      </c>
      <c r="L365" s="3">
        <v>3753.54</v>
      </c>
      <c r="M365" s="10">
        <f t="shared" si="8"/>
        <v>11260.619999999999</v>
      </c>
      <c r="N365" s="5" t="s">
        <v>12</v>
      </c>
      <c r="O365" s="1" t="s">
        <v>130</v>
      </c>
      <c r="P365" s="1" t="s">
        <v>226</v>
      </c>
      <c r="Q365" s="1" t="s">
        <v>226</v>
      </c>
      <c r="R365" s="6">
        <v>45672</v>
      </c>
      <c r="S365" s="1" t="s">
        <v>2776</v>
      </c>
      <c r="T365" s="124" t="s">
        <v>331</v>
      </c>
      <c r="U365" s="11"/>
      <c r="V365" s="11"/>
      <c r="W365" s="11"/>
      <c r="X365" s="11"/>
    </row>
    <row r="366" spans="1:24" ht="95.1" customHeight="1" x14ac:dyDescent="0.25">
      <c r="A366" s="118" t="s">
        <v>2274</v>
      </c>
      <c r="B366" s="1">
        <v>2741</v>
      </c>
      <c r="C366" s="1" t="s">
        <v>1496</v>
      </c>
      <c r="D366" s="1" t="s">
        <v>329</v>
      </c>
      <c r="E366" s="110" t="s">
        <v>2692</v>
      </c>
      <c r="F366" s="1">
        <v>1095385</v>
      </c>
      <c r="G366" s="1" t="s">
        <v>1501</v>
      </c>
      <c r="H366" s="133">
        <v>6</v>
      </c>
      <c r="I366" s="7" t="s">
        <v>2489</v>
      </c>
      <c r="J366" s="1" t="s">
        <v>57</v>
      </c>
      <c r="K366" s="1" t="s">
        <v>330</v>
      </c>
      <c r="L366" s="3">
        <v>3702.92</v>
      </c>
      <c r="M366" s="10">
        <f t="shared" si="8"/>
        <v>22217.52</v>
      </c>
      <c r="N366" s="5" t="s">
        <v>12</v>
      </c>
      <c r="O366" s="1" t="s">
        <v>130</v>
      </c>
      <c r="P366" s="1" t="s">
        <v>226</v>
      </c>
      <c r="Q366" s="1" t="s">
        <v>226</v>
      </c>
      <c r="R366" s="6">
        <v>45672</v>
      </c>
      <c r="S366" s="1" t="s">
        <v>2776</v>
      </c>
      <c r="T366" s="124" t="s">
        <v>331</v>
      </c>
      <c r="U366" s="11"/>
      <c r="V366" s="11"/>
      <c r="W366" s="11"/>
      <c r="X366" s="11"/>
    </row>
    <row r="367" spans="1:24" ht="95.1" customHeight="1" x14ac:dyDescent="0.25">
      <c r="A367" s="118" t="s">
        <v>2274</v>
      </c>
      <c r="B367" s="1">
        <v>2741</v>
      </c>
      <c r="C367" s="1" t="s">
        <v>1496</v>
      </c>
      <c r="D367" s="1" t="s">
        <v>329</v>
      </c>
      <c r="E367" s="110" t="s">
        <v>2692</v>
      </c>
      <c r="F367" s="1">
        <v>1095385</v>
      </c>
      <c r="G367" s="1" t="s">
        <v>1501</v>
      </c>
      <c r="H367" s="133">
        <v>2</v>
      </c>
      <c r="I367" s="7" t="s">
        <v>2489</v>
      </c>
      <c r="J367" s="1" t="s">
        <v>57</v>
      </c>
      <c r="K367" s="1" t="s">
        <v>330</v>
      </c>
      <c r="L367" s="3">
        <v>3659.81</v>
      </c>
      <c r="M367" s="10">
        <f t="shared" si="8"/>
        <v>7319.62</v>
      </c>
      <c r="N367" s="5" t="s">
        <v>12</v>
      </c>
      <c r="O367" s="1" t="s">
        <v>130</v>
      </c>
      <c r="P367" s="1" t="s">
        <v>226</v>
      </c>
      <c r="Q367" s="1" t="s">
        <v>226</v>
      </c>
      <c r="R367" s="6">
        <v>45672</v>
      </c>
      <c r="S367" s="1" t="s">
        <v>2776</v>
      </c>
      <c r="T367" s="124" t="s">
        <v>331</v>
      </c>
      <c r="U367" s="11"/>
      <c r="V367" s="11"/>
      <c r="W367" s="11"/>
      <c r="X367" s="11"/>
    </row>
    <row r="368" spans="1:24" s="28" customFormat="1" ht="95.1" customHeight="1" x14ac:dyDescent="0.25">
      <c r="A368" s="118" t="s">
        <v>2274</v>
      </c>
      <c r="B368" s="1">
        <v>2741</v>
      </c>
      <c r="C368" s="1" t="s">
        <v>1496</v>
      </c>
      <c r="D368" s="1" t="s">
        <v>329</v>
      </c>
      <c r="E368" s="110" t="s">
        <v>2692</v>
      </c>
      <c r="F368" s="1">
        <v>1095385</v>
      </c>
      <c r="G368" s="1" t="s">
        <v>1501</v>
      </c>
      <c r="H368" s="133">
        <v>2</v>
      </c>
      <c r="I368" s="7" t="s">
        <v>2489</v>
      </c>
      <c r="J368" s="1" t="s">
        <v>57</v>
      </c>
      <c r="K368" s="1" t="s">
        <v>330</v>
      </c>
      <c r="L368" s="3">
        <v>3580.26</v>
      </c>
      <c r="M368" s="10">
        <f t="shared" si="8"/>
        <v>7160.52</v>
      </c>
      <c r="N368" s="5" t="s">
        <v>12</v>
      </c>
      <c r="O368" s="1" t="s">
        <v>130</v>
      </c>
      <c r="P368" s="1" t="s">
        <v>226</v>
      </c>
      <c r="Q368" s="1" t="s">
        <v>226</v>
      </c>
      <c r="R368" s="6">
        <v>45672</v>
      </c>
      <c r="S368" s="1" t="s">
        <v>2776</v>
      </c>
      <c r="T368" s="124" t="s">
        <v>331</v>
      </c>
      <c r="U368" s="27"/>
      <c r="V368" s="27"/>
      <c r="W368" s="27"/>
      <c r="X368" s="27"/>
    </row>
    <row r="369" spans="1:24" ht="95.1" customHeight="1" x14ac:dyDescent="0.25">
      <c r="A369" s="118" t="s">
        <v>2274</v>
      </c>
      <c r="B369" s="1">
        <v>2741</v>
      </c>
      <c r="C369" s="1" t="s">
        <v>1496</v>
      </c>
      <c r="D369" s="1" t="s">
        <v>329</v>
      </c>
      <c r="E369" s="110" t="s">
        <v>2692</v>
      </c>
      <c r="F369" s="1">
        <v>1095385</v>
      </c>
      <c r="G369" s="1" t="s">
        <v>1501</v>
      </c>
      <c r="H369" s="133">
        <v>3</v>
      </c>
      <c r="I369" s="7" t="s">
        <v>2489</v>
      </c>
      <c r="J369" s="1" t="s">
        <v>57</v>
      </c>
      <c r="K369" s="1" t="s">
        <v>330</v>
      </c>
      <c r="L369" s="3">
        <v>3726.64</v>
      </c>
      <c r="M369" s="10">
        <f t="shared" si="8"/>
        <v>11179.92</v>
      </c>
      <c r="N369" s="5" t="s">
        <v>12</v>
      </c>
      <c r="O369" s="1" t="s">
        <v>130</v>
      </c>
      <c r="P369" s="1" t="s">
        <v>226</v>
      </c>
      <c r="Q369" s="1" t="s">
        <v>226</v>
      </c>
      <c r="R369" s="6">
        <v>45672</v>
      </c>
      <c r="S369" s="1" t="s">
        <v>2776</v>
      </c>
      <c r="T369" s="124" t="s">
        <v>331</v>
      </c>
      <c r="U369" s="11"/>
      <c r="V369" s="11"/>
      <c r="W369" s="11"/>
      <c r="X369" s="11"/>
    </row>
    <row r="370" spans="1:24" ht="95.1" customHeight="1" x14ac:dyDescent="0.25">
      <c r="A370" s="118" t="s">
        <v>2274</v>
      </c>
      <c r="B370" s="1">
        <v>2741</v>
      </c>
      <c r="C370" s="1" t="s">
        <v>1496</v>
      </c>
      <c r="D370" s="1" t="s">
        <v>329</v>
      </c>
      <c r="E370" s="110" t="s">
        <v>2692</v>
      </c>
      <c r="F370" s="1">
        <v>1095386</v>
      </c>
      <c r="G370" s="1" t="s">
        <v>1501</v>
      </c>
      <c r="H370" s="134">
        <v>1</v>
      </c>
      <c r="I370" s="7" t="s">
        <v>2489</v>
      </c>
      <c r="J370" s="1" t="s">
        <v>57</v>
      </c>
      <c r="K370" s="1" t="s">
        <v>332</v>
      </c>
      <c r="L370" s="3">
        <v>2446.21</v>
      </c>
      <c r="M370" s="10">
        <f t="shared" si="8"/>
        <v>2446.21</v>
      </c>
      <c r="N370" s="5" t="s">
        <v>12</v>
      </c>
      <c r="O370" s="1" t="s">
        <v>130</v>
      </c>
      <c r="P370" s="1" t="s">
        <v>226</v>
      </c>
      <c r="Q370" s="1" t="s">
        <v>226</v>
      </c>
      <c r="R370" s="6">
        <v>45672</v>
      </c>
      <c r="S370" s="1" t="s">
        <v>2776</v>
      </c>
      <c r="T370" s="124" t="s">
        <v>331</v>
      </c>
      <c r="U370" s="11"/>
      <c r="V370" s="11"/>
      <c r="W370" s="11"/>
      <c r="X370" s="11"/>
    </row>
    <row r="371" spans="1:24" ht="95.1" customHeight="1" x14ac:dyDescent="0.25">
      <c r="A371" s="118" t="s">
        <v>2274</v>
      </c>
      <c r="B371" s="1">
        <v>2741</v>
      </c>
      <c r="C371" s="1" t="s">
        <v>1496</v>
      </c>
      <c r="D371" s="1" t="s">
        <v>329</v>
      </c>
      <c r="E371" s="110" t="s">
        <v>2692</v>
      </c>
      <c r="F371" s="1">
        <v>1095386</v>
      </c>
      <c r="G371" s="1" t="s">
        <v>1501</v>
      </c>
      <c r="H371" s="134">
        <v>1</v>
      </c>
      <c r="I371" s="7" t="s">
        <v>2489</v>
      </c>
      <c r="J371" s="1" t="s">
        <v>57</v>
      </c>
      <c r="K371" s="1" t="s">
        <v>332</v>
      </c>
      <c r="L371" s="3">
        <v>2622.12</v>
      </c>
      <c r="M371" s="10">
        <f t="shared" si="8"/>
        <v>2622.12</v>
      </c>
      <c r="N371" s="5" t="s">
        <v>12</v>
      </c>
      <c r="O371" s="1" t="s">
        <v>130</v>
      </c>
      <c r="P371" s="1" t="s">
        <v>226</v>
      </c>
      <c r="Q371" s="1" t="s">
        <v>226</v>
      </c>
      <c r="R371" s="6">
        <v>45672</v>
      </c>
      <c r="S371" s="1" t="s">
        <v>2776</v>
      </c>
      <c r="T371" s="124" t="s">
        <v>331</v>
      </c>
      <c r="U371" s="11"/>
      <c r="V371" s="11"/>
      <c r="W371" s="11"/>
      <c r="X371" s="11"/>
    </row>
    <row r="372" spans="1:24" ht="95.1" customHeight="1" x14ac:dyDescent="0.25">
      <c r="A372" s="118" t="s">
        <v>2274</v>
      </c>
      <c r="B372" s="1">
        <v>2741</v>
      </c>
      <c r="C372" s="1" t="s">
        <v>1496</v>
      </c>
      <c r="D372" s="1" t="s">
        <v>329</v>
      </c>
      <c r="E372" s="110" t="s">
        <v>2692</v>
      </c>
      <c r="F372" s="1">
        <v>1095386</v>
      </c>
      <c r="G372" s="1" t="s">
        <v>1501</v>
      </c>
      <c r="H372" s="134">
        <v>1</v>
      </c>
      <c r="I372" s="7" t="s">
        <v>2489</v>
      </c>
      <c r="J372" s="1" t="s">
        <v>57</v>
      </c>
      <c r="K372" s="1" t="s">
        <v>332</v>
      </c>
      <c r="L372" s="3">
        <v>2638.55</v>
      </c>
      <c r="M372" s="10">
        <f t="shared" si="8"/>
        <v>2638.55</v>
      </c>
      <c r="N372" s="5" t="s">
        <v>12</v>
      </c>
      <c r="O372" s="1" t="s">
        <v>130</v>
      </c>
      <c r="P372" s="1" t="s">
        <v>226</v>
      </c>
      <c r="Q372" s="1" t="s">
        <v>226</v>
      </c>
      <c r="R372" s="6">
        <v>45672</v>
      </c>
      <c r="S372" s="1" t="s">
        <v>2776</v>
      </c>
      <c r="T372" s="124" t="s">
        <v>331</v>
      </c>
      <c r="U372" s="11"/>
      <c r="V372" s="11"/>
      <c r="W372" s="11"/>
      <c r="X372" s="11"/>
    </row>
    <row r="373" spans="1:24" ht="95.1" customHeight="1" x14ac:dyDescent="0.25">
      <c r="A373" s="118" t="s">
        <v>2274</v>
      </c>
      <c r="B373" s="1">
        <v>2007</v>
      </c>
      <c r="C373" s="1" t="s">
        <v>1496</v>
      </c>
      <c r="D373" s="1" t="s">
        <v>333</v>
      </c>
      <c r="E373" s="110" t="s">
        <v>2692</v>
      </c>
      <c r="F373" s="1">
        <v>1095385</v>
      </c>
      <c r="G373" s="1" t="s">
        <v>1501</v>
      </c>
      <c r="H373" s="133">
        <f>13+4+4+4+1+2+4</f>
        <v>32</v>
      </c>
      <c r="I373" s="7" t="s">
        <v>2489</v>
      </c>
      <c r="J373" s="1" t="s">
        <v>57</v>
      </c>
      <c r="K373" s="1" t="s">
        <v>330</v>
      </c>
      <c r="L373" s="3">
        <v>3801.13</v>
      </c>
      <c r="M373" s="10">
        <f t="shared" si="8"/>
        <v>121636.16</v>
      </c>
      <c r="N373" s="5" t="s">
        <v>12</v>
      </c>
      <c r="O373" s="1" t="s">
        <v>130</v>
      </c>
      <c r="P373" s="1" t="s">
        <v>226</v>
      </c>
      <c r="Q373" s="1" t="s">
        <v>226</v>
      </c>
      <c r="R373" s="6">
        <v>45672</v>
      </c>
      <c r="S373" s="1" t="s">
        <v>2776</v>
      </c>
      <c r="T373" s="124" t="s">
        <v>331</v>
      </c>
      <c r="U373" s="11"/>
      <c r="V373" s="11"/>
      <c r="W373" s="11"/>
      <c r="X373" s="11"/>
    </row>
    <row r="374" spans="1:24" ht="95.1" customHeight="1" x14ac:dyDescent="0.25">
      <c r="A374" s="118" t="s">
        <v>2274</v>
      </c>
      <c r="B374" s="1">
        <v>2510</v>
      </c>
      <c r="C374" s="1" t="s">
        <v>1496</v>
      </c>
      <c r="D374" s="1" t="s">
        <v>333</v>
      </c>
      <c r="E374" s="110" t="s">
        <v>2692</v>
      </c>
      <c r="F374" s="1">
        <v>1095385</v>
      </c>
      <c r="G374" s="1" t="s">
        <v>1501</v>
      </c>
      <c r="H374" s="133">
        <v>2</v>
      </c>
      <c r="I374" s="7" t="s">
        <v>2489</v>
      </c>
      <c r="J374" s="1" t="s">
        <v>57</v>
      </c>
      <c r="K374" s="1" t="s">
        <v>330</v>
      </c>
      <c r="L374" s="3">
        <v>3801.13</v>
      </c>
      <c r="M374" s="10">
        <f t="shared" si="8"/>
        <v>7602.26</v>
      </c>
      <c r="N374" s="5" t="s">
        <v>12</v>
      </c>
      <c r="O374" s="1" t="s">
        <v>130</v>
      </c>
      <c r="P374" s="1" t="s">
        <v>226</v>
      </c>
      <c r="Q374" s="1" t="s">
        <v>226</v>
      </c>
      <c r="R374" s="6">
        <v>45672</v>
      </c>
      <c r="S374" s="1" t="s">
        <v>2776</v>
      </c>
      <c r="T374" s="124" t="s">
        <v>331</v>
      </c>
      <c r="U374" s="11"/>
      <c r="V374" s="11"/>
      <c r="W374" s="11"/>
      <c r="X374" s="11"/>
    </row>
    <row r="375" spans="1:24" ht="95.1" customHeight="1" x14ac:dyDescent="0.25">
      <c r="A375" s="118" t="s">
        <v>2274</v>
      </c>
      <c r="B375" s="1">
        <v>2521</v>
      </c>
      <c r="C375" s="1" t="s">
        <v>1496</v>
      </c>
      <c r="D375" s="1" t="s">
        <v>333</v>
      </c>
      <c r="E375" s="110" t="s">
        <v>2692</v>
      </c>
      <c r="F375" s="1">
        <v>1095385</v>
      </c>
      <c r="G375" s="1" t="s">
        <v>1501</v>
      </c>
      <c r="H375" s="133">
        <v>10</v>
      </c>
      <c r="I375" s="7" t="s">
        <v>2489</v>
      </c>
      <c r="J375" s="1" t="s">
        <v>57</v>
      </c>
      <c r="K375" s="1" t="s">
        <v>330</v>
      </c>
      <c r="L375" s="3">
        <v>3801.13</v>
      </c>
      <c r="M375" s="10">
        <f t="shared" si="8"/>
        <v>38011.300000000003</v>
      </c>
      <c r="N375" s="5" t="s">
        <v>12</v>
      </c>
      <c r="O375" s="1" t="s">
        <v>130</v>
      </c>
      <c r="P375" s="1" t="s">
        <v>226</v>
      </c>
      <c r="Q375" s="1" t="s">
        <v>226</v>
      </c>
      <c r="R375" s="6">
        <v>45672</v>
      </c>
      <c r="S375" s="1" t="s">
        <v>2776</v>
      </c>
      <c r="T375" s="124" t="s">
        <v>331</v>
      </c>
      <c r="U375" s="11"/>
      <c r="V375" s="11"/>
      <c r="W375" s="11"/>
      <c r="X375" s="11"/>
    </row>
    <row r="376" spans="1:24" ht="95.1" customHeight="1" x14ac:dyDescent="0.25">
      <c r="A376" s="118" t="s">
        <v>2274</v>
      </c>
      <c r="B376" s="1">
        <v>2741</v>
      </c>
      <c r="C376" s="1" t="s">
        <v>1496</v>
      </c>
      <c r="D376" s="1" t="s">
        <v>333</v>
      </c>
      <c r="E376" s="110" t="s">
        <v>2692</v>
      </c>
      <c r="F376" s="1">
        <v>1095385</v>
      </c>
      <c r="G376" s="1" t="s">
        <v>1501</v>
      </c>
      <c r="H376" s="133">
        <v>2</v>
      </c>
      <c r="I376" s="7" t="s">
        <v>2489</v>
      </c>
      <c r="J376" s="1" t="s">
        <v>57</v>
      </c>
      <c r="K376" s="1" t="s">
        <v>330</v>
      </c>
      <c r="L376" s="3">
        <v>3801.13</v>
      </c>
      <c r="M376" s="10">
        <f t="shared" si="8"/>
        <v>7602.26</v>
      </c>
      <c r="N376" s="5" t="s">
        <v>12</v>
      </c>
      <c r="O376" s="1" t="s">
        <v>130</v>
      </c>
      <c r="P376" s="1" t="s">
        <v>226</v>
      </c>
      <c r="Q376" s="1" t="s">
        <v>226</v>
      </c>
      <c r="R376" s="6">
        <v>45672</v>
      </c>
      <c r="S376" s="1" t="s">
        <v>2776</v>
      </c>
      <c r="T376" s="124" t="s">
        <v>331</v>
      </c>
      <c r="U376" s="11"/>
      <c r="V376" s="11"/>
      <c r="W376" s="11"/>
      <c r="X376" s="11"/>
    </row>
    <row r="377" spans="1:24" ht="95.1" customHeight="1" x14ac:dyDescent="0.25">
      <c r="A377" s="118" t="s">
        <v>2274</v>
      </c>
      <c r="B377" s="1">
        <v>2515</v>
      </c>
      <c r="C377" s="1" t="s">
        <v>1496</v>
      </c>
      <c r="D377" s="1" t="s">
        <v>333</v>
      </c>
      <c r="E377" s="110" t="s">
        <v>2692</v>
      </c>
      <c r="F377" s="1">
        <v>1095385</v>
      </c>
      <c r="G377" s="1" t="s">
        <v>1501</v>
      </c>
      <c r="H377" s="133">
        <v>2</v>
      </c>
      <c r="I377" s="7" t="s">
        <v>2489</v>
      </c>
      <c r="J377" s="1" t="s">
        <v>57</v>
      </c>
      <c r="K377" s="1" t="s">
        <v>330</v>
      </c>
      <c r="L377" s="3">
        <v>3801.13</v>
      </c>
      <c r="M377" s="10">
        <f t="shared" si="8"/>
        <v>7602.26</v>
      </c>
      <c r="N377" s="5" t="s">
        <v>12</v>
      </c>
      <c r="O377" s="1" t="s">
        <v>130</v>
      </c>
      <c r="P377" s="1" t="s">
        <v>226</v>
      </c>
      <c r="Q377" s="1" t="s">
        <v>226</v>
      </c>
      <c r="R377" s="6">
        <v>45672</v>
      </c>
      <c r="S377" s="1" t="s">
        <v>2776</v>
      </c>
      <c r="T377" s="124" t="s">
        <v>331</v>
      </c>
      <c r="U377" s="11"/>
      <c r="V377" s="11"/>
      <c r="W377" s="11"/>
      <c r="X377" s="11"/>
    </row>
    <row r="378" spans="1:24" ht="95.1" customHeight="1" x14ac:dyDescent="0.25">
      <c r="A378" s="118" t="s">
        <v>2274</v>
      </c>
      <c r="B378" s="1">
        <v>2545</v>
      </c>
      <c r="C378" s="1" t="s">
        <v>1496</v>
      </c>
      <c r="D378" s="1" t="s">
        <v>333</v>
      </c>
      <c r="E378" s="110" t="s">
        <v>2692</v>
      </c>
      <c r="F378" s="1">
        <v>1095385</v>
      </c>
      <c r="G378" s="1" t="s">
        <v>1501</v>
      </c>
      <c r="H378" s="133">
        <v>6</v>
      </c>
      <c r="I378" s="7" t="s">
        <v>2489</v>
      </c>
      <c r="J378" s="1" t="s">
        <v>57</v>
      </c>
      <c r="K378" s="1" t="s">
        <v>330</v>
      </c>
      <c r="L378" s="3">
        <v>3801.13</v>
      </c>
      <c r="M378" s="10">
        <f t="shared" si="8"/>
        <v>22806.78</v>
      </c>
      <c r="N378" s="5" t="s">
        <v>12</v>
      </c>
      <c r="O378" s="1" t="s">
        <v>130</v>
      </c>
      <c r="P378" s="1" t="s">
        <v>226</v>
      </c>
      <c r="Q378" s="1" t="s">
        <v>226</v>
      </c>
      <c r="R378" s="6">
        <v>45672</v>
      </c>
      <c r="S378" s="1" t="s">
        <v>2776</v>
      </c>
      <c r="T378" s="124" t="s">
        <v>331</v>
      </c>
      <c r="U378" s="11"/>
      <c r="V378" s="11"/>
      <c r="W378" s="11"/>
      <c r="X378" s="11"/>
    </row>
    <row r="379" spans="1:24" ht="95.1" customHeight="1" x14ac:dyDescent="0.25">
      <c r="A379" s="118" t="s">
        <v>2274</v>
      </c>
      <c r="B379" s="1">
        <v>2522</v>
      </c>
      <c r="C379" s="1" t="s">
        <v>1496</v>
      </c>
      <c r="D379" s="1" t="s">
        <v>333</v>
      </c>
      <c r="E379" s="110" t="s">
        <v>2692</v>
      </c>
      <c r="F379" s="1">
        <v>1095385</v>
      </c>
      <c r="G379" s="1" t="s">
        <v>1501</v>
      </c>
      <c r="H379" s="133">
        <f>8+2</f>
        <v>10</v>
      </c>
      <c r="I379" s="7" t="s">
        <v>2489</v>
      </c>
      <c r="J379" s="1" t="s">
        <v>57</v>
      </c>
      <c r="K379" s="1" t="s">
        <v>330</v>
      </c>
      <c r="L379" s="3">
        <v>3801.13</v>
      </c>
      <c r="M379" s="10">
        <f t="shared" si="8"/>
        <v>38011.300000000003</v>
      </c>
      <c r="N379" s="25" t="s">
        <v>34</v>
      </c>
      <c r="O379" s="1" t="s">
        <v>130</v>
      </c>
      <c r="P379" s="1" t="s">
        <v>226</v>
      </c>
      <c r="Q379" s="1" t="s">
        <v>226</v>
      </c>
      <c r="R379" s="6">
        <v>45672</v>
      </c>
      <c r="S379" s="1" t="s">
        <v>2776</v>
      </c>
      <c r="T379" s="124" t="s">
        <v>331</v>
      </c>
      <c r="U379" s="11"/>
      <c r="V379" s="11"/>
      <c r="W379" s="11"/>
      <c r="X379" s="11"/>
    </row>
    <row r="380" spans="1:24" ht="95.1" customHeight="1" x14ac:dyDescent="0.25">
      <c r="A380" s="118" t="s">
        <v>2274</v>
      </c>
      <c r="B380" s="1">
        <v>2453</v>
      </c>
      <c r="C380" s="1" t="s">
        <v>1496</v>
      </c>
      <c r="D380" s="1" t="s">
        <v>333</v>
      </c>
      <c r="E380" s="110" t="s">
        <v>2692</v>
      </c>
      <c r="F380" s="1">
        <v>1095385</v>
      </c>
      <c r="G380" s="1" t="s">
        <v>1501</v>
      </c>
      <c r="H380" s="133">
        <v>7</v>
      </c>
      <c r="I380" s="7" t="s">
        <v>2489</v>
      </c>
      <c r="J380" s="1" t="s">
        <v>57</v>
      </c>
      <c r="K380" s="1" t="s">
        <v>330</v>
      </c>
      <c r="L380" s="3">
        <v>3801.13</v>
      </c>
      <c r="M380" s="10">
        <f t="shared" si="8"/>
        <v>26607.91</v>
      </c>
      <c r="N380" s="5" t="s">
        <v>12</v>
      </c>
      <c r="O380" s="1" t="s">
        <v>130</v>
      </c>
      <c r="P380" s="1" t="s">
        <v>226</v>
      </c>
      <c r="Q380" s="1" t="s">
        <v>226</v>
      </c>
      <c r="R380" s="6">
        <v>45672</v>
      </c>
      <c r="S380" s="1" t="s">
        <v>2776</v>
      </c>
      <c r="T380" s="124" t="s">
        <v>331</v>
      </c>
      <c r="U380" s="11"/>
      <c r="V380" s="11"/>
      <c r="W380" s="11"/>
      <c r="X380" s="11"/>
    </row>
    <row r="381" spans="1:24" ht="95.1" customHeight="1" x14ac:dyDescent="0.25">
      <c r="A381" s="118" t="s">
        <v>2274</v>
      </c>
      <c r="B381" s="1">
        <v>2741</v>
      </c>
      <c r="C381" s="1" t="s">
        <v>1496</v>
      </c>
      <c r="D381" s="1" t="s">
        <v>333</v>
      </c>
      <c r="E381" s="110" t="s">
        <v>2692</v>
      </c>
      <c r="F381" s="1">
        <v>1095388</v>
      </c>
      <c r="G381" s="1" t="s">
        <v>1501</v>
      </c>
      <c r="H381" s="134">
        <v>1</v>
      </c>
      <c r="I381" s="7" t="s">
        <v>2488</v>
      </c>
      <c r="J381" s="1" t="s">
        <v>57</v>
      </c>
      <c r="K381" s="1" t="s">
        <v>334</v>
      </c>
      <c r="L381" s="3">
        <v>3258.12</v>
      </c>
      <c r="M381" s="10">
        <f t="shared" si="8"/>
        <v>3258.12</v>
      </c>
      <c r="N381" s="5" t="s">
        <v>12</v>
      </c>
      <c r="O381" s="1" t="s">
        <v>130</v>
      </c>
      <c r="P381" s="1" t="s">
        <v>226</v>
      </c>
      <c r="Q381" s="1" t="s">
        <v>226</v>
      </c>
      <c r="R381" s="6">
        <v>45672</v>
      </c>
      <c r="S381" s="1" t="s">
        <v>2776</v>
      </c>
      <c r="T381" s="124" t="s">
        <v>331</v>
      </c>
      <c r="U381" s="11"/>
      <c r="V381" s="11"/>
      <c r="W381" s="11"/>
      <c r="X381" s="11"/>
    </row>
    <row r="382" spans="1:24" ht="95.1" customHeight="1" x14ac:dyDescent="0.25">
      <c r="A382" s="118" t="s">
        <v>2274</v>
      </c>
      <c r="B382" s="1">
        <v>2453</v>
      </c>
      <c r="C382" s="1" t="s">
        <v>1496</v>
      </c>
      <c r="D382" s="1" t="s">
        <v>333</v>
      </c>
      <c r="E382" s="110" t="s">
        <v>2692</v>
      </c>
      <c r="F382" s="1">
        <v>1095388</v>
      </c>
      <c r="G382" s="1" t="s">
        <v>1501</v>
      </c>
      <c r="H382" s="134">
        <v>1</v>
      </c>
      <c r="I382" s="7" t="s">
        <v>2488</v>
      </c>
      <c r="J382" s="1" t="s">
        <v>57</v>
      </c>
      <c r="K382" s="1" t="s">
        <v>334</v>
      </c>
      <c r="L382" s="3">
        <v>3258.12</v>
      </c>
      <c r="M382" s="10">
        <f t="shared" si="8"/>
        <v>3258.12</v>
      </c>
      <c r="N382" s="5" t="s">
        <v>12</v>
      </c>
      <c r="O382" s="1" t="s">
        <v>130</v>
      </c>
      <c r="P382" s="1" t="s">
        <v>226</v>
      </c>
      <c r="Q382" s="1" t="s">
        <v>226</v>
      </c>
      <c r="R382" s="6">
        <v>45672</v>
      </c>
      <c r="S382" s="1" t="s">
        <v>2776</v>
      </c>
      <c r="T382" s="124" t="s">
        <v>331</v>
      </c>
      <c r="U382" s="11"/>
      <c r="V382" s="11"/>
      <c r="W382" s="11"/>
      <c r="X382" s="11"/>
    </row>
    <row r="383" spans="1:24" ht="95.1" customHeight="1" x14ac:dyDescent="0.25">
      <c r="A383" s="118" t="s">
        <v>2274</v>
      </c>
      <c r="B383" s="1">
        <v>2522</v>
      </c>
      <c r="C383" s="1" t="s">
        <v>1496</v>
      </c>
      <c r="D383" s="1" t="s">
        <v>333</v>
      </c>
      <c r="E383" s="110" t="s">
        <v>2692</v>
      </c>
      <c r="F383" s="1">
        <v>1095388</v>
      </c>
      <c r="G383" s="1" t="s">
        <v>1501</v>
      </c>
      <c r="H383" s="134">
        <v>1</v>
      </c>
      <c r="I383" s="7" t="s">
        <v>2488</v>
      </c>
      <c r="J383" s="1" t="s">
        <v>57</v>
      </c>
      <c r="K383" s="1" t="s">
        <v>334</v>
      </c>
      <c r="L383" s="3">
        <v>3258.12</v>
      </c>
      <c r="M383" s="10">
        <f t="shared" si="8"/>
        <v>3258.12</v>
      </c>
      <c r="N383" s="25" t="s">
        <v>34</v>
      </c>
      <c r="O383" s="1" t="s">
        <v>130</v>
      </c>
      <c r="P383" s="1" t="s">
        <v>226</v>
      </c>
      <c r="Q383" s="1" t="s">
        <v>226</v>
      </c>
      <c r="R383" s="6">
        <v>45672</v>
      </c>
      <c r="S383" s="1" t="s">
        <v>2776</v>
      </c>
      <c r="T383" s="124" t="s">
        <v>331</v>
      </c>
      <c r="U383" s="11"/>
      <c r="V383" s="11"/>
      <c r="W383" s="11"/>
      <c r="X383" s="11"/>
    </row>
    <row r="384" spans="1:24" ht="95.1" customHeight="1" x14ac:dyDescent="0.25">
      <c r="A384" s="118" t="s">
        <v>2274</v>
      </c>
      <c r="B384" s="1">
        <v>2007</v>
      </c>
      <c r="C384" s="1" t="s">
        <v>1496</v>
      </c>
      <c r="D384" s="1" t="s">
        <v>333</v>
      </c>
      <c r="E384" s="110" t="s">
        <v>2692</v>
      </c>
      <c r="F384" s="1">
        <v>1062146</v>
      </c>
      <c r="G384" s="1" t="s">
        <v>1501</v>
      </c>
      <c r="H384" s="133">
        <v>4</v>
      </c>
      <c r="I384" s="7" t="s">
        <v>2488</v>
      </c>
      <c r="J384" s="1" t="s">
        <v>57</v>
      </c>
      <c r="K384" s="1" t="s">
        <v>335</v>
      </c>
      <c r="L384" s="3">
        <v>3966.54</v>
      </c>
      <c r="M384" s="10">
        <f t="shared" si="8"/>
        <v>15866.16</v>
      </c>
      <c r="N384" s="5" t="s">
        <v>12</v>
      </c>
      <c r="O384" s="1" t="s">
        <v>130</v>
      </c>
      <c r="P384" s="1" t="s">
        <v>226</v>
      </c>
      <c r="Q384" s="1" t="s">
        <v>226</v>
      </c>
      <c r="R384" s="6">
        <v>45672</v>
      </c>
      <c r="S384" s="1" t="s">
        <v>2776</v>
      </c>
      <c r="T384" s="124" t="s">
        <v>331</v>
      </c>
      <c r="U384" s="11"/>
      <c r="V384" s="11"/>
      <c r="W384" s="11"/>
      <c r="X384" s="11"/>
    </row>
    <row r="385" spans="1:24" ht="95.1" customHeight="1" x14ac:dyDescent="0.25">
      <c r="A385" s="118" t="s">
        <v>2274</v>
      </c>
      <c r="B385" s="1">
        <v>2510</v>
      </c>
      <c r="C385" s="1" t="s">
        <v>1496</v>
      </c>
      <c r="D385" s="1" t="s">
        <v>333</v>
      </c>
      <c r="E385" s="110" t="s">
        <v>2692</v>
      </c>
      <c r="F385" s="1">
        <v>1062146</v>
      </c>
      <c r="G385" s="1" t="s">
        <v>1501</v>
      </c>
      <c r="H385" s="134">
        <v>1</v>
      </c>
      <c r="I385" s="7" t="s">
        <v>2488</v>
      </c>
      <c r="J385" s="1" t="s">
        <v>57</v>
      </c>
      <c r="K385" s="1" t="s">
        <v>335</v>
      </c>
      <c r="L385" s="3">
        <v>3966.54</v>
      </c>
      <c r="M385" s="10">
        <f t="shared" si="8"/>
        <v>3966.54</v>
      </c>
      <c r="N385" s="5" t="s">
        <v>12</v>
      </c>
      <c r="O385" s="1" t="s">
        <v>130</v>
      </c>
      <c r="P385" s="1" t="s">
        <v>226</v>
      </c>
      <c r="Q385" s="1" t="s">
        <v>226</v>
      </c>
      <c r="R385" s="6">
        <v>45672</v>
      </c>
      <c r="S385" s="1" t="s">
        <v>2776</v>
      </c>
      <c r="T385" s="124" t="s">
        <v>331</v>
      </c>
      <c r="U385" s="11"/>
      <c r="V385" s="11"/>
      <c r="W385" s="11"/>
      <c r="X385" s="11"/>
    </row>
    <row r="386" spans="1:24" ht="95.1" customHeight="1" x14ac:dyDescent="0.25">
      <c r="A386" s="118" t="s">
        <v>2274</v>
      </c>
      <c r="B386" s="1">
        <v>2521</v>
      </c>
      <c r="C386" s="1" t="s">
        <v>1496</v>
      </c>
      <c r="D386" s="1" t="s">
        <v>333</v>
      </c>
      <c r="E386" s="110" t="s">
        <v>2692</v>
      </c>
      <c r="F386" s="1">
        <v>1062146</v>
      </c>
      <c r="G386" s="1" t="s">
        <v>1501</v>
      </c>
      <c r="H386" s="133">
        <v>2</v>
      </c>
      <c r="I386" s="7" t="s">
        <v>2488</v>
      </c>
      <c r="J386" s="1" t="s">
        <v>57</v>
      </c>
      <c r="K386" s="1" t="s">
        <v>335</v>
      </c>
      <c r="L386" s="3">
        <v>3966.54</v>
      </c>
      <c r="M386" s="10">
        <f t="shared" si="8"/>
        <v>7933.08</v>
      </c>
      <c r="N386" s="5" t="s">
        <v>12</v>
      </c>
      <c r="O386" s="1" t="s">
        <v>130</v>
      </c>
      <c r="P386" s="1" t="s">
        <v>226</v>
      </c>
      <c r="Q386" s="1" t="s">
        <v>226</v>
      </c>
      <c r="R386" s="6">
        <v>45672</v>
      </c>
      <c r="S386" s="1" t="s">
        <v>2776</v>
      </c>
      <c r="T386" s="124" t="s">
        <v>331</v>
      </c>
      <c r="U386" s="11"/>
      <c r="V386" s="11"/>
      <c r="W386" s="11"/>
      <c r="X386" s="11"/>
    </row>
    <row r="387" spans="1:24" ht="95.1" customHeight="1" x14ac:dyDescent="0.25">
      <c r="A387" s="118" t="s">
        <v>2274</v>
      </c>
      <c r="B387" s="1">
        <v>2453</v>
      </c>
      <c r="C387" s="1" t="s">
        <v>1496</v>
      </c>
      <c r="D387" s="1" t="s">
        <v>333</v>
      </c>
      <c r="E387" s="110" t="s">
        <v>2692</v>
      </c>
      <c r="F387" s="1">
        <v>1062146</v>
      </c>
      <c r="G387" s="1" t="s">
        <v>1501</v>
      </c>
      <c r="H387" s="134">
        <v>1</v>
      </c>
      <c r="I387" s="7" t="s">
        <v>2488</v>
      </c>
      <c r="J387" s="1" t="s">
        <v>57</v>
      </c>
      <c r="K387" s="1" t="s">
        <v>335</v>
      </c>
      <c r="L387" s="3">
        <v>3966.54</v>
      </c>
      <c r="M387" s="10">
        <f t="shared" si="8"/>
        <v>3966.54</v>
      </c>
      <c r="N387" s="5" t="s">
        <v>12</v>
      </c>
      <c r="O387" s="1" t="s">
        <v>130</v>
      </c>
      <c r="P387" s="1" t="s">
        <v>226</v>
      </c>
      <c r="Q387" s="1" t="s">
        <v>226</v>
      </c>
      <c r="R387" s="6">
        <v>45672</v>
      </c>
      <c r="S387" s="1" t="s">
        <v>2776</v>
      </c>
      <c r="T387" s="124" t="s">
        <v>331</v>
      </c>
      <c r="U387" s="11"/>
      <c r="V387" s="11"/>
      <c r="W387" s="11"/>
      <c r="X387" s="11"/>
    </row>
    <row r="388" spans="1:24" ht="95.1" customHeight="1" x14ac:dyDescent="0.25">
      <c r="A388" s="118" t="s">
        <v>2274</v>
      </c>
      <c r="B388" s="1">
        <v>2522</v>
      </c>
      <c r="C388" s="1" t="s">
        <v>1496</v>
      </c>
      <c r="D388" s="1" t="s">
        <v>333</v>
      </c>
      <c r="E388" s="110" t="s">
        <v>2692</v>
      </c>
      <c r="F388" s="1">
        <v>1062146</v>
      </c>
      <c r="G388" s="1" t="s">
        <v>1501</v>
      </c>
      <c r="H388" s="133">
        <v>3</v>
      </c>
      <c r="I388" s="7" t="s">
        <v>2488</v>
      </c>
      <c r="J388" s="1" t="s">
        <v>57</v>
      </c>
      <c r="K388" s="1" t="s">
        <v>335</v>
      </c>
      <c r="L388" s="3">
        <v>3966.54</v>
      </c>
      <c r="M388" s="10">
        <f t="shared" si="8"/>
        <v>11899.619999999999</v>
      </c>
      <c r="N388" s="25" t="s">
        <v>34</v>
      </c>
      <c r="O388" s="1" t="s">
        <v>130</v>
      </c>
      <c r="P388" s="1" t="s">
        <v>226</v>
      </c>
      <c r="Q388" s="1" t="s">
        <v>226</v>
      </c>
      <c r="R388" s="6">
        <v>45672</v>
      </c>
      <c r="S388" s="1" t="s">
        <v>2776</v>
      </c>
      <c r="T388" s="124" t="s">
        <v>331</v>
      </c>
      <c r="U388" s="11"/>
      <c r="V388" s="11"/>
      <c r="W388" s="11"/>
      <c r="X388" s="11"/>
    </row>
    <row r="389" spans="1:24" ht="95.1" customHeight="1" x14ac:dyDescent="0.25">
      <c r="A389" s="118" t="s">
        <v>2274</v>
      </c>
      <c r="B389" s="1">
        <v>2007</v>
      </c>
      <c r="C389" s="1" t="s">
        <v>1496</v>
      </c>
      <c r="D389" s="1" t="s">
        <v>333</v>
      </c>
      <c r="E389" s="110" t="s">
        <v>2692</v>
      </c>
      <c r="F389" s="1">
        <v>1115463</v>
      </c>
      <c r="G389" s="1" t="s">
        <v>1501</v>
      </c>
      <c r="H389" s="133">
        <v>3</v>
      </c>
      <c r="I389" s="7" t="s">
        <v>2488</v>
      </c>
      <c r="J389" s="1" t="s">
        <v>57</v>
      </c>
      <c r="K389" s="1" t="s">
        <v>336</v>
      </c>
      <c r="L389" s="3">
        <v>4000.82</v>
      </c>
      <c r="M389" s="10">
        <f t="shared" si="8"/>
        <v>12002.460000000001</v>
      </c>
      <c r="N389" s="5" t="s">
        <v>12</v>
      </c>
      <c r="O389" s="1" t="s">
        <v>130</v>
      </c>
      <c r="P389" s="1" t="s">
        <v>226</v>
      </c>
      <c r="Q389" s="1" t="s">
        <v>226</v>
      </c>
      <c r="R389" s="6">
        <v>45672</v>
      </c>
      <c r="S389" s="1" t="s">
        <v>2776</v>
      </c>
      <c r="T389" s="124" t="s">
        <v>331</v>
      </c>
      <c r="U389" s="11"/>
      <c r="V389" s="11"/>
      <c r="W389" s="11"/>
      <c r="X389" s="11"/>
    </row>
    <row r="390" spans="1:24" ht="95.1" customHeight="1" x14ac:dyDescent="0.25">
      <c r="A390" s="118" t="s">
        <v>2274</v>
      </c>
      <c r="B390" s="1">
        <v>2521</v>
      </c>
      <c r="C390" s="1" t="s">
        <v>1496</v>
      </c>
      <c r="D390" s="1" t="s">
        <v>333</v>
      </c>
      <c r="E390" s="110" t="s">
        <v>2692</v>
      </c>
      <c r="F390" s="1">
        <v>1115463</v>
      </c>
      <c r="G390" s="1" t="s">
        <v>1501</v>
      </c>
      <c r="H390" s="133">
        <v>2</v>
      </c>
      <c r="I390" s="7" t="s">
        <v>2488</v>
      </c>
      <c r="J390" s="1" t="s">
        <v>57</v>
      </c>
      <c r="K390" s="1" t="s">
        <v>336</v>
      </c>
      <c r="L390" s="3">
        <v>4000.82</v>
      </c>
      <c r="M390" s="10">
        <f t="shared" si="8"/>
        <v>8001.64</v>
      </c>
      <c r="N390" s="5" t="s">
        <v>12</v>
      </c>
      <c r="O390" s="1" t="s">
        <v>130</v>
      </c>
      <c r="P390" s="1" t="s">
        <v>226</v>
      </c>
      <c r="Q390" s="1" t="s">
        <v>226</v>
      </c>
      <c r="R390" s="6">
        <v>45672</v>
      </c>
      <c r="S390" s="1" t="s">
        <v>2776</v>
      </c>
      <c r="T390" s="124" t="s">
        <v>331</v>
      </c>
      <c r="U390" s="11"/>
      <c r="V390" s="11"/>
      <c r="W390" s="11"/>
      <c r="X390" s="11"/>
    </row>
    <row r="391" spans="1:24" ht="95.1" customHeight="1" x14ac:dyDescent="0.25">
      <c r="A391" s="118" t="s">
        <v>2274</v>
      </c>
      <c r="B391" s="1">
        <v>2515</v>
      </c>
      <c r="C391" s="1" t="s">
        <v>1496</v>
      </c>
      <c r="D391" s="1" t="s">
        <v>333</v>
      </c>
      <c r="E391" s="110" t="s">
        <v>2692</v>
      </c>
      <c r="F391" s="1">
        <v>1115463</v>
      </c>
      <c r="G391" s="1" t="s">
        <v>1501</v>
      </c>
      <c r="H391" s="134">
        <v>1</v>
      </c>
      <c r="I391" s="7" t="s">
        <v>2488</v>
      </c>
      <c r="J391" s="1" t="s">
        <v>57</v>
      </c>
      <c r="K391" s="1" t="s">
        <v>336</v>
      </c>
      <c r="L391" s="3">
        <v>4000.82</v>
      </c>
      <c r="M391" s="10">
        <f t="shared" si="8"/>
        <v>4000.82</v>
      </c>
      <c r="N391" s="5" t="s">
        <v>12</v>
      </c>
      <c r="O391" s="1" t="s">
        <v>130</v>
      </c>
      <c r="P391" s="1" t="s">
        <v>226</v>
      </c>
      <c r="Q391" s="1" t="s">
        <v>226</v>
      </c>
      <c r="R391" s="6">
        <v>45672</v>
      </c>
      <c r="S391" s="1" t="s">
        <v>2776</v>
      </c>
      <c r="T391" s="124" t="s">
        <v>331</v>
      </c>
      <c r="U391" s="11"/>
      <c r="V391" s="11"/>
      <c r="W391" s="11"/>
      <c r="X391" s="11"/>
    </row>
    <row r="392" spans="1:24" ht="95.1" customHeight="1" x14ac:dyDescent="0.25">
      <c r="A392" s="118" t="s">
        <v>2274</v>
      </c>
      <c r="B392" s="1">
        <v>2545</v>
      </c>
      <c r="C392" s="1" t="s">
        <v>1496</v>
      </c>
      <c r="D392" s="1" t="s">
        <v>333</v>
      </c>
      <c r="E392" s="110" t="s">
        <v>2692</v>
      </c>
      <c r="F392" s="1">
        <v>1115463</v>
      </c>
      <c r="G392" s="1" t="s">
        <v>1501</v>
      </c>
      <c r="H392" s="134">
        <v>1</v>
      </c>
      <c r="I392" s="7" t="s">
        <v>2488</v>
      </c>
      <c r="J392" s="1" t="s">
        <v>57</v>
      </c>
      <c r="K392" s="1" t="s">
        <v>336</v>
      </c>
      <c r="L392" s="3">
        <v>4000.82</v>
      </c>
      <c r="M392" s="10">
        <f t="shared" si="8"/>
        <v>4000.82</v>
      </c>
      <c r="N392" s="5" t="s">
        <v>12</v>
      </c>
      <c r="O392" s="1" t="s">
        <v>130</v>
      </c>
      <c r="P392" s="1" t="s">
        <v>226</v>
      </c>
      <c r="Q392" s="1" t="s">
        <v>226</v>
      </c>
      <c r="R392" s="6">
        <v>45672</v>
      </c>
      <c r="S392" s="1" t="s">
        <v>2776</v>
      </c>
      <c r="T392" s="124" t="s">
        <v>331</v>
      </c>
      <c r="U392" s="11"/>
      <c r="V392" s="11"/>
      <c r="W392" s="11"/>
      <c r="X392" s="11"/>
    </row>
    <row r="393" spans="1:24" ht="95.1" customHeight="1" x14ac:dyDescent="0.25">
      <c r="A393" s="118" t="s">
        <v>2274</v>
      </c>
      <c r="B393" s="1">
        <v>2522</v>
      </c>
      <c r="C393" s="1" t="s">
        <v>1496</v>
      </c>
      <c r="D393" s="1" t="s">
        <v>333</v>
      </c>
      <c r="E393" s="110" t="s">
        <v>2692</v>
      </c>
      <c r="F393" s="1">
        <v>1115463</v>
      </c>
      <c r="G393" s="1" t="s">
        <v>1501</v>
      </c>
      <c r="H393" s="134">
        <v>1</v>
      </c>
      <c r="I393" s="7" t="s">
        <v>2488</v>
      </c>
      <c r="J393" s="1" t="s">
        <v>57</v>
      </c>
      <c r="K393" s="1" t="s">
        <v>336</v>
      </c>
      <c r="L393" s="3">
        <v>4000.82</v>
      </c>
      <c r="M393" s="10">
        <f t="shared" si="8"/>
        <v>4000.82</v>
      </c>
      <c r="N393" s="5" t="s">
        <v>12</v>
      </c>
      <c r="O393" s="1" t="s">
        <v>130</v>
      </c>
      <c r="P393" s="1" t="s">
        <v>226</v>
      </c>
      <c r="Q393" s="1" t="s">
        <v>226</v>
      </c>
      <c r="R393" s="6">
        <v>45672</v>
      </c>
      <c r="S393" s="1" t="s">
        <v>2776</v>
      </c>
      <c r="T393" s="124" t="s">
        <v>331</v>
      </c>
      <c r="U393" s="11"/>
      <c r="V393" s="11"/>
      <c r="W393" s="11"/>
      <c r="X393" s="11"/>
    </row>
    <row r="394" spans="1:24" ht="95.1" customHeight="1" x14ac:dyDescent="0.25">
      <c r="A394" s="118" t="s">
        <v>2274</v>
      </c>
      <c r="B394" s="1">
        <v>2741</v>
      </c>
      <c r="C394" s="1" t="s">
        <v>1496</v>
      </c>
      <c r="D394" s="1" t="s">
        <v>337</v>
      </c>
      <c r="E394" s="1" t="s">
        <v>2699</v>
      </c>
      <c r="F394" s="1" t="s">
        <v>1133</v>
      </c>
      <c r="G394" s="1" t="s">
        <v>4059</v>
      </c>
      <c r="H394" s="133">
        <v>944</v>
      </c>
      <c r="I394" s="7" t="s">
        <v>2552</v>
      </c>
      <c r="J394" s="1" t="s">
        <v>57</v>
      </c>
      <c r="K394" s="1" t="s">
        <v>338</v>
      </c>
      <c r="L394" s="3">
        <v>5.8141999999999999E-2</v>
      </c>
      <c r="M394" s="10">
        <f t="shared" si="8"/>
        <v>54.886048000000002</v>
      </c>
      <c r="N394" s="5" t="s">
        <v>12</v>
      </c>
      <c r="O394" s="1" t="s">
        <v>53</v>
      </c>
      <c r="P394" s="1" t="s">
        <v>226</v>
      </c>
      <c r="Q394" s="1" t="s">
        <v>226</v>
      </c>
      <c r="R394" s="6">
        <v>45724</v>
      </c>
      <c r="S394" s="1" t="s">
        <v>4027</v>
      </c>
      <c r="T394" s="124" t="s">
        <v>339</v>
      </c>
      <c r="U394" s="11"/>
      <c r="V394" s="11"/>
      <c r="W394" s="11"/>
      <c r="X394" s="11"/>
    </row>
    <row r="395" spans="1:24" ht="95.1" customHeight="1" x14ac:dyDescent="0.25">
      <c r="A395" s="118" t="s">
        <v>2274</v>
      </c>
      <c r="B395" s="1">
        <v>2515</v>
      </c>
      <c r="C395" s="1" t="s">
        <v>1496</v>
      </c>
      <c r="D395" s="1" t="s">
        <v>337</v>
      </c>
      <c r="E395" s="1" t="s">
        <v>2699</v>
      </c>
      <c r="F395" s="1" t="s">
        <v>1133</v>
      </c>
      <c r="G395" s="1" t="s">
        <v>4059</v>
      </c>
      <c r="H395" s="133">
        <v>3212051</v>
      </c>
      <c r="I395" s="7" t="s">
        <v>2552</v>
      </c>
      <c r="J395" s="1" t="s">
        <v>57</v>
      </c>
      <c r="K395" s="1" t="s">
        <v>338</v>
      </c>
      <c r="L395" s="3">
        <v>5.8141999999999999E-2</v>
      </c>
      <c r="M395" s="10">
        <f t="shared" si="8"/>
        <v>186755.069242</v>
      </c>
      <c r="N395" s="5" t="s">
        <v>12</v>
      </c>
      <c r="O395" s="1" t="s">
        <v>53</v>
      </c>
      <c r="P395" s="1" t="s">
        <v>226</v>
      </c>
      <c r="Q395" s="1" t="s">
        <v>226</v>
      </c>
      <c r="R395" s="6">
        <v>45724</v>
      </c>
      <c r="S395" s="1" t="s">
        <v>4027</v>
      </c>
      <c r="T395" s="124" t="s">
        <v>339</v>
      </c>
      <c r="U395" s="11"/>
      <c r="V395" s="11"/>
      <c r="W395" s="11"/>
      <c r="X395" s="11"/>
    </row>
    <row r="396" spans="1:24" ht="95.1" customHeight="1" x14ac:dyDescent="0.25">
      <c r="A396" s="118" t="s">
        <v>2274</v>
      </c>
      <c r="B396" s="1">
        <v>2007</v>
      </c>
      <c r="C396" s="1" t="s">
        <v>1496</v>
      </c>
      <c r="D396" s="1" t="s">
        <v>337</v>
      </c>
      <c r="E396" s="1" t="s">
        <v>2699</v>
      </c>
      <c r="F396" s="1" t="s">
        <v>1133</v>
      </c>
      <c r="G396" s="1" t="s">
        <v>4059</v>
      </c>
      <c r="H396" s="133">
        <f>4148+18556</f>
        <v>22704</v>
      </c>
      <c r="I396" s="7" t="s">
        <v>2552</v>
      </c>
      <c r="J396" s="1" t="s">
        <v>57</v>
      </c>
      <c r="K396" s="1" t="s">
        <v>338</v>
      </c>
      <c r="L396" s="3">
        <v>5.8141999999999999E-2</v>
      </c>
      <c r="M396" s="10">
        <f t="shared" si="8"/>
        <v>1320.0559679999999</v>
      </c>
      <c r="N396" s="5" t="s">
        <v>12</v>
      </c>
      <c r="O396" s="1" t="s">
        <v>53</v>
      </c>
      <c r="P396" s="1" t="s">
        <v>226</v>
      </c>
      <c r="Q396" s="1" t="s">
        <v>226</v>
      </c>
      <c r="R396" s="6">
        <v>45724</v>
      </c>
      <c r="S396" s="1" t="s">
        <v>4027</v>
      </c>
      <c r="T396" s="124" t="s">
        <v>339</v>
      </c>
      <c r="U396" s="11"/>
      <c r="V396" s="11"/>
      <c r="W396" s="11"/>
      <c r="X396" s="11"/>
    </row>
    <row r="397" spans="1:24" ht="95.1" customHeight="1" x14ac:dyDescent="0.25">
      <c r="A397" s="118" t="s">
        <v>2274</v>
      </c>
      <c r="B397" s="1">
        <v>2513</v>
      </c>
      <c r="C397" s="1" t="s">
        <v>1496</v>
      </c>
      <c r="D397" s="1" t="s">
        <v>337</v>
      </c>
      <c r="E397" s="1" t="s">
        <v>2699</v>
      </c>
      <c r="F397" s="1" t="s">
        <v>1133</v>
      </c>
      <c r="G397" s="1" t="s">
        <v>4059</v>
      </c>
      <c r="H397" s="133">
        <v>7223</v>
      </c>
      <c r="I397" s="7" t="s">
        <v>2552</v>
      </c>
      <c r="J397" s="1" t="s">
        <v>57</v>
      </c>
      <c r="K397" s="1" t="s">
        <v>338</v>
      </c>
      <c r="L397" s="3">
        <v>5.8141999999999999E-2</v>
      </c>
      <c r="M397" s="10">
        <f t="shared" si="8"/>
        <v>419.95966599999997</v>
      </c>
      <c r="N397" s="5" t="s">
        <v>12</v>
      </c>
      <c r="O397" s="1" t="s">
        <v>53</v>
      </c>
      <c r="P397" s="1" t="s">
        <v>226</v>
      </c>
      <c r="Q397" s="1" t="s">
        <v>226</v>
      </c>
      <c r="R397" s="6">
        <v>45724</v>
      </c>
      <c r="S397" s="1" t="s">
        <v>4027</v>
      </c>
      <c r="T397" s="124" t="s">
        <v>339</v>
      </c>
      <c r="U397" s="11"/>
      <c r="V397" s="11"/>
      <c r="W397" s="11"/>
      <c r="X397" s="11"/>
    </row>
    <row r="398" spans="1:24" ht="95.1" customHeight="1" x14ac:dyDescent="0.25">
      <c r="A398" s="118" t="s">
        <v>2274</v>
      </c>
      <c r="B398" s="1">
        <v>2007</v>
      </c>
      <c r="C398" s="1" t="s">
        <v>1496</v>
      </c>
      <c r="D398" s="1" t="s">
        <v>337</v>
      </c>
      <c r="E398" s="1" t="s">
        <v>2699</v>
      </c>
      <c r="F398" s="1" t="s">
        <v>1133</v>
      </c>
      <c r="G398" s="1" t="s">
        <v>3582</v>
      </c>
      <c r="H398" s="133">
        <v>757</v>
      </c>
      <c r="I398" s="7" t="s">
        <v>2552</v>
      </c>
      <c r="J398" s="1" t="s">
        <v>57</v>
      </c>
      <c r="K398" s="1" t="s">
        <v>340</v>
      </c>
      <c r="L398" s="3">
        <v>4.3298490000000003</v>
      </c>
      <c r="M398" s="10">
        <f t="shared" si="8"/>
        <v>3277.6956930000001</v>
      </c>
      <c r="N398" s="5" t="s">
        <v>12</v>
      </c>
      <c r="O398" s="1" t="s">
        <v>53</v>
      </c>
      <c r="P398" s="1" t="s">
        <v>226</v>
      </c>
      <c r="Q398" s="1" t="s">
        <v>226</v>
      </c>
      <c r="R398" s="6">
        <v>45724</v>
      </c>
      <c r="S398" s="1" t="s">
        <v>4027</v>
      </c>
      <c r="T398" s="124" t="s">
        <v>339</v>
      </c>
      <c r="U398" s="11"/>
      <c r="V398" s="11"/>
      <c r="W398" s="11"/>
      <c r="X398" s="11"/>
    </row>
    <row r="399" spans="1:24" ht="95.1" customHeight="1" x14ac:dyDescent="0.25">
      <c r="A399" s="118" t="s">
        <v>2274</v>
      </c>
      <c r="B399" s="1">
        <v>2450</v>
      </c>
      <c r="C399" s="1" t="s">
        <v>1496</v>
      </c>
      <c r="D399" s="1" t="s">
        <v>337</v>
      </c>
      <c r="E399" s="1" t="s">
        <v>2699</v>
      </c>
      <c r="F399" s="1">
        <v>1084757</v>
      </c>
      <c r="G399" s="1" t="s">
        <v>4059</v>
      </c>
      <c r="H399" s="133">
        <v>472718</v>
      </c>
      <c r="I399" s="7" t="s">
        <v>2552</v>
      </c>
      <c r="J399" s="1" t="s">
        <v>57</v>
      </c>
      <c r="K399" s="1" t="s">
        <v>341</v>
      </c>
      <c r="L399" s="3">
        <v>9.3026999999999999E-2</v>
      </c>
      <c r="M399" s="10">
        <f t="shared" si="8"/>
        <v>43975.537385999996</v>
      </c>
      <c r="N399" s="5" t="s">
        <v>12</v>
      </c>
      <c r="O399" s="1" t="s">
        <v>53</v>
      </c>
      <c r="P399" s="1" t="s">
        <v>226</v>
      </c>
      <c r="Q399" s="1" t="s">
        <v>226</v>
      </c>
      <c r="R399" s="6">
        <v>45724</v>
      </c>
      <c r="S399" s="1" t="s">
        <v>4027</v>
      </c>
      <c r="T399" s="124" t="s">
        <v>339</v>
      </c>
      <c r="U399" s="11"/>
      <c r="V399" s="11"/>
      <c r="W399" s="11"/>
      <c r="X399" s="11"/>
    </row>
    <row r="400" spans="1:24" ht="95.1" customHeight="1" x14ac:dyDescent="0.25">
      <c r="A400" s="118" t="s">
        <v>2274</v>
      </c>
      <c r="B400" s="1">
        <v>2500</v>
      </c>
      <c r="C400" s="1" t="s">
        <v>1496</v>
      </c>
      <c r="D400" s="1" t="s">
        <v>337</v>
      </c>
      <c r="E400" s="1" t="s">
        <v>2699</v>
      </c>
      <c r="F400" s="1">
        <v>1084757</v>
      </c>
      <c r="G400" s="1" t="s">
        <v>4059</v>
      </c>
      <c r="H400" s="133">
        <v>5689</v>
      </c>
      <c r="I400" s="7" t="s">
        <v>2552</v>
      </c>
      <c r="J400" s="1" t="s">
        <v>57</v>
      </c>
      <c r="K400" s="1" t="s">
        <v>341</v>
      </c>
      <c r="L400" s="3">
        <v>9.3026999999999999E-2</v>
      </c>
      <c r="M400" s="10">
        <f t="shared" si="8"/>
        <v>529.23060299999997</v>
      </c>
      <c r="N400" s="5" t="s">
        <v>12</v>
      </c>
      <c r="O400" s="1" t="s">
        <v>53</v>
      </c>
      <c r="P400" s="1" t="s">
        <v>226</v>
      </c>
      <c r="Q400" s="1" t="s">
        <v>226</v>
      </c>
      <c r="R400" s="6">
        <v>45724</v>
      </c>
      <c r="S400" s="1" t="s">
        <v>4027</v>
      </c>
      <c r="T400" s="124" t="s">
        <v>339</v>
      </c>
      <c r="U400" s="11"/>
      <c r="V400" s="11"/>
      <c r="W400" s="11"/>
      <c r="X400" s="11"/>
    </row>
    <row r="401" spans="1:24" ht="95.1" customHeight="1" x14ac:dyDescent="0.25">
      <c r="A401" s="118" t="s">
        <v>2274</v>
      </c>
      <c r="B401" s="1">
        <v>2454</v>
      </c>
      <c r="C401" s="1" t="s">
        <v>1496</v>
      </c>
      <c r="D401" s="1" t="s">
        <v>337</v>
      </c>
      <c r="E401" s="1" t="s">
        <v>2699</v>
      </c>
      <c r="F401" s="1">
        <v>1084757</v>
      </c>
      <c r="G401" s="1" t="s">
        <v>4059</v>
      </c>
      <c r="H401" s="133">
        <v>113037</v>
      </c>
      <c r="I401" s="7" t="s">
        <v>2552</v>
      </c>
      <c r="J401" s="1" t="s">
        <v>57</v>
      </c>
      <c r="K401" s="1" t="s">
        <v>341</v>
      </c>
      <c r="L401" s="3">
        <v>9.3026999999999999E-2</v>
      </c>
      <c r="M401" s="10">
        <f t="shared" ref="M401:M586" si="9">H401*L401</f>
        <v>10515.492999</v>
      </c>
      <c r="N401" s="5" t="s">
        <v>12</v>
      </c>
      <c r="O401" s="1" t="s">
        <v>53</v>
      </c>
      <c r="P401" s="1" t="s">
        <v>226</v>
      </c>
      <c r="Q401" s="1" t="s">
        <v>226</v>
      </c>
      <c r="R401" s="6">
        <v>45724</v>
      </c>
      <c r="S401" s="1" t="s">
        <v>4027</v>
      </c>
      <c r="T401" s="124" t="s">
        <v>339</v>
      </c>
      <c r="U401" s="11"/>
      <c r="V401" s="11"/>
      <c r="W401" s="11"/>
      <c r="X401" s="11"/>
    </row>
    <row r="402" spans="1:24" ht="95.1" customHeight="1" x14ac:dyDescent="0.25">
      <c r="A402" s="118" t="s">
        <v>2274</v>
      </c>
      <c r="B402" s="1">
        <v>2970</v>
      </c>
      <c r="C402" s="1" t="s">
        <v>1496</v>
      </c>
      <c r="D402" s="1" t="s">
        <v>337</v>
      </c>
      <c r="E402" s="1" t="s">
        <v>2699</v>
      </c>
      <c r="F402" s="1">
        <v>1084757</v>
      </c>
      <c r="G402" s="1" t="s">
        <v>4059</v>
      </c>
      <c r="H402" s="133">
        <v>271006</v>
      </c>
      <c r="I402" s="7" t="s">
        <v>2552</v>
      </c>
      <c r="J402" s="1" t="s">
        <v>57</v>
      </c>
      <c r="K402" s="1" t="s">
        <v>341</v>
      </c>
      <c r="L402" s="3">
        <v>9.3026999999999999E-2</v>
      </c>
      <c r="M402" s="10">
        <f t="shared" si="9"/>
        <v>25210.875162</v>
      </c>
      <c r="N402" s="5" t="s">
        <v>12</v>
      </c>
      <c r="O402" s="1" t="s">
        <v>53</v>
      </c>
      <c r="P402" s="1" t="s">
        <v>226</v>
      </c>
      <c r="Q402" s="1" t="s">
        <v>226</v>
      </c>
      <c r="R402" s="6">
        <v>45724</v>
      </c>
      <c r="S402" s="1" t="s">
        <v>4027</v>
      </c>
      <c r="T402" s="124" t="s">
        <v>339</v>
      </c>
      <c r="U402" s="11"/>
      <c r="V402" s="11"/>
      <c r="W402" s="11"/>
      <c r="X402" s="11"/>
    </row>
    <row r="403" spans="1:24" ht="95.1" customHeight="1" x14ac:dyDescent="0.25">
      <c r="A403" s="118" t="s">
        <v>2274</v>
      </c>
      <c r="B403" s="1">
        <v>2741</v>
      </c>
      <c r="C403" s="1" t="s">
        <v>1496</v>
      </c>
      <c r="D403" s="1" t="s">
        <v>337</v>
      </c>
      <c r="E403" s="1" t="s">
        <v>2699</v>
      </c>
      <c r="F403" s="1">
        <v>1084757</v>
      </c>
      <c r="G403" s="1" t="s">
        <v>4059</v>
      </c>
      <c r="H403" s="133">
        <v>653691</v>
      </c>
      <c r="I403" s="7" t="s">
        <v>2552</v>
      </c>
      <c r="J403" s="1" t="s">
        <v>57</v>
      </c>
      <c r="K403" s="1" t="s">
        <v>341</v>
      </c>
      <c r="L403" s="3">
        <v>9.3026999999999999E-2</v>
      </c>
      <c r="M403" s="10">
        <f t="shared" si="9"/>
        <v>60810.912657000001</v>
      </c>
      <c r="N403" s="5" t="s">
        <v>12</v>
      </c>
      <c r="O403" s="1" t="s">
        <v>53</v>
      </c>
      <c r="P403" s="1" t="s">
        <v>226</v>
      </c>
      <c r="Q403" s="1" t="s">
        <v>226</v>
      </c>
      <c r="R403" s="6">
        <v>45724</v>
      </c>
      <c r="S403" s="1" t="s">
        <v>4027</v>
      </c>
      <c r="T403" s="124" t="s">
        <v>339</v>
      </c>
      <c r="U403" s="11"/>
      <c r="V403" s="11"/>
      <c r="W403" s="11"/>
      <c r="X403" s="11"/>
    </row>
    <row r="404" spans="1:24" ht="95.1" customHeight="1" x14ac:dyDescent="0.25">
      <c r="A404" s="118" t="s">
        <v>2274</v>
      </c>
      <c r="B404" s="1">
        <v>2521</v>
      </c>
      <c r="C404" s="1" t="s">
        <v>1496</v>
      </c>
      <c r="D404" s="1" t="s">
        <v>337</v>
      </c>
      <c r="E404" s="1" t="s">
        <v>2699</v>
      </c>
      <c r="F404" s="1">
        <v>1084757</v>
      </c>
      <c r="G404" s="1" t="s">
        <v>4059</v>
      </c>
      <c r="H404" s="133">
        <v>409883</v>
      </c>
      <c r="I404" s="7" t="s">
        <v>2552</v>
      </c>
      <c r="J404" s="1" t="s">
        <v>57</v>
      </c>
      <c r="K404" s="1" t="s">
        <v>341</v>
      </c>
      <c r="L404" s="3">
        <v>9.3026999999999999E-2</v>
      </c>
      <c r="M404" s="10">
        <f t="shared" si="9"/>
        <v>38130.185840999999</v>
      </c>
      <c r="N404" s="5" t="s">
        <v>12</v>
      </c>
      <c r="O404" s="1" t="s">
        <v>53</v>
      </c>
      <c r="P404" s="1" t="s">
        <v>226</v>
      </c>
      <c r="Q404" s="1" t="s">
        <v>226</v>
      </c>
      <c r="R404" s="6">
        <v>45724</v>
      </c>
      <c r="S404" s="1" t="s">
        <v>4027</v>
      </c>
      <c r="T404" s="124" t="s">
        <v>339</v>
      </c>
      <c r="U404" s="11"/>
      <c r="V404" s="11"/>
      <c r="W404" s="11"/>
      <c r="X404" s="11"/>
    </row>
    <row r="405" spans="1:24" ht="95.1" customHeight="1" x14ac:dyDescent="0.25">
      <c r="A405" s="118" t="s">
        <v>2274</v>
      </c>
      <c r="B405" s="1">
        <v>2732</v>
      </c>
      <c r="C405" s="1" t="s">
        <v>1496</v>
      </c>
      <c r="D405" s="1" t="s">
        <v>337</v>
      </c>
      <c r="E405" s="1" t="s">
        <v>2699</v>
      </c>
      <c r="F405" s="1">
        <v>1084757</v>
      </c>
      <c r="G405" s="1" t="s">
        <v>4059</v>
      </c>
      <c r="H405" s="133">
        <v>347622</v>
      </c>
      <c r="I405" s="7" t="s">
        <v>2552</v>
      </c>
      <c r="J405" s="1" t="s">
        <v>57</v>
      </c>
      <c r="K405" s="1" t="s">
        <v>341</v>
      </c>
      <c r="L405" s="3">
        <v>9.3026999999999999E-2</v>
      </c>
      <c r="M405" s="10">
        <f t="shared" si="9"/>
        <v>32338.231793999999</v>
      </c>
      <c r="N405" s="5" t="s">
        <v>12</v>
      </c>
      <c r="O405" s="1" t="s">
        <v>53</v>
      </c>
      <c r="P405" s="1" t="s">
        <v>226</v>
      </c>
      <c r="Q405" s="1" t="s">
        <v>226</v>
      </c>
      <c r="R405" s="6">
        <v>45724</v>
      </c>
      <c r="S405" s="1" t="s">
        <v>4027</v>
      </c>
      <c r="T405" s="124" t="s">
        <v>339</v>
      </c>
      <c r="U405" s="11"/>
      <c r="V405" s="11"/>
      <c r="W405" s="11"/>
      <c r="X405" s="11"/>
    </row>
    <row r="406" spans="1:24" ht="95.1" customHeight="1" x14ac:dyDescent="0.25">
      <c r="A406" s="118" t="s">
        <v>2274</v>
      </c>
      <c r="B406" s="1">
        <v>2515</v>
      </c>
      <c r="C406" s="1" t="s">
        <v>1496</v>
      </c>
      <c r="D406" s="1" t="s">
        <v>337</v>
      </c>
      <c r="E406" s="1" t="s">
        <v>2699</v>
      </c>
      <c r="F406" s="1">
        <v>1084757</v>
      </c>
      <c r="G406" s="1" t="s">
        <v>4059</v>
      </c>
      <c r="H406" s="133">
        <v>4567182</v>
      </c>
      <c r="I406" s="7" t="s">
        <v>2552</v>
      </c>
      <c r="J406" s="1" t="s">
        <v>57</v>
      </c>
      <c r="K406" s="1" t="s">
        <v>341</v>
      </c>
      <c r="L406" s="3">
        <v>9.3026999999999999E-2</v>
      </c>
      <c r="M406" s="10">
        <f t="shared" si="9"/>
        <v>424871.23991399998</v>
      </c>
      <c r="N406" s="5" t="s">
        <v>12</v>
      </c>
      <c r="O406" s="1" t="s">
        <v>53</v>
      </c>
      <c r="P406" s="1" t="s">
        <v>226</v>
      </c>
      <c r="Q406" s="1" t="s">
        <v>226</v>
      </c>
      <c r="R406" s="6">
        <v>45724</v>
      </c>
      <c r="S406" s="1" t="s">
        <v>4027</v>
      </c>
      <c r="T406" s="124" t="s">
        <v>339</v>
      </c>
      <c r="U406" s="11"/>
      <c r="V406" s="11"/>
      <c r="W406" s="11"/>
      <c r="X406" s="11"/>
    </row>
    <row r="407" spans="1:24" ht="95.1" customHeight="1" x14ac:dyDescent="0.25">
      <c r="A407" s="118" t="s">
        <v>2274</v>
      </c>
      <c r="B407" s="1">
        <v>2511</v>
      </c>
      <c r="C407" s="1" t="s">
        <v>1496</v>
      </c>
      <c r="D407" s="1" t="s">
        <v>337</v>
      </c>
      <c r="E407" s="1" t="s">
        <v>2699</v>
      </c>
      <c r="F407" s="1">
        <v>1084757</v>
      </c>
      <c r="G407" s="1" t="s">
        <v>4059</v>
      </c>
      <c r="H407" s="133">
        <v>113880</v>
      </c>
      <c r="I407" s="7" t="s">
        <v>2552</v>
      </c>
      <c r="J407" s="1" t="s">
        <v>57</v>
      </c>
      <c r="K407" s="1" t="s">
        <v>341</v>
      </c>
      <c r="L407" s="3">
        <v>9.3026999999999999E-2</v>
      </c>
      <c r="M407" s="10">
        <f t="shared" si="9"/>
        <v>10593.91476</v>
      </c>
      <c r="N407" s="5" t="s">
        <v>12</v>
      </c>
      <c r="O407" s="1" t="s">
        <v>53</v>
      </c>
      <c r="P407" s="1" t="s">
        <v>226</v>
      </c>
      <c r="Q407" s="1" t="s">
        <v>226</v>
      </c>
      <c r="R407" s="6">
        <v>45724</v>
      </c>
      <c r="S407" s="1" t="s">
        <v>4027</v>
      </c>
      <c r="T407" s="124" t="s">
        <v>339</v>
      </c>
      <c r="U407" s="11"/>
      <c r="V407" s="11"/>
      <c r="W407" s="11"/>
      <c r="X407" s="11"/>
    </row>
    <row r="408" spans="1:24" ht="95.1" customHeight="1" x14ac:dyDescent="0.25">
      <c r="A408" s="118" t="s">
        <v>2274</v>
      </c>
      <c r="B408" s="1">
        <v>2522</v>
      </c>
      <c r="C408" s="1" t="s">
        <v>1496</v>
      </c>
      <c r="D408" s="1" t="s">
        <v>337</v>
      </c>
      <c r="E408" s="1" t="s">
        <v>2699</v>
      </c>
      <c r="F408" s="1">
        <v>1084757</v>
      </c>
      <c r="G408" s="1" t="s">
        <v>4059</v>
      </c>
      <c r="H408" s="133">
        <f>14190+39780+26786+7853</f>
        <v>88609</v>
      </c>
      <c r="I408" s="7" t="s">
        <v>2552</v>
      </c>
      <c r="J408" s="1" t="s">
        <v>57</v>
      </c>
      <c r="K408" s="1" t="s">
        <v>341</v>
      </c>
      <c r="L408" s="3">
        <v>9.3026999999999999E-2</v>
      </c>
      <c r="M408" s="10">
        <f t="shared" si="9"/>
        <v>8243.0294429999994</v>
      </c>
      <c r="N408" s="5" t="s">
        <v>12</v>
      </c>
      <c r="O408" s="1" t="s">
        <v>53</v>
      </c>
      <c r="P408" s="1" t="s">
        <v>226</v>
      </c>
      <c r="Q408" s="1" t="s">
        <v>226</v>
      </c>
      <c r="R408" s="6">
        <v>45724</v>
      </c>
      <c r="S408" s="1" t="s">
        <v>4027</v>
      </c>
      <c r="T408" s="124" t="s">
        <v>339</v>
      </c>
      <c r="U408" s="11"/>
      <c r="V408" s="11"/>
      <c r="W408" s="11"/>
      <c r="X408" s="11"/>
    </row>
    <row r="409" spans="1:24" ht="95.1" customHeight="1" x14ac:dyDescent="0.25">
      <c r="A409" s="118" t="s">
        <v>2274</v>
      </c>
      <c r="B409" s="1">
        <v>2007</v>
      </c>
      <c r="C409" s="1" t="s">
        <v>1496</v>
      </c>
      <c r="D409" s="1" t="s">
        <v>337</v>
      </c>
      <c r="E409" s="1" t="s">
        <v>2699</v>
      </c>
      <c r="F409" s="1">
        <v>1084757</v>
      </c>
      <c r="G409" s="1" t="s">
        <v>4059</v>
      </c>
      <c r="H409" s="133">
        <v>477971</v>
      </c>
      <c r="I409" s="7" t="s">
        <v>2552</v>
      </c>
      <c r="J409" s="1" t="s">
        <v>57</v>
      </c>
      <c r="K409" s="1" t="s">
        <v>341</v>
      </c>
      <c r="L409" s="3">
        <v>9.3026999999999999E-2</v>
      </c>
      <c r="M409" s="10">
        <f t="shared" si="9"/>
        <v>44464.208216999999</v>
      </c>
      <c r="N409" s="5" t="s">
        <v>12</v>
      </c>
      <c r="O409" s="1" t="s">
        <v>53</v>
      </c>
      <c r="P409" s="1" t="s">
        <v>226</v>
      </c>
      <c r="Q409" s="1" t="s">
        <v>226</v>
      </c>
      <c r="R409" s="6">
        <v>45724</v>
      </c>
      <c r="S409" s="1" t="s">
        <v>4027</v>
      </c>
      <c r="T409" s="124" t="s">
        <v>339</v>
      </c>
      <c r="U409" s="11"/>
      <c r="V409" s="11"/>
      <c r="W409" s="11"/>
      <c r="X409" s="11"/>
    </row>
    <row r="410" spans="1:24" ht="95.1" customHeight="1" x14ac:dyDescent="0.25">
      <c r="A410" s="118" t="s">
        <v>2274</v>
      </c>
      <c r="B410" s="1">
        <v>2513</v>
      </c>
      <c r="C410" s="1" t="s">
        <v>1496</v>
      </c>
      <c r="D410" s="1" t="s">
        <v>337</v>
      </c>
      <c r="E410" s="1" t="s">
        <v>2699</v>
      </c>
      <c r="F410" s="1">
        <v>1084757</v>
      </c>
      <c r="G410" s="1" t="s">
        <v>4059</v>
      </c>
      <c r="H410" s="133">
        <v>180895</v>
      </c>
      <c r="I410" s="7" t="s">
        <v>2552</v>
      </c>
      <c r="J410" s="1" t="s">
        <v>57</v>
      </c>
      <c r="K410" s="1" t="s">
        <v>341</v>
      </c>
      <c r="L410" s="3">
        <v>9.3026999999999999E-2</v>
      </c>
      <c r="M410" s="10">
        <f t="shared" si="9"/>
        <v>16828.119165</v>
      </c>
      <c r="N410" s="5" t="s">
        <v>12</v>
      </c>
      <c r="O410" s="1" t="s">
        <v>53</v>
      </c>
      <c r="P410" s="1" t="s">
        <v>226</v>
      </c>
      <c r="Q410" s="1" t="s">
        <v>226</v>
      </c>
      <c r="R410" s="6">
        <v>45724</v>
      </c>
      <c r="S410" s="1" t="s">
        <v>4027</v>
      </c>
      <c r="T410" s="124" t="s">
        <v>339</v>
      </c>
      <c r="U410" s="11"/>
      <c r="V410" s="11"/>
      <c r="W410" s="11"/>
      <c r="X410" s="11"/>
    </row>
    <row r="411" spans="1:24" ht="95.1" customHeight="1" x14ac:dyDescent="0.25">
      <c r="A411" s="118" t="s">
        <v>2274</v>
      </c>
      <c r="B411" s="1">
        <v>2545</v>
      </c>
      <c r="C411" s="1" t="s">
        <v>1496</v>
      </c>
      <c r="D411" s="1" t="s">
        <v>337</v>
      </c>
      <c r="E411" s="1" t="s">
        <v>2699</v>
      </c>
      <c r="F411" s="1">
        <v>1084757</v>
      </c>
      <c r="G411" s="1" t="s">
        <v>4059</v>
      </c>
      <c r="H411" s="133">
        <v>71724</v>
      </c>
      <c r="I411" s="7" t="s">
        <v>2552</v>
      </c>
      <c r="J411" s="1" t="s">
        <v>57</v>
      </c>
      <c r="K411" s="1" t="s">
        <v>341</v>
      </c>
      <c r="L411" s="3">
        <v>9.3026999999999999E-2</v>
      </c>
      <c r="M411" s="10">
        <f t="shared" si="9"/>
        <v>6672.268548</v>
      </c>
      <c r="N411" s="5" t="s">
        <v>12</v>
      </c>
      <c r="O411" s="1" t="s">
        <v>53</v>
      </c>
      <c r="P411" s="1" t="s">
        <v>226</v>
      </c>
      <c r="Q411" s="1" t="s">
        <v>226</v>
      </c>
      <c r="R411" s="6">
        <v>45724</v>
      </c>
      <c r="S411" s="1" t="s">
        <v>4027</v>
      </c>
      <c r="T411" s="124" t="s">
        <v>339</v>
      </c>
      <c r="U411" s="11"/>
      <c r="V411" s="11"/>
      <c r="W411" s="11"/>
      <c r="X411" s="11"/>
    </row>
    <row r="412" spans="1:24" ht="95.1" customHeight="1" x14ac:dyDescent="0.25">
      <c r="A412" s="118" t="s">
        <v>2274</v>
      </c>
      <c r="B412" s="1">
        <v>2453</v>
      </c>
      <c r="C412" s="1" t="s">
        <v>1496</v>
      </c>
      <c r="D412" s="1" t="s">
        <v>337</v>
      </c>
      <c r="E412" s="1" t="s">
        <v>2699</v>
      </c>
      <c r="F412" s="1">
        <v>1084757</v>
      </c>
      <c r="G412" s="1" t="s">
        <v>4059</v>
      </c>
      <c r="H412" s="133">
        <v>71724</v>
      </c>
      <c r="I412" s="7" t="s">
        <v>2552</v>
      </c>
      <c r="J412" s="1" t="s">
        <v>57</v>
      </c>
      <c r="K412" s="1" t="s">
        <v>341</v>
      </c>
      <c r="L412" s="3">
        <v>9.3026999999999999E-2</v>
      </c>
      <c r="M412" s="10">
        <f t="shared" si="9"/>
        <v>6672.268548</v>
      </c>
      <c r="N412" s="5" t="s">
        <v>12</v>
      </c>
      <c r="O412" s="1" t="s">
        <v>53</v>
      </c>
      <c r="P412" s="1" t="s">
        <v>226</v>
      </c>
      <c r="Q412" s="1" t="s">
        <v>226</v>
      </c>
      <c r="R412" s="6">
        <v>45724</v>
      </c>
      <c r="S412" s="1" t="s">
        <v>4027</v>
      </c>
      <c r="T412" s="124" t="s">
        <v>339</v>
      </c>
      <c r="U412" s="11"/>
      <c r="V412" s="11"/>
      <c r="W412" s="11"/>
      <c r="X412" s="11"/>
    </row>
    <row r="413" spans="1:24" ht="95.1" customHeight="1" x14ac:dyDescent="0.25">
      <c r="A413" s="118" t="s">
        <v>2274</v>
      </c>
      <c r="B413" s="1">
        <v>2007</v>
      </c>
      <c r="C413" s="1" t="s">
        <v>1496</v>
      </c>
      <c r="D413" s="1" t="s">
        <v>337</v>
      </c>
      <c r="E413" s="1" t="s">
        <v>2699</v>
      </c>
      <c r="F413" s="1" t="s">
        <v>1133</v>
      </c>
      <c r="G413" s="1" t="s">
        <v>4059</v>
      </c>
      <c r="H413" s="133">
        <v>13478</v>
      </c>
      <c r="I413" s="7" t="s">
        <v>2552</v>
      </c>
      <c r="J413" s="1" t="s">
        <v>57</v>
      </c>
      <c r="K413" s="1" t="s">
        <v>342</v>
      </c>
      <c r="L413" s="3">
        <v>9.3026999999999999E-2</v>
      </c>
      <c r="M413" s="10">
        <f t="shared" si="9"/>
        <v>1253.817906</v>
      </c>
      <c r="N413" s="5" t="s">
        <v>12</v>
      </c>
      <c r="O413" s="1" t="s">
        <v>53</v>
      </c>
      <c r="P413" s="1" t="s">
        <v>226</v>
      </c>
      <c r="Q413" s="1" t="s">
        <v>226</v>
      </c>
      <c r="R413" s="6">
        <v>45724</v>
      </c>
      <c r="S413" s="1" t="s">
        <v>4027</v>
      </c>
      <c r="T413" s="124" t="s">
        <v>339</v>
      </c>
      <c r="U413" s="11"/>
      <c r="V413" s="11"/>
      <c r="W413" s="11"/>
      <c r="X413" s="11"/>
    </row>
    <row r="414" spans="1:24" ht="95.1" customHeight="1" x14ac:dyDescent="0.25">
      <c r="A414" s="118" t="s">
        <v>2274</v>
      </c>
      <c r="B414" s="1">
        <v>2007</v>
      </c>
      <c r="C414" s="1" t="s">
        <v>1496</v>
      </c>
      <c r="D414" s="1" t="s">
        <v>337</v>
      </c>
      <c r="E414" s="1" t="s">
        <v>2699</v>
      </c>
      <c r="F414" s="1" t="s">
        <v>1133</v>
      </c>
      <c r="G414" s="1" t="s">
        <v>4059</v>
      </c>
      <c r="H414" s="133">
        <v>13478</v>
      </c>
      <c r="I414" s="7" t="s">
        <v>2552</v>
      </c>
      <c r="J414" s="1" t="s">
        <v>57</v>
      </c>
      <c r="K414" s="1" t="s">
        <v>343</v>
      </c>
      <c r="L414" s="3">
        <v>3.4884999999999999E-2</v>
      </c>
      <c r="M414" s="10">
        <f t="shared" si="9"/>
        <v>470.18002999999999</v>
      </c>
      <c r="N414" s="5" t="s">
        <v>12</v>
      </c>
      <c r="O414" s="1" t="s">
        <v>53</v>
      </c>
      <c r="P414" s="1" t="s">
        <v>226</v>
      </c>
      <c r="Q414" s="1" t="s">
        <v>226</v>
      </c>
      <c r="R414" s="6">
        <v>45724</v>
      </c>
      <c r="S414" s="1" t="s">
        <v>4027</v>
      </c>
      <c r="T414" s="124" t="s">
        <v>339</v>
      </c>
      <c r="U414" s="11"/>
      <c r="V414" s="11"/>
      <c r="W414" s="11"/>
      <c r="X414" s="11"/>
    </row>
    <row r="415" spans="1:24" ht="95.1" customHeight="1" x14ac:dyDescent="0.25">
      <c r="A415" s="118" t="s">
        <v>2274</v>
      </c>
      <c r="B415" s="1">
        <v>2007</v>
      </c>
      <c r="C415" s="1" t="s">
        <v>1496</v>
      </c>
      <c r="D415" s="1" t="s">
        <v>337</v>
      </c>
      <c r="E415" s="1" t="s">
        <v>2699</v>
      </c>
      <c r="F415" s="1">
        <v>1084901</v>
      </c>
      <c r="G415" s="1" t="s">
        <v>4059</v>
      </c>
      <c r="H415" s="133">
        <v>89247</v>
      </c>
      <c r="I415" s="7" t="s">
        <v>2552</v>
      </c>
      <c r="J415" s="1" t="s">
        <v>57</v>
      </c>
      <c r="K415" s="1" t="s">
        <v>344</v>
      </c>
      <c r="L415" s="3">
        <v>0.162797</v>
      </c>
      <c r="M415" s="10">
        <f t="shared" si="9"/>
        <v>14529.143859</v>
      </c>
      <c r="N415" s="5" t="s">
        <v>12</v>
      </c>
      <c r="O415" s="1" t="s">
        <v>53</v>
      </c>
      <c r="P415" s="1" t="s">
        <v>226</v>
      </c>
      <c r="Q415" s="1" t="s">
        <v>226</v>
      </c>
      <c r="R415" s="6">
        <v>45724</v>
      </c>
      <c r="S415" s="1" t="s">
        <v>4027</v>
      </c>
      <c r="T415" s="124" t="s">
        <v>339</v>
      </c>
      <c r="U415" s="11"/>
      <c r="V415" s="11"/>
      <c r="W415" s="11"/>
      <c r="X415" s="11"/>
    </row>
    <row r="416" spans="1:24" ht="95.1" customHeight="1" x14ac:dyDescent="0.25">
      <c r="A416" s="118" t="s">
        <v>2274</v>
      </c>
      <c r="B416" s="1">
        <v>2515</v>
      </c>
      <c r="C416" s="1" t="s">
        <v>1496</v>
      </c>
      <c r="D416" s="1" t="s">
        <v>337</v>
      </c>
      <c r="E416" s="1" t="s">
        <v>2699</v>
      </c>
      <c r="F416" s="1">
        <v>1084901</v>
      </c>
      <c r="G416" s="1" t="s">
        <v>4059</v>
      </c>
      <c r="H416" s="133">
        <v>4129</v>
      </c>
      <c r="I416" s="7" t="s">
        <v>2552</v>
      </c>
      <c r="J416" s="1" t="s">
        <v>57</v>
      </c>
      <c r="K416" s="1" t="s">
        <v>344</v>
      </c>
      <c r="L416" s="3">
        <v>0.162797</v>
      </c>
      <c r="M416" s="10">
        <f t="shared" si="9"/>
        <v>672.18881299999998</v>
      </c>
      <c r="N416" s="5" t="s">
        <v>12</v>
      </c>
      <c r="O416" s="1" t="s">
        <v>53</v>
      </c>
      <c r="P416" s="1" t="s">
        <v>226</v>
      </c>
      <c r="Q416" s="1" t="s">
        <v>226</v>
      </c>
      <c r="R416" s="6">
        <v>45724</v>
      </c>
      <c r="S416" s="1" t="s">
        <v>4027</v>
      </c>
      <c r="T416" s="124" t="s">
        <v>339</v>
      </c>
      <c r="U416" s="11"/>
      <c r="V416" s="11"/>
      <c r="W416" s="11"/>
      <c r="X416" s="11"/>
    </row>
    <row r="417" spans="1:24" ht="95.1" customHeight="1" x14ac:dyDescent="0.25">
      <c r="A417" s="118" t="s">
        <v>2274</v>
      </c>
      <c r="B417" s="1">
        <v>2450</v>
      </c>
      <c r="C417" s="1" t="s">
        <v>1496</v>
      </c>
      <c r="D417" s="1" t="s">
        <v>337</v>
      </c>
      <c r="E417" s="1" t="s">
        <v>2699</v>
      </c>
      <c r="F417" s="1" t="s">
        <v>1133</v>
      </c>
      <c r="G417" s="1" t="s">
        <v>4059</v>
      </c>
      <c r="H417" s="14">
        <v>6198</v>
      </c>
      <c r="I417" s="7" t="s">
        <v>2552</v>
      </c>
      <c r="J417" s="1" t="s">
        <v>57</v>
      </c>
      <c r="K417" s="1" t="s">
        <v>2427</v>
      </c>
      <c r="L417" s="3">
        <v>1.1627999999999999E-2</v>
      </c>
      <c r="M417" s="10">
        <f t="shared" si="9"/>
        <v>72.070343999999992</v>
      </c>
      <c r="N417" s="5" t="s">
        <v>12</v>
      </c>
      <c r="O417" s="1" t="s">
        <v>53</v>
      </c>
      <c r="P417" s="1" t="s">
        <v>226</v>
      </c>
      <c r="Q417" s="1" t="s">
        <v>226</v>
      </c>
      <c r="R417" s="6">
        <v>45724</v>
      </c>
      <c r="S417" s="1" t="s">
        <v>4027</v>
      </c>
      <c r="T417" s="124" t="s">
        <v>339</v>
      </c>
      <c r="U417" s="11"/>
      <c r="V417" s="11"/>
      <c r="W417" s="11"/>
      <c r="X417" s="11"/>
    </row>
    <row r="418" spans="1:24" ht="95.1" customHeight="1" x14ac:dyDescent="0.25">
      <c r="A418" s="118" t="s">
        <v>2274</v>
      </c>
      <c r="B418" s="1">
        <v>2741</v>
      </c>
      <c r="C418" s="1" t="s">
        <v>1496</v>
      </c>
      <c r="D418" s="1" t="s">
        <v>337</v>
      </c>
      <c r="E418" s="1" t="s">
        <v>2699</v>
      </c>
      <c r="F418" s="1" t="s">
        <v>1133</v>
      </c>
      <c r="G418" s="1" t="s">
        <v>4059</v>
      </c>
      <c r="H418" s="14">
        <v>45012</v>
      </c>
      <c r="I418" s="7" t="s">
        <v>2552</v>
      </c>
      <c r="J418" s="1" t="s">
        <v>57</v>
      </c>
      <c r="K418" s="1" t="s">
        <v>2427</v>
      </c>
      <c r="L418" s="3">
        <v>1.1627999999999999E-2</v>
      </c>
      <c r="M418" s="10">
        <f t="shared" si="9"/>
        <v>523.39953600000001</v>
      </c>
      <c r="N418" s="5" t="s">
        <v>12</v>
      </c>
      <c r="O418" s="1" t="s">
        <v>53</v>
      </c>
      <c r="P418" s="1" t="s">
        <v>226</v>
      </c>
      <c r="Q418" s="1" t="s">
        <v>226</v>
      </c>
      <c r="R418" s="6">
        <v>45724</v>
      </c>
      <c r="S418" s="1" t="s">
        <v>4027</v>
      </c>
      <c r="T418" s="124" t="s">
        <v>339</v>
      </c>
      <c r="U418" s="11"/>
      <c r="V418" s="11"/>
      <c r="W418" s="11"/>
      <c r="X418" s="11"/>
    </row>
    <row r="419" spans="1:24" ht="95.1" customHeight="1" x14ac:dyDescent="0.25">
      <c r="A419" s="118" t="s">
        <v>2274</v>
      </c>
      <c r="B419" s="1">
        <v>2515</v>
      </c>
      <c r="C419" s="1" t="s">
        <v>1496</v>
      </c>
      <c r="D419" s="1" t="s">
        <v>337</v>
      </c>
      <c r="E419" s="1" t="s">
        <v>2699</v>
      </c>
      <c r="F419" s="1" t="s">
        <v>1133</v>
      </c>
      <c r="G419" s="1" t="s">
        <v>4059</v>
      </c>
      <c r="H419" s="14">
        <v>1722792</v>
      </c>
      <c r="I419" s="7" t="s">
        <v>2552</v>
      </c>
      <c r="J419" s="1" t="s">
        <v>57</v>
      </c>
      <c r="K419" s="1" t="s">
        <v>2427</v>
      </c>
      <c r="L419" s="3">
        <v>1.1627999999999999E-2</v>
      </c>
      <c r="M419" s="10">
        <f t="shared" si="9"/>
        <v>20032.625376</v>
      </c>
      <c r="N419" s="5" t="s">
        <v>12</v>
      </c>
      <c r="O419" s="1" t="s">
        <v>53</v>
      </c>
      <c r="P419" s="1" t="s">
        <v>226</v>
      </c>
      <c r="Q419" s="1" t="s">
        <v>226</v>
      </c>
      <c r="R419" s="6">
        <v>45724</v>
      </c>
      <c r="S419" s="1" t="s">
        <v>4027</v>
      </c>
      <c r="T419" s="124" t="s">
        <v>339</v>
      </c>
      <c r="U419" s="11"/>
      <c r="V419" s="11"/>
      <c r="W419" s="11"/>
      <c r="X419" s="11"/>
    </row>
    <row r="420" spans="1:24" ht="95.1" customHeight="1" x14ac:dyDescent="0.25">
      <c r="A420" s="118" t="s">
        <v>2274</v>
      </c>
      <c r="B420" s="1">
        <v>2007</v>
      </c>
      <c r="C420" s="1" t="s">
        <v>1496</v>
      </c>
      <c r="D420" s="1" t="s">
        <v>337</v>
      </c>
      <c r="E420" s="1" t="s">
        <v>2699</v>
      </c>
      <c r="F420" s="1" t="s">
        <v>1133</v>
      </c>
      <c r="G420" s="1" t="s">
        <v>4059</v>
      </c>
      <c r="H420" s="14">
        <v>287496</v>
      </c>
      <c r="I420" s="7" t="s">
        <v>2552</v>
      </c>
      <c r="J420" s="1" t="s">
        <v>57</v>
      </c>
      <c r="K420" s="1" t="s">
        <v>2427</v>
      </c>
      <c r="L420" s="3">
        <v>1.1627999999999999E-2</v>
      </c>
      <c r="M420" s="10">
        <f t="shared" si="9"/>
        <v>3343.0034879999998</v>
      </c>
      <c r="N420" s="5" t="s">
        <v>12</v>
      </c>
      <c r="O420" s="1" t="s">
        <v>53</v>
      </c>
      <c r="P420" s="1" t="s">
        <v>226</v>
      </c>
      <c r="Q420" s="1" t="s">
        <v>226</v>
      </c>
      <c r="R420" s="6">
        <v>45724</v>
      </c>
      <c r="S420" s="1" t="s">
        <v>4027</v>
      </c>
      <c r="T420" s="124" t="s">
        <v>339</v>
      </c>
      <c r="U420" s="11"/>
      <c r="V420" s="11"/>
      <c r="W420" s="11"/>
      <c r="X420" s="11"/>
    </row>
    <row r="421" spans="1:24" ht="95.1" customHeight="1" x14ac:dyDescent="0.25">
      <c r="A421" s="118" t="s">
        <v>2274</v>
      </c>
      <c r="B421" s="1">
        <v>2545</v>
      </c>
      <c r="C421" s="1" t="s">
        <v>1496</v>
      </c>
      <c r="D421" s="1" t="s">
        <v>337</v>
      </c>
      <c r="E421" s="1" t="s">
        <v>2699</v>
      </c>
      <c r="F421" s="1" t="s">
        <v>1133</v>
      </c>
      <c r="G421" s="1" t="s">
        <v>4059</v>
      </c>
      <c r="H421" s="14">
        <v>2540</v>
      </c>
      <c r="I421" s="7" t="s">
        <v>2552</v>
      </c>
      <c r="J421" s="1" t="s">
        <v>57</v>
      </c>
      <c r="K421" s="1" t="s">
        <v>2427</v>
      </c>
      <c r="L421" s="3">
        <v>1.1627999999999999E-2</v>
      </c>
      <c r="M421" s="10">
        <f t="shared" si="9"/>
        <v>29.535119999999999</v>
      </c>
      <c r="N421" s="5" t="s">
        <v>12</v>
      </c>
      <c r="O421" s="1" t="s">
        <v>53</v>
      </c>
      <c r="P421" s="1" t="s">
        <v>226</v>
      </c>
      <c r="Q421" s="1" t="s">
        <v>226</v>
      </c>
      <c r="R421" s="6">
        <v>45724</v>
      </c>
      <c r="S421" s="1" t="s">
        <v>4027</v>
      </c>
      <c r="T421" s="124" t="s">
        <v>339</v>
      </c>
      <c r="U421" s="11"/>
      <c r="V421" s="11"/>
      <c r="W421" s="11"/>
      <c r="X421" s="11"/>
    </row>
    <row r="422" spans="1:24" ht="95.1" customHeight="1" x14ac:dyDescent="0.25">
      <c r="A422" s="118" t="s">
        <v>2274</v>
      </c>
      <c r="B422" s="1">
        <v>2453</v>
      </c>
      <c r="C422" s="1" t="s">
        <v>1496</v>
      </c>
      <c r="D422" s="1" t="s">
        <v>337</v>
      </c>
      <c r="E422" s="1" t="s">
        <v>2699</v>
      </c>
      <c r="F422" s="1" t="s">
        <v>1133</v>
      </c>
      <c r="G422" s="1" t="s">
        <v>4059</v>
      </c>
      <c r="H422" s="14">
        <v>2540</v>
      </c>
      <c r="I422" s="7" t="s">
        <v>2552</v>
      </c>
      <c r="J422" s="1" t="s">
        <v>57</v>
      </c>
      <c r="K422" s="1" t="s">
        <v>2427</v>
      </c>
      <c r="L422" s="3">
        <v>1.1627999999999999E-2</v>
      </c>
      <c r="M422" s="10">
        <f t="shared" si="9"/>
        <v>29.535119999999999</v>
      </c>
      <c r="N422" s="5" t="s">
        <v>12</v>
      </c>
      <c r="O422" s="1" t="s">
        <v>53</v>
      </c>
      <c r="P422" s="1" t="s">
        <v>226</v>
      </c>
      <c r="Q422" s="1" t="s">
        <v>226</v>
      </c>
      <c r="R422" s="6">
        <v>45724</v>
      </c>
      <c r="S422" s="1" t="s">
        <v>4027</v>
      </c>
      <c r="T422" s="124" t="s">
        <v>339</v>
      </c>
      <c r="U422" s="11"/>
      <c r="V422" s="11"/>
      <c r="W422" s="11"/>
      <c r="X422" s="11"/>
    </row>
    <row r="423" spans="1:24" ht="95.1" customHeight="1" x14ac:dyDescent="0.25">
      <c r="A423" s="118" t="s">
        <v>2274</v>
      </c>
      <c r="B423" s="1">
        <v>2450</v>
      </c>
      <c r="C423" s="1" t="s">
        <v>1496</v>
      </c>
      <c r="D423" s="1" t="s">
        <v>337</v>
      </c>
      <c r="E423" s="1" t="s">
        <v>2699</v>
      </c>
      <c r="F423" s="1" t="s">
        <v>1133</v>
      </c>
      <c r="G423" s="1" t="s">
        <v>4059</v>
      </c>
      <c r="H423" s="133">
        <v>7178</v>
      </c>
      <c r="I423" s="7" t="s">
        <v>2552</v>
      </c>
      <c r="J423" s="1" t="s">
        <v>57</v>
      </c>
      <c r="K423" s="1" t="s">
        <v>345</v>
      </c>
      <c r="L423" s="3">
        <v>0.186054</v>
      </c>
      <c r="M423" s="10">
        <f t="shared" si="9"/>
        <v>1335.4956119999999</v>
      </c>
      <c r="N423" s="5" t="s">
        <v>12</v>
      </c>
      <c r="O423" s="1" t="s">
        <v>53</v>
      </c>
      <c r="P423" s="1" t="s">
        <v>226</v>
      </c>
      <c r="Q423" s="1" t="s">
        <v>226</v>
      </c>
      <c r="R423" s="6">
        <v>45724</v>
      </c>
      <c r="S423" s="1" t="s">
        <v>4027</v>
      </c>
      <c r="T423" s="124" t="s">
        <v>339</v>
      </c>
      <c r="U423" s="11"/>
      <c r="V423" s="11"/>
      <c r="W423" s="11"/>
      <c r="X423" s="11"/>
    </row>
    <row r="424" spans="1:24" ht="95.1" customHeight="1" x14ac:dyDescent="0.25">
      <c r="A424" s="118" t="s">
        <v>2274</v>
      </c>
      <c r="B424" s="1">
        <v>2454</v>
      </c>
      <c r="C424" s="1" t="s">
        <v>1496</v>
      </c>
      <c r="D424" s="1" t="s">
        <v>337</v>
      </c>
      <c r="E424" s="1" t="s">
        <v>2699</v>
      </c>
      <c r="F424" s="1" t="s">
        <v>1133</v>
      </c>
      <c r="G424" s="1" t="s">
        <v>4059</v>
      </c>
      <c r="H424" s="133">
        <v>859</v>
      </c>
      <c r="I424" s="7" t="s">
        <v>2552</v>
      </c>
      <c r="J424" s="1" t="s">
        <v>57</v>
      </c>
      <c r="K424" s="1" t="s">
        <v>345</v>
      </c>
      <c r="L424" s="3">
        <v>0.186054</v>
      </c>
      <c r="M424" s="10">
        <f t="shared" si="9"/>
        <v>159.82038599999998</v>
      </c>
      <c r="N424" s="5" t="s">
        <v>12</v>
      </c>
      <c r="O424" s="1" t="s">
        <v>53</v>
      </c>
      <c r="P424" s="1" t="s">
        <v>226</v>
      </c>
      <c r="Q424" s="1" t="s">
        <v>226</v>
      </c>
      <c r="R424" s="6">
        <v>45724</v>
      </c>
      <c r="S424" s="1" t="s">
        <v>4027</v>
      </c>
      <c r="T424" s="124" t="s">
        <v>339</v>
      </c>
      <c r="U424" s="11"/>
      <c r="V424" s="11"/>
      <c r="W424" s="11"/>
      <c r="X424" s="11"/>
    </row>
    <row r="425" spans="1:24" ht="95.1" customHeight="1" x14ac:dyDescent="0.25">
      <c r="A425" s="118" t="s">
        <v>2274</v>
      </c>
      <c r="B425" s="1">
        <v>2970</v>
      </c>
      <c r="C425" s="1" t="s">
        <v>1496</v>
      </c>
      <c r="D425" s="1" t="s">
        <v>337</v>
      </c>
      <c r="E425" s="1" t="s">
        <v>2699</v>
      </c>
      <c r="F425" s="1" t="s">
        <v>1133</v>
      </c>
      <c r="G425" s="1" t="s">
        <v>4059</v>
      </c>
      <c r="H425" s="133">
        <v>1083</v>
      </c>
      <c r="I425" s="7" t="s">
        <v>2552</v>
      </c>
      <c r="J425" s="1" t="s">
        <v>57</v>
      </c>
      <c r="K425" s="1" t="s">
        <v>345</v>
      </c>
      <c r="L425" s="3">
        <v>0.186054</v>
      </c>
      <c r="M425" s="10">
        <f t="shared" si="9"/>
        <v>201.49648199999999</v>
      </c>
      <c r="N425" s="5" t="s">
        <v>12</v>
      </c>
      <c r="O425" s="1" t="s">
        <v>53</v>
      </c>
      <c r="P425" s="1" t="s">
        <v>226</v>
      </c>
      <c r="Q425" s="1" t="s">
        <v>226</v>
      </c>
      <c r="R425" s="6">
        <v>45724</v>
      </c>
      <c r="S425" s="1" t="s">
        <v>4027</v>
      </c>
      <c r="T425" s="124" t="s">
        <v>339</v>
      </c>
      <c r="U425" s="11"/>
      <c r="V425" s="11"/>
      <c r="W425" s="11"/>
      <c r="X425" s="11"/>
    </row>
    <row r="426" spans="1:24" ht="95.1" customHeight="1" x14ac:dyDescent="0.25">
      <c r="A426" s="118" t="s">
        <v>2274</v>
      </c>
      <c r="B426" s="1">
        <v>2741</v>
      </c>
      <c r="C426" s="1" t="s">
        <v>1496</v>
      </c>
      <c r="D426" s="1" t="s">
        <v>337</v>
      </c>
      <c r="E426" s="1" t="s">
        <v>2699</v>
      </c>
      <c r="F426" s="1" t="s">
        <v>1133</v>
      </c>
      <c r="G426" s="1" t="s">
        <v>4059</v>
      </c>
      <c r="H426" s="133">
        <v>4325</v>
      </c>
      <c r="I426" s="7" t="s">
        <v>2552</v>
      </c>
      <c r="J426" s="1" t="s">
        <v>57</v>
      </c>
      <c r="K426" s="1" t="s">
        <v>345</v>
      </c>
      <c r="L426" s="3">
        <v>0.186054</v>
      </c>
      <c r="M426" s="10">
        <f t="shared" si="9"/>
        <v>804.68354999999997</v>
      </c>
      <c r="N426" s="5" t="s">
        <v>12</v>
      </c>
      <c r="O426" s="1" t="s">
        <v>53</v>
      </c>
      <c r="P426" s="1" t="s">
        <v>226</v>
      </c>
      <c r="Q426" s="1" t="s">
        <v>226</v>
      </c>
      <c r="R426" s="6">
        <v>45724</v>
      </c>
      <c r="S426" s="1" t="s">
        <v>4027</v>
      </c>
      <c r="T426" s="124" t="s">
        <v>339</v>
      </c>
      <c r="U426" s="11"/>
      <c r="V426" s="11"/>
      <c r="W426" s="11"/>
      <c r="X426" s="11"/>
    </row>
    <row r="427" spans="1:24" ht="95.1" customHeight="1" x14ac:dyDescent="0.25">
      <c r="A427" s="118" t="s">
        <v>2274</v>
      </c>
      <c r="B427" s="1">
        <v>2521</v>
      </c>
      <c r="C427" s="1" t="s">
        <v>1496</v>
      </c>
      <c r="D427" s="1" t="s">
        <v>337</v>
      </c>
      <c r="E427" s="1" t="s">
        <v>2699</v>
      </c>
      <c r="F427" s="1" t="s">
        <v>1133</v>
      </c>
      <c r="G427" s="1" t="s">
        <v>4059</v>
      </c>
      <c r="H427" s="133">
        <v>25735</v>
      </c>
      <c r="I427" s="7" t="s">
        <v>2552</v>
      </c>
      <c r="J427" s="1" t="s">
        <v>57</v>
      </c>
      <c r="K427" s="1" t="s">
        <v>345</v>
      </c>
      <c r="L427" s="3">
        <v>0.186054</v>
      </c>
      <c r="M427" s="10">
        <f t="shared" si="9"/>
        <v>4788.09969</v>
      </c>
      <c r="N427" s="5" t="s">
        <v>12</v>
      </c>
      <c r="O427" s="1" t="s">
        <v>53</v>
      </c>
      <c r="P427" s="1" t="s">
        <v>226</v>
      </c>
      <c r="Q427" s="1" t="s">
        <v>226</v>
      </c>
      <c r="R427" s="6">
        <v>45724</v>
      </c>
      <c r="S427" s="1" t="s">
        <v>4027</v>
      </c>
      <c r="T427" s="124" t="s">
        <v>339</v>
      </c>
      <c r="U427" s="11"/>
      <c r="V427" s="11"/>
      <c r="W427" s="11"/>
      <c r="X427" s="11"/>
    </row>
    <row r="428" spans="1:24" ht="95.1" customHeight="1" x14ac:dyDescent="0.25">
      <c r="A428" s="118" t="s">
        <v>2274</v>
      </c>
      <c r="B428" s="1">
        <v>2515</v>
      </c>
      <c r="C428" s="1" t="s">
        <v>1496</v>
      </c>
      <c r="D428" s="1" t="s">
        <v>337</v>
      </c>
      <c r="E428" s="1" t="s">
        <v>2699</v>
      </c>
      <c r="F428" s="1" t="s">
        <v>1133</v>
      </c>
      <c r="G428" s="1" t="s">
        <v>4059</v>
      </c>
      <c r="H428" s="133">
        <v>3694424</v>
      </c>
      <c r="I428" s="7" t="s">
        <v>2552</v>
      </c>
      <c r="J428" s="1" t="s">
        <v>57</v>
      </c>
      <c r="K428" s="1" t="s">
        <v>345</v>
      </c>
      <c r="L428" s="3">
        <v>0.186054</v>
      </c>
      <c r="M428" s="10">
        <f t="shared" si="9"/>
        <v>687362.36289600004</v>
      </c>
      <c r="N428" s="5" t="s">
        <v>12</v>
      </c>
      <c r="O428" s="1" t="s">
        <v>53</v>
      </c>
      <c r="P428" s="1" t="s">
        <v>226</v>
      </c>
      <c r="Q428" s="1" t="s">
        <v>226</v>
      </c>
      <c r="R428" s="6">
        <v>45724</v>
      </c>
      <c r="S428" s="1" t="s">
        <v>4027</v>
      </c>
      <c r="T428" s="124" t="s">
        <v>339</v>
      </c>
      <c r="U428" s="11"/>
      <c r="V428" s="11"/>
      <c r="W428" s="11"/>
      <c r="X428" s="11"/>
    </row>
    <row r="429" spans="1:24" ht="95.1" customHeight="1" x14ac:dyDescent="0.25">
      <c r="A429" s="118" t="s">
        <v>2274</v>
      </c>
      <c r="B429" s="1">
        <v>2511</v>
      </c>
      <c r="C429" s="1" t="s">
        <v>1496</v>
      </c>
      <c r="D429" s="1" t="s">
        <v>337</v>
      </c>
      <c r="E429" s="1" t="s">
        <v>2699</v>
      </c>
      <c r="F429" s="1" t="s">
        <v>1133</v>
      </c>
      <c r="G429" s="1" t="s">
        <v>4059</v>
      </c>
      <c r="H429" s="133">
        <v>1004</v>
      </c>
      <c r="I429" s="7" t="s">
        <v>2552</v>
      </c>
      <c r="J429" s="1" t="s">
        <v>57</v>
      </c>
      <c r="K429" s="1" t="s">
        <v>345</v>
      </c>
      <c r="L429" s="3">
        <v>0.186054</v>
      </c>
      <c r="M429" s="10">
        <f t="shared" si="9"/>
        <v>186.798216</v>
      </c>
      <c r="N429" s="5" t="s">
        <v>12</v>
      </c>
      <c r="O429" s="1" t="s">
        <v>53</v>
      </c>
      <c r="P429" s="1" t="s">
        <v>226</v>
      </c>
      <c r="Q429" s="1" t="s">
        <v>226</v>
      </c>
      <c r="R429" s="6">
        <v>45724</v>
      </c>
      <c r="S429" s="1" t="s">
        <v>4027</v>
      </c>
      <c r="T429" s="124" t="s">
        <v>339</v>
      </c>
      <c r="U429" s="11"/>
      <c r="V429" s="11"/>
      <c r="W429" s="11"/>
      <c r="X429" s="11"/>
    </row>
    <row r="430" spans="1:24" ht="95.1" customHeight="1" x14ac:dyDescent="0.25">
      <c r="A430" s="118" t="s">
        <v>2274</v>
      </c>
      <c r="B430" s="1">
        <v>2007</v>
      </c>
      <c r="C430" s="1" t="s">
        <v>1496</v>
      </c>
      <c r="D430" s="1" t="s">
        <v>337</v>
      </c>
      <c r="E430" s="1" t="s">
        <v>2699</v>
      </c>
      <c r="F430" s="1" t="s">
        <v>1133</v>
      </c>
      <c r="G430" s="1" t="s">
        <v>4059</v>
      </c>
      <c r="H430" s="133">
        <v>1200000</v>
      </c>
      <c r="I430" s="7" t="s">
        <v>2552</v>
      </c>
      <c r="J430" s="1" t="s">
        <v>57</v>
      </c>
      <c r="K430" s="1" t="s">
        <v>345</v>
      </c>
      <c r="L430" s="3">
        <v>0.186054</v>
      </c>
      <c r="M430" s="10">
        <f t="shared" si="9"/>
        <v>223264.8</v>
      </c>
      <c r="N430" s="5" t="s">
        <v>12</v>
      </c>
      <c r="O430" s="1" t="s">
        <v>53</v>
      </c>
      <c r="P430" s="1" t="s">
        <v>226</v>
      </c>
      <c r="Q430" s="1" t="s">
        <v>226</v>
      </c>
      <c r="R430" s="6">
        <v>45724</v>
      </c>
      <c r="S430" s="1" t="s">
        <v>4027</v>
      </c>
      <c r="T430" s="124" t="s">
        <v>339</v>
      </c>
      <c r="U430" s="11"/>
      <c r="V430" s="11"/>
      <c r="W430" s="11"/>
      <c r="X430" s="11"/>
    </row>
    <row r="431" spans="1:24" ht="95.1" customHeight="1" x14ac:dyDescent="0.25">
      <c r="A431" s="118" t="s">
        <v>2274</v>
      </c>
      <c r="B431" s="1">
        <v>2522</v>
      </c>
      <c r="C431" s="1" t="s">
        <v>1496</v>
      </c>
      <c r="D431" s="1" t="s">
        <v>337</v>
      </c>
      <c r="E431" s="1" t="s">
        <v>2699</v>
      </c>
      <c r="F431" s="1" t="s">
        <v>1133</v>
      </c>
      <c r="G431" s="1" t="s">
        <v>4059</v>
      </c>
      <c r="H431" s="133">
        <v>5000</v>
      </c>
      <c r="I431" s="7" t="s">
        <v>2552</v>
      </c>
      <c r="J431" s="1" t="s">
        <v>57</v>
      </c>
      <c r="K431" s="1" t="s">
        <v>345</v>
      </c>
      <c r="L431" s="3">
        <v>0.186054</v>
      </c>
      <c r="M431" s="10">
        <f t="shared" si="9"/>
        <v>930.27</v>
      </c>
      <c r="N431" s="5" t="s">
        <v>12</v>
      </c>
      <c r="O431" s="1" t="s">
        <v>53</v>
      </c>
      <c r="P431" s="1" t="s">
        <v>226</v>
      </c>
      <c r="Q431" s="1" t="s">
        <v>226</v>
      </c>
      <c r="R431" s="6">
        <v>45724</v>
      </c>
      <c r="S431" s="1" t="s">
        <v>4027</v>
      </c>
      <c r="T431" s="124" t="s">
        <v>339</v>
      </c>
      <c r="U431" s="11"/>
      <c r="V431" s="11"/>
      <c r="W431" s="11"/>
      <c r="X431" s="11"/>
    </row>
    <row r="432" spans="1:24" ht="95.1" customHeight="1" x14ac:dyDescent="0.25">
      <c r="A432" s="118" t="s">
        <v>2274</v>
      </c>
      <c r="B432" s="1">
        <v>2513</v>
      </c>
      <c r="C432" s="1" t="s">
        <v>1496</v>
      </c>
      <c r="D432" s="1" t="s">
        <v>337</v>
      </c>
      <c r="E432" s="1" t="s">
        <v>2699</v>
      </c>
      <c r="F432" s="1" t="s">
        <v>1133</v>
      </c>
      <c r="G432" s="1" t="s">
        <v>4059</v>
      </c>
      <c r="H432" s="133">
        <v>31837</v>
      </c>
      <c r="I432" s="7" t="s">
        <v>2552</v>
      </c>
      <c r="J432" s="1" t="s">
        <v>57</v>
      </c>
      <c r="K432" s="1" t="s">
        <v>345</v>
      </c>
      <c r="L432" s="3">
        <v>0.186054</v>
      </c>
      <c r="M432" s="10">
        <f t="shared" si="9"/>
        <v>5923.4011979999996</v>
      </c>
      <c r="N432" s="5" t="s">
        <v>12</v>
      </c>
      <c r="O432" s="1" t="s">
        <v>53</v>
      </c>
      <c r="P432" s="1" t="s">
        <v>226</v>
      </c>
      <c r="Q432" s="1" t="s">
        <v>226</v>
      </c>
      <c r="R432" s="6">
        <v>45724</v>
      </c>
      <c r="S432" s="1" t="s">
        <v>4027</v>
      </c>
      <c r="T432" s="124" t="s">
        <v>339</v>
      </c>
      <c r="U432" s="11"/>
      <c r="V432" s="11"/>
      <c r="W432" s="11"/>
      <c r="X432" s="11"/>
    </row>
    <row r="433" spans="1:24" ht="95.1" customHeight="1" x14ac:dyDescent="0.25">
      <c r="A433" s="118" t="s">
        <v>2274</v>
      </c>
      <c r="B433" s="1">
        <v>2453</v>
      </c>
      <c r="C433" s="1" t="s">
        <v>1496</v>
      </c>
      <c r="D433" s="1" t="s">
        <v>337</v>
      </c>
      <c r="E433" s="1" t="s">
        <v>2699</v>
      </c>
      <c r="F433" s="1" t="s">
        <v>1133</v>
      </c>
      <c r="G433" s="1" t="s">
        <v>4059</v>
      </c>
      <c r="H433" s="133">
        <v>178175</v>
      </c>
      <c r="I433" s="7" t="s">
        <v>2552</v>
      </c>
      <c r="J433" s="1" t="s">
        <v>57</v>
      </c>
      <c r="K433" s="1" t="s">
        <v>345</v>
      </c>
      <c r="L433" s="3">
        <v>0.186054</v>
      </c>
      <c r="M433" s="10">
        <f t="shared" si="9"/>
        <v>33150.171450000002</v>
      </c>
      <c r="N433" s="5" t="s">
        <v>12</v>
      </c>
      <c r="O433" s="1" t="s">
        <v>53</v>
      </c>
      <c r="P433" s="1" t="s">
        <v>226</v>
      </c>
      <c r="Q433" s="1" t="s">
        <v>226</v>
      </c>
      <c r="R433" s="6">
        <v>45724</v>
      </c>
      <c r="S433" s="1" t="s">
        <v>4027</v>
      </c>
      <c r="T433" s="124" t="s">
        <v>339</v>
      </c>
      <c r="U433" s="11"/>
      <c r="V433" s="11"/>
      <c r="W433" s="11"/>
      <c r="X433" s="11"/>
    </row>
    <row r="434" spans="1:24" ht="95.1" customHeight="1" x14ac:dyDescent="0.25">
      <c r="A434" s="118" t="s">
        <v>2274</v>
      </c>
      <c r="B434" s="1">
        <v>2545</v>
      </c>
      <c r="C434" s="1" t="s">
        <v>1496</v>
      </c>
      <c r="D434" s="1" t="s">
        <v>337</v>
      </c>
      <c r="E434" s="1" t="s">
        <v>2699</v>
      </c>
      <c r="F434" s="1" t="s">
        <v>1133</v>
      </c>
      <c r="G434" s="1" t="s">
        <v>4059</v>
      </c>
      <c r="H434" s="133">
        <v>178175</v>
      </c>
      <c r="I434" s="7" t="s">
        <v>2552</v>
      </c>
      <c r="J434" s="1" t="s">
        <v>57</v>
      </c>
      <c r="K434" s="1" t="s">
        <v>345</v>
      </c>
      <c r="L434" s="3">
        <v>0.186054</v>
      </c>
      <c r="M434" s="10">
        <f t="shared" si="9"/>
        <v>33150.171450000002</v>
      </c>
      <c r="N434" s="5" t="s">
        <v>12</v>
      </c>
      <c r="O434" s="1" t="s">
        <v>53</v>
      </c>
      <c r="P434" s="1" t="s">
        <v>226</v>
      </c>
      <c r="Q434" s="1" t="s">
        <v>226</v>
      </c>
      <c r="R434" s="6">
        <v>45724</v>
      </c>
      <c r="S434" s="1" t="s">
        <v>4027</v>
      </c>
      <c r="T434" s="124" t="s">
        <v>339</v>
      </c>
      <c r="U434" s="11"/>
      <c r="V434" s="11"/>
      <c r="W434" s="11"/>
      <c r="X434" s="11"/>
    </row>
    <row r="435" spans="1:24" ht="95.1" customHeight="1" x14ac:dyDescent="0.25">
      <c r="A435" s="118" t="s">
        <v>2274</v>
      </c>
      <c r="B435" s="1">
        <v>2521</v>
      </c>
      <c r="C435" s="1" t="s">
        <v>1496</v>
      </c>
      <c r="D435" s="1" t="s">
        <v>337</v>
      </c>
      <c r="E435" s="1" t="s">
        <v>2699</v>
      </c>
      <c r="F435" s="1" t="s">
        <v>1133</v>
      </c>
      <c r="G435" s="1" t="s">
        <v>3582</v>
      </c>
      <c r="H435" s="14">
        <v>11517</v>
      </c>
      <c r="I435" s="7" t="s">
        <v>2552</v>
      </c>
      <c r="J435" s="1" t="s">
        <v>57</v>
      </c>
      <c r="K435" s="1" t="s">
        <v>346</v>
      </c>
      <c r="L435" s="3">
        <v>1.1627999999999999E-2</v>
      </c>
      <c r="M435" s="10">
        <f t="shared" si="9"/>
        <v>133.91967599999998</v>
      </c>
      <c r="N435" s="5" t="s">
        <v>12</v>
      </c>
      <c r="O435" s="1" t="s">
        <v>53</v>
      </c>
      <c r="P435" s="1" t="s">
        <v>226</v>
      </c>
      <c r="Q435" s="1" t="s">
        <v>226</v>
      </c>
      <c r="R435" s="6">
        <v>45724</v>
      </c>
      <c r="S435" s="1" t="s">
        <v>4027</v>
      </c>
      <c r="T435" s="124" t="s">
        <v>339</v>
      </c>
      <c r="U435" s="11"/>
      <c r="V435" s="11"/>
      <c r="W435" s="11"/>
      <c r="X435" s="11"/>
    </row>
    <row r="436" spans="1:24" ht="95.1" customHeight="1" x14ac:dyDescent="0.25">
      <c r="A436" s="118" t="s">
        <v>2274</v>
      </c>
      <c r="B436" s="1">
        <v>2732</v>
      </c>
      <c r="C436" s="1" t="s">
        <v>1496</v>
      </c>
      <c r="D436" s="1" t="s">
        <v>337</v>
      </c>
      <c r="E436" s="1" t="s">
        <v>2699</v>
      </c>
      <c r="F436" s="1" t="s">
        <v>1133</v>
      </c>
      <c r="G436" s="1" t="s">
        <v>3582</v>
      </c>
      <c r="H436" s="14">
        <v>12135</v>
      </c>
      <c r="I436" s="7" t="s">
        <v>2552</v>
      </c>
      <c r="J436" s="1" t="s">
        <v>57</v>
      </c>
      <c r="K436" s="1" t="s">
        <v>346</v>
      </c>
      <c r="L436" s="3">
        <v>1.1627999999999999E-2</v>
      </c>
      <c r="M436" s="10">
        <f t="shared" si="9"/>
        <v>141.10577999999998</v>
      </c>
      <c r="N436" s="5" t="s">
        <v>12</v>
      </c>
      <c r="O436" s="1" t="s">
        <v>53</v>
      </c>
      <c r="P436" s="1" t="s">
        <v>226</v>
      </c>
      <c r="Q436" s="1" t="s">
        <v>226</v>
      </c>
      <c r="R436" s="6">
        <v>45724</v>
      </c>
      <c r="S436" s="1" t="s">
        <v>4027</v>
      </c>
      <c r="T436" s="124" t="s">
        <v>339</v>
      </c>
      <c r="U436" s="11"/>
      <c r="V436" s="11"/>
      <c r="W436" s="11"/>
      <c r="X436" s="11"/>
    </row>
    <row r="437" spans="1:24" ht="95.1" customHeight="1" x14ac:dyDescent="0.25">
      <c r="A437" s="118" t="s">
        <v>2274</v>
      </c>
      <c r="B437" s="1">
        <v>2515</v>
      </c>
      <c r="C437" s="1" t="s">
        <v>1496</v>
      </c>
      <c r="D437" s="1" t="s">
        <v>337</v>
      </c>
      <c r="E437" s="1" t="s">
        <v>2699</v>
      </c>
      <c r="F437" s="1" t="s">
        <v>1133</v>
      </c>
      <c r="G437" s="1" t="s">
        <v>3582</v>
      </c>
      <c r="H437" s="14">
        <v>4869644</v>
      </c>
      <c r="I437" s="7" t="s">
        <v>2552</v>
      </c>
      <c r="J437" s="1" t="s">
        <v>57</v>
      </c>
      <c r="K437" s="1" t="s">
        <v>346</v>
      </c>
      <c r="L437" s="3">
        <v>1.1627999999999999E-2</v>
      </c>
      <c r="M437" s="10">
        <f t="shared" si="9"/>
        <v>56624.220431999995</v>
      </c>
      <c r="N437" s="5" t="s">
        <v>12</v>
      </c>
      <c r="O437" s="1" t="s">
        <v>53</v>
      </c>
      <c r="P437" s="1" t="s">
        <v>226</v>
      </c>
      <c r="Q437" s="1" t="s">
        <v>226</v>
      </c>
      <c r="R437" s="6">
        <v>45724</v>
      </c>
      <c r="S437" s="1" t="s">
        <v>4027</v>
      </c>
      <c r="T437" s="124" t="s">
        <v>339</v>
      </c>
      <c r="U437" s="11"/>
      <c r="V437" s="11"/>
      <c r="W437" s="11"/>
      <c r="X437" s="11"/>
    </row>
    <row r="438" spans="1:24" ht="95.1" customHeight="1" x14ac:dyDescent="0.25">
      <c r="A438" s="118" t="s">
        <v>2274</v>
      </c>
      <c r="B438" s="1">
        <v>2511</v>
      </c>
      <c r="C438" s="1" t="s">
        <v>1496</v>
      </c>
      <c r="D438" s="1" t="s">
        <v>337</v>
      </c>
      <c r="E438" s="1" t="s">
        <v>2699</v>
      </c>
      <c r="F438" s="1" t="s">
        <v>1133</v>
      </c>
      <c r="G438" s="1" t="s">
        <v>3582</v>
      </c>
      <c r="H438" s="14">
        <v>172291</v>
      </c>
      <c r="I438" s="7" t="s">
        <v>2552</v>
      </c>
      <c r="J438" s="1" t="s">
        <v>57</v>
      </c>
      <c r="K438" s="1" t="s">
        <v>346</v>
      </c>
      <c r="L438" s="3">
        <v>1.1627999999999999E-2</v>
      </c>
      <c r="M438" s="10">
        <f t="shared" si="9"/>
        <v>2003.3997479999998</v>
      </c>
      <c r="N438" s="5" t="s">
        <v>12</v>
      </c>
      <c r="O438" s="1" t="s">
        <v>53</v>
      </c>
      <c r="P438" s="1" t="s">
        <v>226</v>
      </c>
      <c r="Q438" s="1" t="s">
        <v>226</v>
      </c>
      <c r="R438" s="6">
        <v>45724</v>
      </c>
      <c r="S438" s="1" t="s">
        <v>4027</v>
      </c>
      <c r="T438" s="124" t="s">
        <v>339</v>
      </c>
      <c r="U438" s="11"/>
      <c r="V438" s="11"/>
      <c r="W438" s="11"/>
      <c r="X438" s="11"/>
    </row>
    <row r="439" spans="1:24" ht="95.1" customHeight="1" x14ac:dyDescent="0.25">
      <c r="A439" s="118" t="s">
        <v>2274</v>
      </c>
      <c r="B439" s="1">
        <v>2007</v>
      </c>
      <c r="C439" s="1" t="s">
        <v>1496</v>
      </c>
      <c r="D439" s="1" t="s">
        <v>337</v>
      </c>
      <c r="E439" s="1" t="s">
        <v>2699</v>
      </c>
      <c r="F439" s="1" t="s">
        <v>1133</v>
      </c>
      <c r="G439" s="1" t="s">
        <v>3582</v>
      </c>
      <c r="H439" s="14">
        <v>23888</v>
      </c>
      <c r="I439" s="7" t="s">
        <v>2552</v>
      </c>
      <c r="J439" s="1" t="s">
        <v>57</v>
      </c>
      <c r="K439" s="1" t="s">
        <v>346</v>
      </c>
      <c r="L439" s="3">
        <v>1.1627999999999999E-2</v>
      </c>
      <c r="M439" s="10">
        <f t="shared" si="9"/>
        <v>277.76966399999998</v>
      </c>
      <c r="N439" s="5" t="s">
        <v>12</v>
      </c>
      <c r="O439" s="1" t="s">
        <v>53</v>
      </c>
      <c r="P439" s="1" t="s">
        <v>226</v>
      </c>
      <c r="Q439" s="1" t="s">
        <v>226</v>
      </c>
      <c r="R439" s="6">
        <v>45724</v>
      </c>
      <c r="S439" s="1" t="s">
        <v>4027</v>
      </c>
      <c r="T439" s="124" t="s">
        <v>339</v>
      </c>
      <c r="U439" s="11"/>
      <c r="V439" s="11"/>
      <c r="W439" s="11"/>
      <c r="X439" s="11"/>
    </row>
    <row r="440" spans="1:24" ht="95.1" customHeight="1" x14ac:dyDescent="0.25">
      <c r="A440" s="118" t="s">
        <v>2274</v>
      </c>
      <c r="B440" s="1">
        <v>2513</v>
      </c>
      <c r="C440" s="1" t="s">
        <v>1496</v>
      </c>
      <c r="D440" s="1" t="s">
        <v>337</v>
      </c>
      <c r="E440" s="1" t="s">
        <v>2699</v>
      </c>
      <c r="F440" s="1" t="s">
        <v>1133</v>
      </c>
      <c r="G440" s="1" t="s">
        <v>3582</v>
      </c>
      <c r="H440" s="14">
        <v>272250</v>
      </c>
      <c r="I440" s="7" t="s">
        <v>2552</v>
      </c>
      <c r="J440" s="1" t="s">
        <v>57</v>
      </c>
      <c r="K440" s="1" t="s">
        <v>346</v>
      </c>
      <c r="L440" s="3">
        <v>1.1627999999999999E-2</v>
      </c>
      <c r="M440" s="10">
        <f t="shared" si="9"/>
        <v>3165.723</v>
      </c>
      <c r="N440" s="5" t="s">
        <v>12</v>
      </c>
      <c r="O440" s="1" t="s">
        <v>53</v>
      </c>
      <c r="P440" s="1" t="s">
        <v>226</v>
      </c>
      <c r="Q440" s="1" t="s">
        <v>226</v>
      </c>
      <c r="R440" s="6">
        <v>45724</v>
      </c>
      <c r="S440" s="1" t="s">
        <v>4027</v>
      </c>
      <c r="T440" s="124" t="s">
        <v>339</v>
      </c>
      <c r="U440" s="11"/>
      <c r="V440" s="11"/>
      <c r="W440" s="11"/>
      <c r="X440" s="11"/>
    </row>
    <row r="441" spans="1:24" ht="95.1" customHeight="1" x14ac:dyDescent="0.25">
      <c r="A441" s="118" t="s">
        <v>2274</v>
      </c>
      <c r="B441" s="2">
        <v>2007</v>
      </c>
      <c r="C441" s="1" t="s">
        <v>1496</v>
      </c>
      <c r="D441" s="1" t="s">
        <v>347</v>
      </c>
      <c r="E441" s="1" t="s">
        <v>2699</v>
      </c>
      <c r="F441" s="1">
        <v>1090693</v>
      </c>
      <c r="G441" s="1" t="s">
        <v>4050</v>
      </c>
      <c r="H441" s="133">
        <v>30</v>
      </c>
      <c r="I441" s="7" t="s">
        <v>2510</v>
      </c>
      <c r="J441" s="1" t="s">
        <v>57</v>
      </c>
      <c r="K441" s="1" t="s">
        <v>348</v>
      </c>
      <c r="L441" s="3">
        <v>99</v>
      </c>
      <c r="M441" s="10">
        <f t="shared" si="9"/>
        <v>2970</v>
      </c>
      <c r="N441" s="5" t="s">
        <v>12</v>
      </c>
      <c r="O441" s="1" t="s">
        <v>349</v>
      </c>
      <c r="P441" s="1" t="s">
        <v>226</v>
      </c>
      <c r="Q441" s="1" t="s">
        <v>226</v>
      </c>
      <c r="R441" s="6">
        <v>45699</v>
      </c>
      <c r="S441" s="1" t="s">
        <v>4027</v>
      </c>
      <c r="T441" s="124" t="s">
        <v>350</v>
      </c>
      <c r="U441" s="11"/>
      <c r="V441" s="11"/>
      <c r="W441" s="11"/>
      <c r="X441" s="11"/>
    </row>
    <row r="442" spans="1:24" ht="95.1" customHeight="1" x14ac:dyDescent="0.25">
      <c r="A442" s="118" t="s">
        <v>2274</v>
      </c>
      <c r="B442" s="2">
        <v>2970</v>
      </c>
      <c r="C442" s="1" t="s">
        <v>1496</v>
      </c>
      <c r="D442" s="1" t="s">
        <v>347</v>
      </c>
      <c r="E442" s="1" t="s">
        <v>2699</v>
      </c>
      <c r="F442" s="1">
        <v>1090693</v>
      </c>
      <c r="G442" s="1" t="s">
        <v>4050</v>
      </c>
      <c r="H442" s="133">
        <v>5</v>
      </c>
      <c r="I442" s="7" t="s">
        <v>2510</v>
      </c>
      <c r="J442" s="1" t="s">
        <v>57</v>
      </c>
      <c r="K442" s="1" t="s">
        <v>348</v>
      </c>
      <c r="L442" s="3">
        <v>99</v>
      </c>
      <c r="M442" s="10">
        <f t="shared" si="9"/>
        <v>495</v>
      </c>
      <c r="N442" s="5" t="s">
        <v>12</v>
      </c>
      <c r="O442" s="1" t="s">
        <v>349</v>
      </c>
      <c r="P442" s="1" t="s">
        <v>226</v>
      </c>
      <c r="Q442" s="1" t="s">
        <v>226</v>
      </c>
      <c r="R442" s="6">
        <v>45699</v>
      </c>
      <c r="S442" s="1" t="s">
        <v>4027</v>
      </c>
      <c r="T442" s="124" t="s">
        <v>350</v>
      </c>
      <c r="U442" s="11"/>
      <c r="V442" s="11"/>
      <c r="W442" s="11"/>
      <c r="X442" s="11"/>
    </row>
    <row r="443" spans="1:24" ht="95.1" customHeight="1" x14ac:dyDescent="0.25">
      <c r="A443" s="118" t="s">
        <v>2274</v>
      </c>
      <c r="B443" s="2">
        <v>2515</v>
      </c>
      <c r="C443" s="1" t="s">
        <v>1496</v>
      </c>
      <c r="D443" s="1" t="s">
        <v>347</v>
      </c>
      <c r="E443" s="1" t="s">
        <v>2699</v>
      </c>
      <c r="F443" s="1">
        <v>1090693</v>
      </c>
      <c r="G443" s="1" t="s">
        <v>4050</v>
      </c>
      <c r="H443" s="133">
        <v>10</v>
      </c>
      <c r="I443" s="7" t="s">
        <v>2510</v>
      </c>
      <c r="J443" s="1" t="s">
        <v>57</v>
      </c>
      <c r="K443" s="1" t="s">
        <v>348</v>
      </c>
      <c r="L443" s="3">
        <v>99</v>
      </c>
      <c r="M443" s="10">
        <f t="shared" si="9"/>
        <v>990</v>
      </c>
      <c r="N443" s="5" t="s">
        <v>12</v>
      </c>
      <c r="O443" s="1" t="s">
        <v>349</v>
      </c>
      <c r="P443" s="1" t="s">
        <v>226</v>
      </c>
      <c r="Q443" s="1" t="s">
        <v>226</v>
      </c>
      <c r="R443" s="6">
        <v>45699</v>
      </c>
      <c r="S443" s="1" t="s">
        <v>4027</v>
      </c>
      <c r="T443" s="124" t="s">
        <v>350</v>
      </c>
      <c r="U443" s="11"/>
      <c r="V443" s="11"/>
      <c r="W443" s="11"/>
      <c r="X443" s="11"/>
    </row>
    <row r="444" spans="1:24" ht="95.1" customHeight="1" x14ac:dyDescent="0.25">
      <c r="A444" s="118" t="s">
        <v>2274</v>
      </c>
      <c r="B444" s="2">
        <v>2004</v>
      </c>
      <c r="C444" s="1" t="s">
        <v>1496</v>
      </c>
      <c r="D444" s="1" t="s">
        <v>347</v>
      </c>
      <c r="E444" s="1" t="s">
        <v>2699</v>
      </c>
      <c r="F444" s="1">
        <v>1090693</v>
      </c>
      <c r="G444" s="1" t="s">
        <v>4050</v>
      </c>
      <c r="H444" s="133">
        <v>30</v>
      </c>
      <c r="I444" s="7" t="s">
        <v>2510</v>
      </c>
      <c r="J444" s="1" t="s">
        <v>57</v>
      </c>
      <c r="K444" s="1" t="s">
        <v>348</v>
      </c>
      <c r="L444" s="3">
        <v>99</v>
      </c>
      <c r="M444" s="10">
        <f t="shared" si="9"/>
        <v>2970</v>
      </c>
      <c r="N444" s="5" t="s">
        <v>12</v>
      </c>
      <c r="O444" s="1" t="s">
        <v>349</v>
      </c>
      <c r="P444" s="1" t="s">
        <v>226</v>
      </c>
      <c r="Q444" s="1" t="s">
        <v>226</v>
      </c>
      <c r="R444" s="6">
        <v>45699</v>
      </c>
      <c r="S444" s="1" t="s">
        <v>4027</v>
      </c>
      <c r="T444" s="124" t="s">
        <v>350</v>
      </c>
      <c r="U444" s="11"/>
      <c r="V444" s="11"/>
      <c r="W444" s="11"/>
      <c r="X444" s="11"/>
    </row>
    <row r="445" spans="1:24" ht="95.1" customHeight="1" x14ac:dyDescent="0.25">
      <c r="A445" s="118" t="s">
        <v>2274</v>
      </c>
      <c r="B445" s="2">
        <v>2521</v>
      </c>
      <c r="C445" s="1" t="s">
        <v>1496</v>
      </c>
      <c r="D445" s="1" t="s">
        <v>347</v>
      </c>
      <c r="E445" s="1" t="s">
        <v>2699</v>
      </c>
      <c r="F445" s="1">
        <v>1090693</v>
      </c>
      <c r="G445" s="1" t="s">
        <v>4050</v>
      </c>
      <c r="H445" s="133">
        <v>15</v>
      </c>
      <c r="I445" s="7" t="s">
        <v>2510</v>
      </c>
      <c r="J445" s="1" t="s">
        <v>57</v>
      </c>
      <c r="K445" s="1" t="s">
        <v>348</v>
      </c>
      <c r="L445" s="3">
        <v>99</v>
      </c>
      <c r="M445" s="10">
        <f t="shared" si="9"/>
        <v>1485</v>
      </c>
      <c r="N445" s="5" t="s">
        <v>12</v>
      </c>
      <c r="O445" s="1" t="s">
        <v>349</v>
      </c>
      <c r="P445" s="1" t="s">
        <v>226</v>
      </c>
      <c r="Q445" s="1" t="s">
        <v>226</v>
      </c>
      <c r="R445" s="6">
        <v>45699</v>
      </c>
      <c r="S445" s="1" t="s">
        <v>4027</v>
      </c>
      <c r="T445" s="124" t="s">
        <v>350</v>
      </c>
      <c r="U445" s="11"/>
      <c r="V445" s="11"/>
      <c r="W445" s="11"/>
      <c r="X445" s="11"/>
    </row>
    <row r="446" spans="1:24" ht="95.1" customHeight="1" x14ac:dyDescent="0.25">
      <c r="A446" s="118" t="s">
        <v>2274</v>
      </c>
      <c r="B446" s="2">
        <v>2520</v>
      </c>
      <c r="C446" s="1" t="s">
        <v>1496</v>
      </c>
      <c r="D446" s="1" t="s">
        <v>347</v>
      </c>
      <c r="E446" s="1" t="s">
        <v>2699</v>
      </c>
      <c r="F446" s="1">
        <v>1090693</v>
      </c>
      <c r="G446" s="1" t="s">
        <v>4050</v>
      </c>
      <c r="H446" s="133">
        <v>10</v>
      </c>
      <c r="I446" s="7" t="s">
        <v>2510</v>
      </c>
      <c r="J446" s="1" t="s">
        <v>57</v>
      </c>
      <c r="K446" s="1" t="s">
        <v>348</v>
      </c>
      <c r="L446" s="3">
        <v>99</v>
      </c>
      <c r="M446" s="10">
        <f t="shared" si="9"/>
        <v>990</v>
      </c>
      <c r="N446" s="5" t="s">
        <v>12</v>
      </c>
      <c r="O446" s="1" t="s">
        <v>349</v>
      </c>
      <c r="P446" s="1" t="s">
        <v>226</v>
      </c>
      <c r="Q446" s="1" t="s">
        <v>226</v>
      </c>
      <c r="R446" s="6">
        <v>45699</v>
      </c>
      <c r="S446" s="1" t="s">
        <v>4027</v>
      </c>
      <c r="T446" s="124" t="s">
        <v>350</v>
      </c>
      <c r="U446" s="11"/>
      <c r="V446" s="11"/>
      <c r="W446" s="11"/>
      <c r="X446" s="11"/>
    </row>
    <row r="447" spans="1:24" ht="95.1" customHeight="1" x14ac:dyDescent="0.25">
      <c r="A447" s="118" t="s">
        <v>2274</v>
      </c>
      <c r="B447" s="2">
        <v>2007</v>
      </c>
      <c r="C447" s="1" t="s">
        <v>1496</v>
      </c>
      <c r="D447" s="1" t="s">
        <v>347</v>
      </c>
      <c r="E447" s="1" t="s">
        <v>2699</v>
      </c>
      <c r="F447" s="1">
        <v>1090699</v>
      </c>
      <c r="G447" s="1" t="s">
        <v>4046</v>
      </c>
      <c r="H447" s="133">
        <v>10</v>
      </c>
      <c r="I447" s="7" t="s">
        <v>2510</v>
      </c>
      <c r="J447" s="1" t="s">
        <v>57</v>
      </c>
      <c r="K447" s="1" t="s">
        <v>351</v>
      </c>
      <c r="L447" s="3">
        <v>177.55</v>
      </c>
      <c r="M447" s="10">
        <f t="shared" si="9"/>
        <v>1775.5</v>
      </c>
      <c r="N447" s="5" t="s">
        <v>12</v>
      </c>
      <c r="O447" s="1" t="s">
        <v>349</v>
      </c>
      <c r="P447" s="1" t="s">
        <v>226</v>
      </c>
      <c r="Q447" s="1" t="s">
        <v>226</v>
      </c>
      <c r="R447" s="6">
        <v>45699</v>
      </c>
      <c r="S447" s="1" t="s">
        <v>4027</v>
      </c>
      <c r="T447" s="124" t="s">
        <v>350</v>
      </c>
      <c r="U447" s="11"/>
      <c r="V447" s="11"/>
      <c r="W447" s="11"/>
      <c r="X447" s="11"/>
    </row>
    <row r="448" spans="1:24" ht="95.1" customHeight="1" x14ac:dyDescent="0.25">
      <c r="A448" s="118" t="s">
        <v>2274</v>
      </c>
      <c r="B448" s="2">
        <v>2004</v>
      </c>
      <c r="C448" s="1" t="s">
        <v>1496</v>
      </c>
      <c r="D448" s="1" t="s">
        <v>347</v>
      </c>
      <c r="E448" s="1" t="s">
        <v>2699</v>
      </c>
      <c r="F448" s="1">
        <v>1090699</v>
      </c>
      <c r="G448" s="1" t="s">
        <v>4046</v>
      </c>
      <c r="H448" s="133">
        <v>20</v>
      </c>
      <c r="I448" s="7" t="s">
        <v>2510</v>
      </c>
      <c r="J448" s="1" t="s">
        <v>57</v>
      </c>
      <c r="K448" s="1" t="s">
        <v>351</v>
      </c>
      <c r="L448" s="3">
        <v>177.55</v>
      </c>
      <c r="M448" s="10">
        <f t="shared" si="9"/>
        <v>3551</v>
      </c>
      <c r="N448" s="5" t="s">
        <v>12</v>
      </c>
      <c r="O448" s="1" t="s">
        <v>349</v>
      </c>
      <c r="P448" s="1" t="s">
        <v>226</v>
      </c>
      <c r="Q448" s="1" t="s">
        <v>226</v>
      </c>
      <c r="R448" s="6">
        <v>45699</v>
      </c>
      <c r="S448" s="1" t="s">
        <v>4027</v>
      </c>
      <c r="T448" s="124" t="s">
        <v>350</v>
      </c>
      <c r="U448" s="11"/>
      <c r="V448" s="11"/>
      <c r="W448" s="11"/>
      <c r="X448" s="11"/>
    </row>
    <row r="449" spans="1:24" ht="95.1" customHeight="1" x14ac:dyDescent="0.25">
      <c r="A449" s="118" t="s">
        <v>2274</v>
      </c>
      <c r="B449" s="2">
        <v>2521</v>
      </c>
      <c r="C449" s="1" t="s">
        <v>1496</v>
      </c>
      <c r="D449" s="1" t="s">
        <v>347</v>
      </c>
      <c r="E449" s="1" t="s">
        <v>2699</v>
      </c>
      <c r="F449" s="1">
        <v>1090699</v>
      </c>
      <c r="G449" s="1" t="s">
        <v>4046</v>
      </c>
      <c r="H449" s="133">
        <v>10</v>
      </c>
      <c r="I449" s="7" t="s">
        <v>2510</v>
      </c>
      <c r="J449" s="1" t="s">
        <v>57</v>
      </c>
      <c r="K449" s="1" t="s">
        <v>351</v>
      </c>
      <c r="L449" s="3">
        <v>177.55</v>
      </c>
      <c r="M449" s="10">
        <f t="shared" si="9"/>
        <v>1775.5</v>
      </c>
      <c r="N449" s="5" t="s">
        <v>12</v>
      </c>
      <c r="O449" s="1" t="s">
        <v>349</v>
      </c>
      <c r="P449" s="1" t="s">
        <v>226</v>
      </c>
      <c r="Q449" s="1" t="s">
        <v>226</v>
      </c>
      <c r="R449" s="6">
        <v>45699</v>
      </c>
      <c r="S449" s="1" t="s">
        <v>4027</v>
      </c>
      <c r="T449" s="124" t="s">
        <v>350</v>
      </c>
      <c r="U449" s="11"/>
      <c r="V449" s="11"/>
      <c r="W449" s="11"/>
      <c r="X449" s="11"/>
    </row>
    <row r="450" spans="1:24" ht="95.1" customHeight="1" x14ac:dyDescent="0.25">
      <c r="A450" s="118" t="s">
        <v>2274</v>
      </c>
      <c r="B450" s="2">
        <v>2520</v>
      </c>
      <c r="C450" s="1" t="s">
        <v>1496</v>
      </c>
      <c r="D450" s="1" t="s">
        <v>347</v>
      </c>
      <c r="E450" s="1" t="s">
        <v>2699</v>
      </c>
      <c r="F450" s="1">
        <v>1090699</v>
      </c>
      <c r="G450" s="1" t="s">
        <v>4046</v>
      </c>
      <c r="H450" s="133">
        <v>10</v>
      </c>
      <c r="I450" s="7" t="s">
        <v>2510</v>
      </c>
      <c r="J450" s="1" t="s">
        <v>57</v>
      </c>
      <c r="K450" s="1" t="s">
        <v>351</v>
      </c>
      <c r="L450" s="3">
        <v>177.55</v>
      </c>
      <c r="M450" s="10">
        <f t="shared" si="9"/>
        <v>1775.5</v>
      </c>
      <c r="N450" s="5" t="s">
        <v>12</v>
      </c>
      <c r="O450" s="1" t="s">
        <v>349</v>
      </c>
      <c r="P450" s="1" t="s">
        <v>226</v>
      </c>
      <c r="Q450" s="1" t="s">
        <v>226</v>
      </c>
      <c r="R450" s="6">
        <v>45699</v>
      </c>
      <c r="S450" s="1" t="s">
        <v>4027</v>
      </c>
      <c r="T450" s="124" t="s">
        <v>350</v>
      </c>
      <c r="U450" s="11"/>
      <c r="V450" s="11"/>
      <c r="W450" s="11"/>
      <c r="X450" s="11"/>
    </row>
    <row r="451" spans="1:24" ht="95.1" customHeight="1" x14ac:dyDescent="0.25">
      <c r="A451" s="118" t="s">
        <v>2274</v>
      </c>
      <c r="B451" s="2">
        <v>2007</v>
      </c>
      <c r="C451" s="1" t="s">
        <v>1496</v>
      </c>
      <c r="D451" s="1" t="s">
        <v>347</v>
      </c>
      <c r="E451" s="1" t="s">
        <v>2699</v>
      </c>
      <c r="F451" s="1">
        <v>1090698</v>
      </c>
      <c r="G451" s="1" t="s">
        <v>4046</v>
      </c>
      <c r="H451" s="133">
        <v>10</v>
      </c>
      <c r="I451" s="7" t="s">
        <v>2510</v>
      </c>
      <c r="J451" s="1" t="s">
        <v>57</v>
      </c>
      <c r="K451" s="1" t="s">
        <v>352</v>
      </c>
      <c r="L451" s="3">
        <v>152.57</v>
      </c>
      <c r="M451" s="10">
        <f t="shared" si="9"/>
        <v>1525.6999999999998</v>
      </c>
      <c r="N451" s="5" t="s">
        <v>12</v>
      </c>
      <c r="O451" s="1" t="s">
        <v>349</v>
      </c>
      <c r="P451" s="1" t="s">
        <v>226</v>
      </c>
      <c r="Q451" s="1" t="s">
        <v>226</v>
      </c>
      <c r="R451" s="6">
        <v>45699</v>
      </c>
      <c r="S451" s="1" t="s">
        <v>4027</v>
      </c>
      <c r="T451" s="124" t="s">
        <v>350</v>
      </c>
      <c r="U451" s="11"/>
      <c r="V451" s="11"/>
      <c r="W451" s="11"/>
      <c r="X451" s="11"/>
    </row>
    <row r="452" spans="1:24" ht="95.1" customHeight="1" x14ac:dyDescent="0.25">
      <c r="A452" s="118" t="s">
        <v>2274</v>
      </c>
      <c r="B452" s="2">
        <v>2004</v>
      </c>
      <c r="C452" s="1" t="s">
        <v>1496</v>
      </c>
      <c r="D452" s="1" t="s">
        <v>347</v>
      </c>
      <c r="E452" s="1" t="s">
        <v>2699</v>
      </c>
      <c r="F452" s="1">
        <v>1090698</v>
      </c>
      <c r="G452" s="1" t="s">
        <v>4046</v>
      </c>
      <c r="H452" s="133">
        <v>20</v>
      </c>
      <c r="I452" s="7" t="s">
        <v>2510</v>
      </c>
      <c r="J452" s="1" t="s">
        <v>57</v>
      </c>
      <c r="K452" s="1" t="s">
        <v>352</v>
      </c>
      <c r="L452" s="3">
        <v>152.57</v>
      </c>
      <c r="M452" s="10">
        <f t="shared" si="9"/>
        <v>3051.3999999999996</v>
      </c>
      <c r="N452" s="5" t="s">
        <v>12</v>
      </c>
      <c r="O452" s="1" t="s">
        <v>349</v>
      </c>
      <c r="P452" s="1" t="s">
        <v>226</v>
      </c>
      <c r="Q452" s="1" t="s">
        <v>226</v>
      </c>
      <c r="R452" s="6">
        <v>45699</v>
      </c>
      <c r="S452" s="1" t="s">
        <v>4027</v>
      </c>
      <c r="T452" s="124" t="s">
        <v>350</v>
      </c>
      <c r="U452" s="11"/>
      <c r="V452" s="11"/>
      <c r="W452" s="11"/>
      <c r="X452" s="11"/>
    </row>
    <row r="453" spans="1:24" ht="95.1" customHeight="1" x14ac:dyDescent="0.25">
      <c r="A453" s="118" t="s">
        <v>2274</v>
      </c>
      <c r="B453" s="2">
        <v>2521</v>
      </c>
      <c r="C453" s="1" t="s">
        <v>1496</v>
      </c>
      <c r="D453" s="1" t="s">
        <v>347</v>
      </c>
      <c r="E453" s="1" t="s">
        <v>2699</v>
      </c>
      <c r="F453" s="1">
        <v>1090698</v>
      </c>
      <c r="G453" s="1" t="s">
        <v>4046</v>
      </c>
      <c r="H453" s="133">
        <v>15</v>
      </c>
      <c r="I453" s="7" t="s">
        <v>2510</v>
      </c>
      <c r="J453" s="1" t="s">
        <v>57</v>
      </c>
      <c r="K453" s="1" t="s">
        <v>352</v>
      </c>
      <c r="L453" s="3">
        <v>152.57</v>
      </c>
      <c r="M453" s="10">
        <f t="shared" si="9"/>
        <v>2288.5499999999997</v>
      </c>
      <c r="N453" s="5" t="s">
        <v>12</v>
      </c>
      <c r="O453" s="1" t="s">
        <v>349</v>
      </c>
      <c r="P453" s="1" t="s">
        <v>226</v>
      </c>
      <c r="Q453" s="1" t="s">
        <v>226</v>
      </c>
      <c r="R453" s="6">
        <v>45699</v>
      </c>
      <c r="S453" s="1" t="s">
        <v>4027</v>
      </c>
      <c r="T453" s="124" t="s">
        <v>350</v>
      </c>
      <c r="U453" s="11"/>
      <c r="V453" s="11"/>
      <c r="W453" s="11"/>
      <c r="X453" s="11"/>
    </row>
    <row r="454" spans="1:24" s="32" customFormat="1" ht="95.1" customHeight="1" x14ac:dyDescent="0.25">
      <c r="A454" s="118" t="s">
        <v>2274</v>
      </c>
      <c r="B454" s="29">
        <v>2520</v>
      </c>
      <c r="C454" s="1" t="s">
        <v>1496</v>
      </c>
      <c r="D454" s="19" t="s">
        <v>347</v>
      </c>
      <c r="E454" s="1" t="s">
        <v>2699</v>
      </c>
      <c r="F454" s="19">
        <v>1090698</v>
      </c>
      <c r="G454" s="1" t="s">
        <v>4046</v>
      </c>
      <c r="H454" s="137">
        <v>10</v>
      </c>
      <c r="I454" s="30" t="s">
        <v>2510</v>
      </c>
      <c r="J454" s="1" t="s">
        <v>57</v>
      </c>
      <c r="K454" s="19" t="s">
        <v>352</v>
      </c>
      <c r="L454" s="21">
        <v>152.57</v>
      </c>
      <c r="M454" s="22">
        <f t="shared" si="9"/>
        <v>1525.6999999999998</v>
      </c>
      <c r="N454" s="5" t="s">
        <v>12</v>
      </c>
      <c r="O454" s="1" t="s">
        <v>349</v>
      </c>
      <c r="P454" s="1" t="s">
        <v>226</v>
      </c>
      <c r="Q454" s="19" t="s">
        <v>226</v>
      </c>
      <c r="R454" s="23">
        <v>45699</v>
      </c>
      <c r="S454" s="1" t="s">
        <v>4027</v>
      </c>
      <c r="T454" s="123" t="s">
        <v>350</v>
      </c>
      <c r="U454" s="31"/>
      <c r="V454" s="31"/>
      <c r="W454" s="31"/>
      <c r="X454" s="31"/>
    </row>
    <row r="455" spans="1:24" ht="95.1" customHeight="1" x14ac:dyDescent="0.25">
      <c r="A455" s="118" t="s">
        <v>2274</v>
      </c>
      <c r="B455" s="2">
        <v>2754</v>
      </c>
      <c r="C455" s="1" t="s">
        <v>1496</v>
      </c>
      <c r="D455" s="1" t="s">
        <v>347</v>
      </c>
      <c r="E455" s="1" t="s">
        <v>2699</v>
      </c>
      <c r="F455" s="1">
        <v>1090698</v>
      </c>
      <c r="G455" s="1" t="s">
        <v>4046</v>
      </c>
      <c r="H455" s="133">
        <v>5</v>
      </c>
      <c r="I455" s="7" t="s">
        <v>2510</v>
      </c>
      <c r="J455" s="1" t="s">
        <v>57</v>
      </c>
      <c r="K455" s="1" t="s">
        <v>352</v>
      </c>
      <c r="L455" s="3">
        <v>152.57</v>
      </c>
      <c r="M455" s="10">
        <f t="shared" si="9"/>
        <v>762.84999999999991</v>
      </c>
      <c r="N455" s="5" t="s">
        <v>12</v>
      </c>
      <c r="O455" s="1" t="s">
        <v>349</v>
      </c>
      <c r="P455" s="1" t="s">
        <v>226</v>
      </c>
      <c r="Q455" s="1" t="s">
        <v>226</v>
      </c>
      <c r="R455" s="6">
        <v>45699</v>
      </c>
      <c r="S455" s="1" t="s">
        <v>4027</v>
      </c>
      <c r="T455" s="124" t="s">
        <v>350</v>
      </c>
      <c r="U455" s="11"/>
      <c r="V455" s="11"/>
      <c r="W455" s="11"/>
      <c r="X455" s="11"/>
    </row>
    <row r="456" spans="1:24" ht="95.1" customHeight="1" x14ac:dyDescent="0.25">
      <c r="A456" s="118" t="s">
        <v>2274</v>
      </c>
      <c r="B456" s="2">
        <v>2970</v>
      </c>
      <c r="C456" s="1" t="s">
        <v>1496</v>
      </c>
      <c r="D456" s="1" t="s">
        <v>347</v>
      </c>
      <c r="E456" s="1" t="s">
        <v>2699</v>
      </c>
      <c r="F456" s="1">
        <v>1090698</v>
      </c>
      <c r="G456" s="1" t="s">
        <v>4046</v>
      </c>
      <c r="H456" s="133">
        <v>10</v>
      </c>
      <c r="I456" s="7" t="s">
        <v>2510</v>
      </c>
      <c r="J456" s="1" t="s">
        <v>57</v>
      </c>
      <c r="K456" s="1" t="s">
        <v>352</v>
      </c>
      <c r="L456" s="3">
        <v>152.57</v>
      </c>
      <c r="M456" s="10">
        <f t="shared" si="9"/>
        <v>1525.6999999999998</v>
      </c>
      <c r="N456" s="5" t="s">
        <v>12</v>
      </c>
      <c r="O456" s="1" t="s">
        <v>349</v>
      </c>
      <c r="P456" s="1" t="s">
        <v>226</v>
      </c>
      <c r="Q456" s="1" t="s">
        <v>226</v>
      </c>
      <c r="R456" s="6">
        <v>45699</v>
      </c>
      <c r="S456" s="1" t="s">
        <v>4027</v>
      </c>
      <c r="T456" s="124" t="s">
        <v>350</v>
      </c>
      <c r="U456" s="11"/>
      <c r="V456" s="11"/>
      <c r="W456" s="11"/>
      <c r="X456" s="11"/>
    </row>
    <row r="457" spans="1:24" ht="95.1" customHeight="1" x14ac:dyDescent="0.25">
      <c r="A457" s="118" t="s">
        <v>2274</v>
      </c>
      <c r="B457" s="2">
        <v>2007</v>
      </c>
      <c r="C457" s="1" t="s">
        <v>1496</v>
      </c>
      <c r="D457" s="1" t="s">
        <v>347</v>
      </c>
      <c r="E457" s="1" t="s">
        <v>2699</v>
      </c>
      <c r="F457" s="1">
        <v>1072884</v>
      </c>
      <c r="G457" s="1" t="s">
        <v>4046</v>
      </c>
      <c r="H457" s="133">
        <v>5</v>
      </c>
      <c r="I457" s="7" t="s">
        <v>2510</v>
      </c>
      <c r="J457" s="1" t="s">
        <v>57</v>
      </c>
      <c r="K457" s="1" t="s">
        <v>353</v>
      </c>
      <c r="L457" s="3">
        <v>223.16</v>
      </c>
      <c r="M457" s="10">
        <f t="shared" si="9"/>
        <v>1115.8</v>
      </c>
      <c r="N457" s="5" t="s">
        <v>12</v>
      </c>
      <c r="O457" s="1" t="s">
        <v>349</v>
      </c>
      <c r="P457" s="1" t="s">
        <v>226</v>
      </c>
      <c r="Q457" s="1" t="s">
        <v>226</v>
      </c>
      <c r="R457" s="6">
        <v>45699</v>
      </c>
      <c r="S457" s="1" t="s">
        <v>4027</v>
      </c>
      <c r="T457" s="124" t="s">
        <v>350</v>
      </c>
      <c r="U457" s="11"/>
      <c r="V457" s="11"/>
      <c r="W457" s="11"/>
      <c r="X457" s="11"/>
    </row>
    <row r="458" spans="1:24" ht="95.1" customHeight="1" x14ac:dyDescent="0.25">
      <c r="A458" s="118" t="s">
        <v>2274</v>
      </c>
      <c r="B458" s="2">
        <v>2004</v>
      </c>
      <c r="C458" s="1" t="s">
        <v>1496</v>
      </c>
      <c r="D458" s="1" t="s">
        <v>347</v>
      </c>
      <c r="E458" s="1" t="s">
        <v>2699</v>
      </c>
      <c r="F458" s="1">
        <v>1072884</v>
      </c>
      <c r="G458" s="1" t="s">
        <v>4046</v>
      </c>
      <c r="H458" s="133">
        <v>20</v>
      </c>
      <c r="I458" s="7" t="s">
        <v>2511</v>
      </c>
      <c r="J458" s="1" t="s">
        <v>57</v>
      </c>
      <c r="K458" s="1" t="s">
        <v>353</v>
      </c>
      <c r="L458" s="3">
        <v>223.16</v>
      </c>
      <c r="M458" s="10">
        <f t="shared" si="9"/>
        <v>4463.2</v>
      </c>
      <c r="N458" s="5" t="s">
        <v>12</v>
      </c>
      <c r="O458" s="1" t="s">
        <v>349</v>
      </c>
      <c r="P458" s="1" t="s">
        <v>226</v>
      </c>
      <c r="Q458" s="1" t="s">
        <v>226</v>
      </c>
      <c r="R458" s="6">
        <v>45699</v>
      </c>
      <c r="S458" s="1" t="s">
        <v>4027</v>
      </c>
      <c r="T458" s="124" t="s">
        <v>350</v>
      </c>
      <c r="U458" s="11"/>
      <c r="V458" s="11"/>
      <c r="W458" s="11"/>
      <c r="X458" s="11"/>
    </row>
    <row r="459" spans="1:24" ht="95.1" customHeight="1" x14ac:dyDescent="0.25">
      <c r="A459" s="118" t="s">
        <v>2274</v>
      </c>
      <c r="B459" s="2">
        <v>2521</v>
      </c>
      <c r="C459" s="1" t="s">
        <v>1496</v>
      </c>
      <c r="D459" s="1" t="s">
        <v>347</v>
      </c>
      <c r="E459" s="1" t="s">
        <v>2699</v>
      </c>
      <c r="F459" s="1">
        <v>1072884</v>
      </c>
      <c r="G459" s="1" t="s">
        <v>4046</v>
      </c>
      <c r="H459" s="133">
        <v>5</v>
      </c>
      <c r="I459" s="7" t="s">
        <v>2511</v>
      </c>
      <c r="J459" s="1" t="s">
        <v>57</v>
      </c>
      <c r="K459" s="1" t="s">
        <v>353</v>
      </c>
      <c r="L459" s="3">
        <v>223.16</v>
      </c>
      <c r="M459" s="10">
        <f t="shared" si="9"/>
        <v>1115.8</v>
      </c>
      <c r="N459" s="5" t="s">
        <v>12</v>
      </c>
      <c r="O459" s="1" t="s">
        <v>349</v>
      </c>
      <c r="P459" s="1" t="s">
        <v>226</v>
      </c>
      <c r="Q459" s="1" t="s">
        <v>226</v>
      </c>
      <c r="R459" s="6">
        <v>45699</v>
      </c>
      <c r="S459" s="1" t="s">
        <v>4027</v>
      </c>
      <c r="T459" s="124" t="s">
        <v>350</v>
      </c>
      <c r="U459" s="11"/>
      <c r="V459" s="11"/>
      <c r="W459" s="11"/>
      <c r="X459" s="11"/>
    </row>
    <row r="460" spans="1:24" ht="95.1" customHeight="1" x14ac:dyDescent="0.25">
      <c r="A460" s="118" t="s">
        <v>2274</v>
      </c>
      <c r="B460" s="2">
        <v>2007</v>
      </c>
      <c r="C460" s="1" t="s">
        <v>1496</v>
      </c>
      <c r="D460" s="1" t="s">
        <v>347</v>
      </c>
      <c r="E460" s="1" t="s">
        <v>2699</v>
      </c>
      <c r="F460" s="1">
        <v>1111548</v>
      </c>
      <c r="G460" s="1" t="s">
        <v>4046</v>
      </c>
      <c r="H460" s="133">
        <v>5</v>
      </c>
      <c r="I460" s="7" t="s">
        <v>2512</v>
      </c>
      <c r="J460" s="1" t="s">
        <v>57</v>
      </c>
      <c r="K460" s="1" t="s">
        <v>354</v>
      </c>
      <c r="L460" s="3">
        <v>457.28</v>
      </c>
      <c r="M460" s="10">
        <f t="shared" si="9"/>
        <v>2286.3999999999996</v>
      </c>
      <c r="N460" s="5" t="s">
        <v>12</v>
      </c>
      <c r="O460" s="1" t="s">
        <v>349</v>
      </c>
      <c r="P460" s="1" t="s">
        <v>226</v>
      </c>
      <c r="Q460" s="1" t="s">
        <v>226</v>
      </c>
      <c r="R460" s="6">
        <v>45699</v>
      </c>
      <c r="S460" s="1" t="s">
        <v>4027</v>
      </c>
      <c r="T460" s="124" t="s">
        <v>350</v>
      </c>
      <c r="U460" s="11"/>
      <c r="V460" s="11"/>
      <c r="W460" s="11"/>
      <c r="X460" s="11"/>
    </row>
    <row r="461" spans="1:24" ht="95.1" customHeight="1" x14ac:dyDescent="0.25">
      <c r="A461" s="118" t="s">
        <v>2274</v>
      </c>
      <c r="B461" s="2">
        <v>2004</v>
      </c>
      <c r="C461" s="1" t="s">
        <v>1496</v>
      </c>
      <c r="D461" s="1" t="s">
        <v>347</v>
      </c>
      <c r="E461" s="1" t="s">
        <v>2699</v>
      </c>
      <c r="F461" s="1">
        <v>1111548</v>
      </c>
      <c r="G461" s="1" t="s">
        <v>4046</v>
      </c>
      <c r="H461" s="133">
        <v>20</v>
      </c>
      <c r="I461" s="7" t="s">
        <v>2512</v>
      </c>
      <c r="J461" s="1" t="s">
        <v>57</v>
      </c>
      <c r="K461" s="1" t="s">
        <v>354</v>
      </c>
      <c r="L461" s="3">
        <v>457.28</v>
      </c>
      <c r="M461" s="10">
        <f t="shared" si="9"/>
        <v>9145.5999999999985</v>
      </c>
      <c r="N461" s="5" t="s">
        <v>12</v>
      </c>
      <c r="O461" s="1" t="s">
        <v>349</v>
      </c>
      <c r="P461" s="1" t="s">
        <v>226</v>
      </c>
      <c r="Q461" s="1" t="s">
        <v>226</v>
      </c>
      <c r="R461" s="6">
        <v>45699</v>
      </c>
      <c r="S461" s="1" t="s">
        <v>4027</v>
      </c>
      <c r="T461" s="124" t="s">
        <v>350</v>
      </c>
      <c r="U461" s="11"/>
      <c r="V461" s="11"/>
      <c r="W461" s="11"/>
      <c r="X461" s="11"/>
    </row>
    <row r="462" spans="1:24" ht="95.1" customHeight="1" x14ac:dyDescent="0.25">
      <c r="A462" s="118" t="s">
        <v>2274</v>
      </c>
      <c r="B462" s="2">
        <v>2521</v>
      </c>
      <c r="C462" s="1" t="s">
        <v>1496</v>
      </c>
      <c r="D462" s="1" t="s">
        <v>347</v>
      </c>
      <c r="E462" s="1" t="s">
        <v>2699</v>
      </c>
      <c r="F462" s="1">
        <v>1111548</v>
      </c>
      <c r="G462" s="1" t="s">
        <v>4046</v>
      </c>
      <c r="H462" s="133">
        <v>5</v>
      </c>
      <c r="I462" s="7" t="s">
        <v>2512</v>
      </c>
      <c r="J462" s="1" t="s">
        <v>57</v>
      </c>
      <c r="K462" s="1" t="s">
        <v>354</v>
      </c>
      <c r="L462" s="3">
        <v>457.28</v>
      </c>
      <c r="M462" s="10">
        <f t="shared" si="9"/>
        <v>2286.3999999999996</v>
      </c>
      <c r="N462" s="5" t="s">
        <v>12</v>
      </c>
      <c r="O462" s="1" t="s">
        <v>349</v>
      </c>
      <c r="P462" s="1" t="s">
        <v>226</v>
      </c>
      <c r="Q462" s="1" t="s">
        <v>226</v>
      </c>
      <c r="R462" s="6">
        <v>45699</v>
      </c>
      <c r="S462" s="1" t="s">
        <v>4027</v>
      </c>
      <c r="T462" s="124" t="s">
        <v>350</v>
      </c>
      <c r="U462" s="11"/>
      <c r="V462" s="11"/>
      <c r="W462" s="11"/>
      <c r="X462" s="11"/>
    </row>
    <row r="463" spans="1:24" ht="95.1" customHeight="1" x14ac:dyDescent="0.25">
      <c r="A463" s="118" t="s">
        <v>2274</v>
      </c>
      <c r="B463" s="2">
        <v>2007</v>
      </c>
      <c r="C463" s="1" t="s">
        <v>1496</v>
      </c>
      <c r="D463" s="1" t="s">
        <v>347</v>
      </c>
      <c r="E463" s="1" t="s">
        <v>2699</v>
      </c>
      <c r="F463" s="1">
        <v>1038891</v>
      </c>
      <c r="G463" s="1" t="s">
        <v>4046</v>
      </c>
      <c r="H463" s="133">
        <v>5</v>
      </c>
      <c r="I463" s="7" t="s">
        <v>2513</v>
      </c>
      <c r="J463" s="1" t="s">
        <v>57</v>
      </c>
      <c r="K463" s="1" t="s">
        <v>355</v>
      </c>
      <c r="L463" s="3">
        <v>195.33</v>
      </c>
      <c r="M463" s="10">
        <f t="shared" si="9"/>
        <v>976.65000000000009</v>
      </c>
      <c r="N463" s="5" t="s">
        <v>12</v>
      </c>
      <c r="O463" s="1" t="s">
        <v>349</v>
      </c>
      <c r="P463" s="1" t="s">
        <v>226</v>
      </c>
      <c r="Q463" s="1" t="s">
        <v>226</v>
      </c>
      <c r="R463" s="6">
        <v>45699</v>
      </c>
      <c r="S463" s="1" t="s">
        <v>4027</v>
      </c>
      <c r="T463" s="124" t="s">
        <v>350</v>
      </c>
      <c r="U463" s="11"/>
      <c r="V463" s="11"/>
      <c r="W463" s="11"/>
      <c r="X463" s="11"/>
    </row>
    <row r="464" spans="1:24" ht="95.1" customHeight="1" x14ac:dyDescent="0.25">
      <c r="A464" s="118" t="s">
        <v>2274</v>
      </c>
      <c r="B464" s="2">
        <v>2004</v>
      </c>
      <c r="C464" s="1" t="s">
        <v>1496</v>
      </c>
      <c r="D464" s="1" t="s">
        <v>347</v>
      </c>
      <c r="E464" s="1" t="s">
        <v>2699</v>
      </c>
      <c r="F464" s="1">
        <v>1038891</v>
      </c>
      <c r="G464" s="1" t="s">
        <v>4046</v>
      </c>
      <c r="H464" s="133">
        <v>20</v>
      </c>
      <c r="I464" s="7" t="s">
        <v>2513</v>
      </c>
      <c r="J464" s="1" t="s">
        <v>57</v>
      </c>
      <c r="K464" s="1" t="s">
        <v>355</v>
      </c>
      <c r="L464" s="3">
        <v>195.33</v>
      </c>
      <c r="M464" s="10">
        <f t="shared" si="9"/>
        <v>3906.6000000000004</v>
      </c>
      <c r="N464" s="5" t="s">
        <v>12</v>
      </c>
      <c r="O464" s="1" t="s">
        <v>349</v>
      </c>
      <c r="P464" s="1" t="s">
        <v>226</v>
      </c>
      <c r="Q464" s="1" t="s">
        <v>226</v>
      </c>
      <c r="R464" s="6">
        <v>45699</v>
      </c>
      <c r="S464" s="1" t="s">
        <v>4027</v>
      </c>
      <c r="T464" s="124" t="s">
        <v>350</v>
      </c>
      <c r="U464" s="11"/>
      <c r="V464" s="11"/>
      <c r="W464" s="11"/>
      <c r="X464" s="11"/>
    </row>
    <row r="465" spans="1:24" ht="95.1" customHeight="1" x14ac:dyDescent="0.25">
      <c r="A465" s="118" t="s">
        <v>2274</v>
      </c>
      <c r="B465" s="2">
        <v>2521</v>
      </c>
      <c r="C465" s="1" t="s">
        <v>1496</v>
      </c>
      <c r="D465" s="1" t="s">
        <v>347</v>
      </c>
      <c r="E465" s="1" t="s">
        <v>2699</v>
      </c>
      <c r="F465" s="1">
        <v>1038891</v>
      </c>
      <c r="G465" s="1" t="s">
        <v>4046</v>
      </c>
      <c r="H465" s="133">
        <v>5</v>
      </c>
      <c r="I465" s="7" t="s">
        <v>2513</v>
      </c>
      <c r="J465" s="1" t="s">
        <v>57</v>
      </c>
      <c r="K465" s="1" t="s">
        <v>355</v>
      </c>
      <c r="L465" s="3">
        <v>195.33</v>
      </c>
      <c r="M465" s="10">
        <f t="shared" si="9"/>
        <v>976.65000000000009</v>
      </c>
      <c r="N465" s="5" t="s">
        <v>12</v>
      </c>
      <c r="O465" s="1" t="s">
        <v>349</v>
      </c>
      <c r="P465" s="1" t="s">
        <v>226</v>
      </c>
      <c r="Q465" s="1" t="s">
        <v>226</v>
      </c>
      <c r="R465" s="6">
        <v>45699</v>
      </c>
      <c r="S465" s="1" t="s">
        <v>4027</v>
      </c>
      <c r="T465" s="124" t="s">
        <v>350</v>
      </c>
      <c r="U465" s="11"/>
      <c r="V465" s="11"/>
      <c r="W465" s="11"/>
      <c r="X465" s="11"/>
    </row>
    <row r="466" spans="1:24" ht="95.1" customHeight="1" x14ac:dyDescent="0.25">
      <c r="A466" s="118" t="s">
        <v>2274</v>
      </c>
      <c r="B466" s="2">
        <v>2007</v>
      </c>
      <c r="C466" s="1" t="s">
        <v>1496</v>
      </c>
      <c r="D466" s="1" t="s">
        <v>347</v>
      </c>
      <c r="E466" s="1" t="s">
        <v>2699</v>
      </c>
      <c r="F466" s="1">
        <v>1090695</v>
      </c>
      <c r="G466" s="1" t="s">
        <v>4046</v>
      </c>
      <c r="H466" s="133">
        <v>7</v>
      </c>
      <c r="I466" s="7" t="s">
        <v>2514</v>
      </c>
      <c r="J466" s="1" t="s">
        <v>57</v>
      </c>
      <c r="K466" s="1" t="s">
        <v>356</v>
      </c>
      <c r="L466" s="3">
        <v>478.66</v>
      </c>
      <c r="M466" s="10">
        <f t="shared" si="9"/>
        <v>3350.6200000000003</v>
      </c>
      <c r="N466" s="5" t="s">
        <v>12</v>
      </c>
      <c r="O466" s="1" t="s">
        <v>349</v>
      </c>
      <c r="P466" s="1" t="s">
        <v>226</v>
      </c>
      <c r="Q466" s="1" t="s">
        <v>226</v>
      </c>
      <c r="R466" s="6">
        <v>45699</v>
      </c>
      <c r="S466" s="1" t="s">
        <v>4027</v>
      </c>
      <c r="T466" s="124" t="s">
        <v>350</v>
      </c>
      <c r="U466" s="11"/>
      <c r="V466" s="11"/>
      <c r="W466" s="11"/>
      <c r="X466" s="11"/>
    </row>
    <row r="467" spans="1:24" ht="95.1" customHeight="1" x14ac:dyDescent="0.25">
      <c r="A467" s="118" t="s">
        <v>2274</v>
      </c>
      <c r="B467" s="2">
        <v>2004</v>
      </c>
      <c r="C467" s="1" t="s">
        <v>1496</v>
      </c>
      <c r="D467" s="1" t="s">
        <v>347</v>
      </c>
      <c r="E467" s="1" t="s">
        <v>2699</v>
      </c>
      <c r="F467" s="1">
        <v>1090695</v>
      </c>
      <c r="G467" s="1" t="s">
        <v>4046</v>
      </c>
      <c r="H467" s="133">
        <v>20</v>
      </c>
      <c r="I467" s="7" t="s">
        <v>2514</v>
      </c>
      <c r="J467" s="1" t="s">
        <v>57</v>
      </c>
      <c r="K467" s="1" t="s">
        <v>356</v>
      </c>
      <c r="L467" s="3">
        <v>478.66</v>
      </c>
      <c r="M467" s="10">
        <f t="shared" si="9"/>
        <v>9573.2000000000007</v>
      </c>
      <c r="N467" s="5" t="s">
        <v>12</v>
      </c>
      <c r="O467" s="1" t="s">
        <v>349</v>
      </c>
      <c r="P467" s="1" t="s">
        <v>226</v>
      </c>
      <c r="Q467" s="1" t="s">
        <v>226</v>
      </c>
      <c r="R467" s="6">
        <v>45699</v>
      </c>
      <c r="S467" s="1" t="s">
        <v>4027</v>
      </c>
      <c r="T467" s="124" t="s">
        <v>350</v>
      </c>
      <c r="U467" s="11"/>
      <c r="V467" s="11"/>
      <c r="W467" s="11"/>
      <c r="X467" s="11"/>
    </row>
    <row r="468" spans="1:24" ht="95.1" customHeight="1" x14ac:dyDescent="0.25">
      <c r="A468" s="118" t="s">
        <v>2274</v>
      </c>
      <c r="B468" s="2">
        <v>2521</v>
      </c>
      <c r="C468" s="1" t="s">
        <v>1496</v>
      </c>
      <c r="D468" s="1" t="s">
        <v>347</v>
      </c>
      <c r="E468" s="1" t="s">
        <v>2699</v>
      </c>
      <c r="F468" s="1">
        <v>1090695</v>
      </c>
      <c r="G468" s="1" t="s">
        <v>4046</v>
      </c>
      <c r="H468" s="133">
        <v>10</v>
      </c>
      <c r="I468" s="7" t="s">
        <v>2514</v>
      </c>
      <c r="J468" s="1" t="s">
        <v>57</v>
      </c>
      <c r="K468" s="1" t="s">
        <v>356</v>
      </c>
      <c r="L468" s="3">
        <v>478.66</v>
      </c>
      <c r="M468" s="10">
        <f t="shared" si="9"/>
        <v>4786.6000000000004</v>
      </c>
      <c r="N468" s="5" t="s">
        <v>12</v>
      </c>
      <c r="O468" s="1" t="s">
        <v>349</v>
      </c>
      <c r="P468" s="1" t="s">
        <v>226</v>
      </c>
      <c r="Q468" s="1" t="s">
        <v>226</v>
      </c>
      <c r="R468" s="6">
        <v>45699</v>
      </c>
      <c r="S468" s="1" t="s">
        <v>4027</v>
      </c>
      <c r="T468" s="124" t="s">
        <v>350</v>
      </c>
      <c r="U468" s="11"/>
      <c r="V468" s="11"/>
      <c r="W468" s="11"/>
      <c r="X468" s="11"/>
    </row>
    <row r="469" spans="1:24" ht="95.1" customHeight="1" x14ac:dyDescent="0.25">
      <c r="A469" s="118" t="s">
        <v>2274</v>
      </c>
      <c r="B469" s="2">
        <v>2520</v>
      </c>
      <c r="C469" s="1" t="s">
        <v>1496</v>
      </c>
      <c r="D469" s="1" t="s">
        <v>347</v>
      </c>
      <c r="E469" s="1" t="s">
        <v>2699</v>
      </c>
      <c r="F469" s="1">
        <v>1090695</v>
      </c>
      <c r="G469" s="1" t="s">
        <v>4046</v>
      </c>
      <c r="H469" s="133">
        <v>10</v>
      </c>
      <c r="I469" s="7" t="s">
        <v>2514</v>
      </c>
      <c r="J469" s="1" t="s">
        <v>57</v>
      </c>
      <c r="K469" s="1" t="s">
        <v>356</v>
      </c>
      <c r="L469" s="3">
        <v>478.66</v>
      </c>
      <c r="M469" s="10">
        <f t="shared" si="9"/>
        <v>4786.6000000000004</v>
      </c>
      <c r="N469" s="5" t="s">
        <v>12</v>
      </c>
      <c r="O469" s="1" t="s">
        <v>349</v>
      </c>
      <c r="P469" s="1" t="s">
        <v>226</v>
      </c>
      <c r="Q469" s="1" t="s">
        <v>226</v>
      </c>
      <c r="R469" s="6">
        <v>45699</v>
      </c>
      <c r="S469" s="1" t="s">
        <v>4027</v>
      </c>
      <c r="T469" s="124" t="s">
        <v>350</v>
      </c>
      <c r="U469" s="11"/>
      <c r="V469" s="11"/>
      <c r="W469" s="11"/>
      <c r="X469" s="11"/>
    </row>
    <row r="470" spans="1:24" ht="95.1" customHeight="1" x14ac:dyDescent="0.25">
      <c r="A470" s="118" t="s">
        <v>2274</v>
      </c>
      <c r="B470" s="2">
        <v>2970</v>
      </c>
      <c r="C470" s="1" t="s">
        <v>1496</v>
      </c>
      <c r="D470" s="1" t="s">
        <v>347</v>
      </c>
      <c r="E470" s="1" t="s">
        <v>2699</v>
      </c>
      <c r="F470" s="1">
        <v>1090695</v>
      </c>
      <c r="G470" s="1" t="s">
        <v>4046</v>
      </c>
      <c r="H470" s="133">
        <v>3</v>
      </c>
      <c r="I470" s="7" t="s">
        <v>2514</v>
      </c>
      <c r="J470" s="1" t="s">
        <v>57</v>
      </c>
      <c r="K470" s="1" t="s">
        <v>356</v>
      </c>
      <c r="L470" s="3">
        <v>478.66</v>
      </c>
      <c r="M470" s="10">
        <f t="shared" si="9"/>
        <v>1435.98</v>
      </c>
      <c r="N470" s="5" t="s">
        <v>12</v>
      </c>
      <c r="O470" s="1" t="s">
        <v>349</v>
      </c>
      <c r="P470" s="1" t="s">
        <v>226</v>
      </c>
      <c r="Q470" s="1" t="s">
        <v>226</v>
      </c>
      <c r="R470" s="6">
        <v>45699</v>
      </c>
      <c r="S470" s="1" t="s">
        <v>4027</v>
      </c>
      <c r="T470" s="124" t="s">
        <v>350</v>
      </c>
      <c r="U470" s="11"/>
      <c r="V470" s="11"/>
      <c r="W470" s="11"/>
      <c r="X470" s="11"/>
    </row>
    <row r="471" spans="1:24" ht="95.1" customHeight="1" x14ac:dyDescent="0.25">
      <c r="A471" s="118" t="s">
        <v>2274</v>
      </c>
      <c r="B471" s="2">
        <v>2007</v>
      </c>
      <c r="C471" s="1" t="s">
        <v>1496</v>
      </c>
      <c r="D471" s="1" t="s">
        <v>347</v>
      </c>
      <c r="E471" s="1" t="s">
        <v>2699</v>
      </c>
      <c r="F471" s="1">
        <v>1111539</v>
      </c>
      <c r="G471" s="1" t="s">
        <v>4046</v>
      </c>
      <c r="H471" s="133">
        <v>10</v>
      </c>
      <c r="I471" s="7" t="s">
        <v>2515</v>
      </c>
      <c r="J471" s="1" t="s">
        <v>57</v>
      </c>
      <c r="K471" s="1" t="s">
        <v>357</v>
      </c>
      <c r="L471" s="3">
        <v>603.63</v>
      </c>
      <c r="M471" s="10">
        <f t="shared" si="9"/>
        <v>6036.3</v>
      </c>
      <c r="N471" s="5" t="s">
        <v>12</v>
      </c>
      <c r="O471" s="1" t="s">
        <v>349</v>
      </c>
      <c r="P471" s="1" t="s">
        <v>226</v>
      </c>
      <c r="Q471" s="1" t="s">
        <v>226</v>
      </c>
      <c r="R471" s="6">
        <v>45699</v>
      </c>
      <c r="S471" s="1" t="s">
        <v>4027</v>
      </c>
      <c r="T471" s="124" t="s">
        <v>350</v>
      </c>
      <c r="U471" s="11"/>
      <c r="V471" s="11"/>
      <c r="W471" s="11"/>
      <c r="X471" s="11"/>
    </row>
    <row r="472" spans="1:24" ht="95.1" customHeight="1" x14ac:dyDescent="0.25">
      <c r="A472" s="118" t="s">
        <v>2274</v>
      </c>
      <c r="B472" s="2">
        <v>2004</v>
      </c>
      <c r="C472" s="1" t="s">
        <v>1496</v>
      </c>
      <c r="D472" s="1" t="s">
        <v>347</v>
      </c>
      <c r="E472" s="1" t="s">
        <v>2699</v>
      </c>
      <c r="F472" s="1">
        <v>1111539</v>
      </c>
      <c r="G472" s="1" t="s">
        <v>4046</v>
      </c>
      <c r="H472" s="133">
        <v>20</v>
      </c>
      <c r="I472" s="7" t="s">
        <v>2515</v>
      </c>
      <c r="J472" s="1" t="s">
        <v>57</v>
      </c>
      <c r="K472" s="1" t="s">
        <v>357</v>
      </c>
      <c r="L472" s="3">
        <v>603.63</v>
      </c>
      <c r="M472" s="10">
        <f t="shared" si="9"/>
        <v>12072.6</v>
      </c>
      <c r="N472" s="5" t="s">
        <v>12</v>
      </c>
      <c r="O472" s="1" t="s">
        <v>349</v>
      </c>
      <c r="P472" s="1" t="s">
        <v>226</v>
      </c>
      <c r="Q472" s="1" t="s">
        <v>226</v>
      </c>
      <c r="R472" s="6">
        <v>45699</v>
      </c>
      <c r="S472" s="1" t="s">
        <v>4027</v>
      </c>
      <c r="T472" s="124" t="s">
        <v>350</v>
      </c>
      <c r="U472" s="11"/>
      <c r="V472" s="11"/>
      <c r="W472" s="11"/>
      <c r="X472" s="11"/>
    </row>
    <row r="473" spans="1:24" ht="95.1" customHeight="1" x14ac:dyDescent="0.25">
      <c r="A473" s="118" t="s">
        <v>2274</v>
      </c>
      <c r="B473" s="2">
        <v>2521</v>
      </c>
      <c r="C473" s="1" t="s">
        <v>1496</v>
      </c>
      <c r="D473" s="1" t="s">
        <v>347</v>
      </c>
      <c r="E473" s="1" t="s">
        <v>2699</v>
      </c>
      <c r="F473" s="1">
        <v>1111539</v>
      </c>
      <c r="G473" s="1" t="s">
        <v>4046</v>
      </c>
      <c r="H473" s="133">
        <v>15</v>
      </c>
      <c r="I473" s="7" t="s">
        <v>2515</v>
      </c>
      <c r="J473" s="1" t="s">
        <v>57</v>
      </c>
      <c r="K473" s="1" t="s">
        <v>357</v>
      </c>
      <c r="L473" s="3">
        <v>603.63</v>
      </c>
      <c r="M473" s="10">
        <f t="shared" si="9"/>
        <v>9054.4500000000007</v>
      </c>
      <c r="N473" s="5" t="s">
        <v>12</v>
      </c>
      <c r="O473" s="1" t="s">
        <v>349</v>
      </c>
      <c r="P473" s="1" t="s">
        <v>226</v>
      </c>
      <c r="Q473" s="1" t="s">
        <v>226</v>
      </c>
      <c r="R473" s="6">
        <v>45699</v>
      </c>
      <c r="S473" s="1" t="s">
        <v>4027</v>
      </c>
      <c r="T473" s="124" t="s">
        <v>350</v>
      </c>
      <c r="U473" s="11"/>
      <c r="V473" s="11"/>
      <c r="W473" s="11"/>
      <c r="X473" s="11"/>
    </row>
    <row r="474" spans="1:24" ht="95.1" customHeight="1" x14ac:dyDescent="0.25">
      <c r="A474" s="118" t="s">
        <v>2274</v>
      </c>
      <c r="B474" s="2">
        <v>2520</v>
      </c>
      <c r="C474" s="1" t="s">
        <v>1496</v>
      </c>
      <c r="D474" s="1" t="s">
        <v>347</v>
      </c>
      <c r="E474" s="1" t="s">
        <v>2699</v>
      </c>
      <c r="F474" s="1">
        <v>1111539</v>
      </c>
      <c r="G474" s="1" t="s">
        <v>4046</v>
      </c>
      <c r="H474" s="133">
        <v>5</v>
      </c>
      <c r="I474" s="7" t="s">
        <v>2515</v>
      </c>
      <c r="J474" s="1" t="s">
        <v>57</v>
      </c>
      <c r="K474" s="1" t="s">
        <v>357</v>
      </c>
      <c r="L474" s="3">
        <v>603.63</v>
      </c>
      <c r="M474" s="10">
        <f t="shared" si="9"/>
        <v>3018.15</v>
      </c>
      <c r="N474" s="5" t="s">
        <v>12</v>
      </c>
      <c r="O474" s="1" t="s">
        <v>349</v>
      </c>
      <c r="P474" s="1" t="s">
        <v>226</v>
      </c>
      <c r="Q474" s="1" t="s">
        <v>226</v>
      </c>
      <c r="R474" s="6">
        <v>45699</v>
      </c>
      <c r="S474" s="1" t="s">
        <v>4027</v>
      </c>
      <c r="T474" s="124" t="s">
        <v>350</v>
      </c>
      <c r="U474" s="11"/>
      <c r="V474" s="11"/>
      <c r="W474" s="11"/>
      <c r="X474" s="11"/>
    </row>
    <row r="475" spans="1:24" ht="95.1" customHeight="1" x14ac:dyDescent="0.25">
      <c r="A475" s="118" t="s">
        <v>2274</v>
      </c>
      <c r="B475" s="2">
        <v>2007</v>
      </c>
      <c r="C475" s="1" t="s">
        <v>1496</v>
      </c>
      <c r="D475" s="1" t="s">
        <v>347</v>
      </c>
      <c r="E475" s="1" t="s">
        <v>2699</v>
      </c>
      <c r="F475" s="1">
        <v>1090700</v>
      </c>
      <c r="G475" s="1" t="s">
        <v>4046</v>
      </c>
      <c r="H475" s="133">
        <v>30</v>
      </c>
      <c r="I475" s="7" t="s">
        <v>2510</v>
      </c>
      <c r="J475" s="1" t="s">
        <v>57</v>
      </c>
      <c r="K475" s="1" t="s">
        <v>358</v>
      </c>
      <c r="L475" s="3">
        <v>1900</v>
      </c>
      <c r="M475" s="10">
        <f t="shared" si="9"/>
        <v>57000</v>
      </c>
      <c r="N475" s="5" t="s">
        <v>12</v>
      </c>
      <c r="O475" s="1" t="s">
        <v>349</v>
      </c>
      <c r="P475" s="1" t="s">
        <v>226</v>
      </c>
      <c r="Q475" s="1" t="s">
        <v>226</v>
      </c>
      <c r="R475" s="6">
        <v>45699</v>
      </c>
      <c r="S475" s="1" t="s">
        <v>4027</v>
      </c>
      <c r="T475" s="124" t="s">
        <v>350</v>
      </c>
      <c r="U475" s="11"/>
      <c r="V475" s="11"/>
      <c r="W475" s="11"/>
      <c r="X475" s="11"/>
    </row>
    <row r="476" spans="1:24" ht="95.1" customHeight="1" x14ac:dyDescent="0.25">
      <c r="A476" s="118" t="s">
        <v>2274</v>
      </c>
      <c r="B476" s="2">
        <v>2004</v>
      </c>
      <c r="C476" s="1" t="s">
        <v>1496</v>
      </c>
      <c r="D476" s="1" t="s">
        <v>347</v>
      </c>
      <c r="E476" s="1" t="s">
        <v>2699</v>
      </c>
      <c r="F476" s="1">
        <v>1090700</v>
      </c>
      <c r="G476" s="1" t="s">
        <v>4046</v>
      </c>
      <c r="H476" s="133">
        <v>30</v>
      </c>
      <c r="I476" s="7" t="s">
        <v>2510</v>
      </c>
      <c r="J476" s="1" t="s">
        <v>57</v>
      </c>
      <c r="K476" s="1" t="s">
        <v>358</v>
      </c>
      <c r="L476" s="3">
        <v>1900</v>
      </c>
      <c r="M476" s="10">
        <f t="shared" si="9"/>
        <v>57000</v>
      </c>
      <c r="N476" s="5" t="s">
        <v>12</v>
      </c>
      <c r="O476" s="1" t="s">
        <v>349</v>
      </c>
      <c r="P476" s="1" t="s">
        <v>226</v>
      </c>
      <c r="Q476" s="1" t="s">
        <v>226</v>
      </c>
      <c r="R476" s="6">
        <v>45699</v>
      </c>
      <c r="S476" s="1" t="s">
        <v>4027</v>
      </c>
      <c r="T476" s="124" t="s">
        <v>350</v>
      </c>
      <c r="U476" s="11"/>
      <c r="V476" s="11"/>
      <c r="W476" s="11"/>
      <c r="X476" s="11"/>
    </row>
    <row r="477" spans="1:24" ht="95.1" customHeight="1" x14ac:dyDescent="0.25">
      <c r="A477" s="118" t="s">
        <v>2274</v>
      </c>
      <c r="B477" s="2">
        <v>2521</v>
      </c>
      <c r="C477" s="1" t="s">
        <v>1496</v>
      </c>
      <c r="D477" s="1" t="s">
        <v>347</v>
      </c>
      <c r="E477" s="1" t="s">
        <v>2699</v>
      </c>
      <c r="F477" s="1">
        <v>1090700</v>
      </c>
      <c r="G477" s="1" t="s">
        <v>4046</v>
      </c>
      <c r="H477" s="133">
        <v>20</v>
      </c>
      <c r="I477" s="7" t="s">
        <v>2510</v>
      </c>
      <c r="J477" s="1" t="s">
        <v>57</v>
      </c>
      <c r="K477" s="1" t="s">
        <v>358</v>
      </c>
      <c r="L477" s="3">
        <v>1900</v>
      </c>
      <c r="M477" s="10">
        <f t="shared" si="9"/>
        <v>38000</v>
      </c>
      <c r="N477" s="5" t="s">
        <v>12</v>
      </c>
      <c r="O477" s="1" t="s">
        <v>349</v>
      </c>
      <c r="P477" s="1" t="s">
        <v>226</v>
      </c>
      <c r="Q477" s="1" t="s">
        <v>226</v>
      </c>
      <c r="R477" s="6">
        <v>45699</v>
      </c>
      <c r="S477" s="1" t="s">
        <v>4027</v>
      </c>
      <c r="T477" s="124" t="s">
        <v>350</v>
      </c>
      <c r="U477" s="11"/>
      <c r="V477" s="11"/>
      <c r="W477" s="11"/>
      <c r="X477" s="11"/>
    </row>
    <row r="478" spans="1:24" ht="95.1" customHeight="1" x14ac:dyDescent="0.25">
      <c r="A478" s="118" t="s">
        <v>2274</v>
      </c>
      <c r="B478" s="2">
        <v>2520</v>
      </c>
      <c r="C478" s="1" t="s">
        <v>1496</v>
      </c>
      <c r="D478" s="1" t="s">
        <v>347</v>
      </c>
      <c r="E478" s="1" t="s">
        <v>2699</v>
      </c>
      <c r="F478" s="1">
        <v>1090700</v>
      </c>
      <c r="G478" s="1" t="s">
        <v>4046</v>
      </c>
      <c r="H478" s="133">
        <v>10</v>
      </c>
      <c r="I478" s="7" t="s">
        <v>2510</v>
      </c>
      <c r="J478" s="1" t="s">
        <v>57</v>
      </c>
      <c r="K478" s="1" t="s">
        <v>358</v>
      </c>
      <c r="L478" s="3">
        <v>1900</v>
      </c>
      <c r="M478" s="10">
        <f t="shared" si="9"/>
        <v>19000</v>
      </c>
      <c r="N478" s="5" t="s">
        <v>12</v>
      </c>
      <c r="O478" s="1" t="s">
        <v>349</v>
      </c>
      <c r="P478" s="1" t="s">
        <v>226</v>
      </c>
      <c r="Q478" s="1" t="s">
        <v>226</v>
      </c>
      <c r="R478" s="6">
        <v>45699</v>
      </c>
      <c r="S478" s="1" t="s">
        <v>4027</v>
      </c>
      <c r="T478" s="124" t="s">
        <v>350</v>
      </c>
      <c r="U478" s="11"/>
      <c r="V478" s="11"/>
      <c r="W478" s="11"/>
      <c r="X478" s="11"/>
    </row>
    <row r="479" spans="1:24" ht="95.1" customHeight="1" x14ac:dyDescent="0.25">
      <c r="A479" s="118" t="s">
        <v>2274</v>
      </c>
      <c r="B479" s="2">
        <v>2523</v>
      </c>
      <c r="C479" s="1" t="s">
        <v>1496</v>
      </c>
      <c r="D479" s="1" t="s">
        <v>347</v>
      </c>
      <c r="E479" s="1" t="s">
        <v>2699</v>
      </c>
      <c r="F479" s="1">
        <v>1090700</v>
      </c>
      <c r="G479" s="1" t="s">
        <v>4046</v>
      </c>
      <c r="H479" s="133">
        <v>10</v>
      </c>
      <c r="I479" s="7" t="s">
        <v>2510</v>
      </c>
      <c r="J479" s="1" t="s">
        <v>57</v>
      </c>
      <c r="K479" s="1" t="s">
        <v>358</v>
      </c>
      <c r="L479" s="3">
        <v>1900</v>
      </c>
      <c r="M479" s="10">
        <f t="shared" si="9"/>
        <v>19000</v>
      </c>
      <c r="N479" s="5" t="s">
        <v>12</v>
      </c>
      <c r="O479" s="1" t="s">
        <v>349</v>
      </c>
      <c r="P479" s="1" t="s">
        <v>226</v>
      </c>
      <c r="Q479" s="1" t="s">
        <v>226</v>
      </c>
      <c r="R479" s="6">
        <v>45699</v>
      </c>
      <c r="S479" s="1" t="s">
        <v>4027</v>
      </c>
      <c r="T479" s="124" t="s">
        <v>350</v>
      </c>
      <c r="U479" s="11"/>
      <c r="V479" s="11"/>
      <c r="W479" s="11"/>
      <c r="X479" s="11"/>
    </row>
    <row r="480" spans="1:24" ht="95.1" customHeight="1" x14ac:dyDescent="0.25">
      <c r="A480" s="118" t="s">
        <v>2274</v>
      </c>
      <c r="B480" s="2">
        <v>2754</v>
      </c>
      <c r="C480" s="1" t="s">
        <v>1496</v>
      </c>
      <c r="D480" s="1" t="s">
        <v>347</v>
      </c>
      <c r="E480" s="1" t="s">
        <v>2699</v>
      </c>
      <c r="F480" s="1">
        <v>1090700</v>
      </c>
      <c r="G480" s="1" t="s">
        <v>4046</v>
      </c>
      <c r="H480" s="133">
        <v>10</v>
      </c>
      <c r="I480" s="7" t="s">
        <v>2510</v>
      </c>
      <c r="J480" s="1" t="s">
        <v>57</v>
      </c>
      <c r="K480" s="1" t="s">
        <v>358</v>
      </c>
      <c r="L480" s="3">
        <v>1900</v>
      </c>
      <c r="M480" s="10">
        <f t="shared" si="9"/>
        <v>19000</v>
      </c>
      <c r="N480" s="5" t="s">
        <v>12</v>
      </c>
      <c r="O480" s="1" t="s">
        <v>349</v>
      </c>
      <c r="P480" s="1" t="s">
        <v>226</v>
      </c>
      <c r="Q480" s="1" t="s">
        <v>226</v>
      </c>
      <c r="R480" s="6">
        <v>45699</v>
      </c>
      <c r="S480" s="1" t="s">
        <v>4027</v>
      </c>
      <c r="T480" s="124" t="s">
        <v>350</v>
      </c>
      <c r="U480" s="11"/>
      <c r="V480" s="11"/>
      <c r="W480" s="11"/>
      <c r="X480" s="11"/>
    </row>
    <row r="481" spans="1:24" ht="95.1" customHeight="1" x14ac:dyDescent="0.25">
      <c r="A481" s="118" t="s">
        <v>2274</v>
      </c>
      <c r="B481" s="2">
        <v>2515</v>
      </c>
      <c r="C481" s="1" t="s">
        <v>1496</v>
      </c>
      <c r="D481" s="1" t="s">
        <v>347</v>
      </c>
      <c r="E481" s="1" t="s">
        <v>2699</v>
      </c>
      <c r="F481" s="1">
        <v>1090700</v>
      </c>
      <c r="G481" s="1" t="s">
        <v>4046</v>
      </c>
      <c r="H481" s="133">
        <v>10</v>
      </c>
      <c r="I481" s="7" t="s">
        <v>2510</v>
      </c>
      <c r="J481" s="1" t="s">
        <v>57</v>
      </c>
      <c r="K481" s="1" t="s">
        <v>358</v>
      </c>
      <c r="L481" s="3">
        <v>1900</v>
      </c>
      <c r="M481" s="10">
        <f t="shared" si="9"/>
        <v>19000</v>
      </c>
      <c r="N481" s="5" t="s">
        <v>12</v>
      </c>
      <c r="O481" s="1" t="s">
        <v>349</v>
      </c>
      <c r="P481" s="1" t="s">
        <v>226</v>
      </c>
      <c r="Q481" s="1" t="s">
        <v>226</v>
      </c>
      <c r="R481" s="6">
        <v>45699</v>
      </c>
      <c r="S481" s="1" t="s">
        <v>4027</v>
      </c>
      <c r="T481" s="124" t="s">
        <v>350</v>
      </c>
      <c r="U481" s="11"/>
      <c r="V481" s="11"/>
      <c r="W481" s="11"/>
      <c r="X481" s="11"/>
    </row>
    <row r="482" spans="1:24" ht="95.1" customHeight="1" x14ac:dyDescent="0.25">
      <c r="A482" s="118" t="s">
        <v>2274</v>
      </c>
      <c r="B482" s="2">
        <v>2007</v>
      </c>
      <c r="C482" s="1" t="s">
        <v>1496</v>
      </c>
      <c r="D482" s="1" t="s">
        <v>347</v>
      </c>
      <c r="E482" s="1" t="s">
        <v>2699</v>
      </c>
      <c r="F482" s="1">
        <v>1090721</v>
      </c>
      <c r="G482" s="1" t="s">
        <v>44</v>
      </c>
      <c r="H482" s="133">
        <v>10</v>
      </c>
      <c r="I482" s="7" t="s">
        <v>2510</v>
      </c>
      <c r="J482" s="1" t="s">
        <v>57</v>
      </c>
      <c r="K482" s="1" t="s">
        <v>359</v>
      </c>
      <c r="L482" s="3">
        <v>650</v>
      </c>
      <c r="M482" s="10">
        <f t="shared" si="9"/>
        <v>6500</v>
      </c>
      <c r="N482" s="5" t="s">
        <v>12</v>
      </c>
      <c r="O482" s="1" t="s">
        <v>349</v>
      </c>
      <c r="P482" s="1" t="s">
        <v>226</v>
      </c>
      <c r="Q482" s="1" t="s">
        <v>226</v>
      </c>
      <c r="R482" s="6">
        <v>45699</v>
      </c>
      <c r="S482" s="1" t="s">
        <v>4027</v>
      </c>
      <c r="T482" s="124" t="s">
        <v>350</v>
      </c>
      <c r="U482" s="11"/>
      <c r="V482" s="11"/>
      <c r="W482" s="11"/>
      <c r="X482" s="11"/>
    </row>
    <row r="483" spans="1:24" ht="95.1" customHeight="1" x14ac:dyDescent="0.25">
      <c r="A483" s="118" t="s">
        <v>2274</v>
      </c>
      <c r="B483" s="2">
        <v>2004</v>
      </c>
      <c r="C483" s="1" t="s">
        <v>1496</v>
      </c>
      <c r="D483" s="1" t="s">
        <v>347</v>
      </c>
      <c r="E483" s="1" t="s">
        <v>2699</v>
      </c>
      <c r="F483" s="1">
        <v>1090721</v>
      </c>
      <c r="G483" s="1" t="s">
        <v>44</v>
      </c>
      <c r="H483" s="133">
        <v>10</v>
      </c>
      <c r="I483" s="7" t="s">
        <v>2510</v>
      </c>
      <c r="J483" s="1" t="s">
        <v>57</v>
      </c>
      <c r="K483" s="1" t="s">
        <v>359</v>
      </c>
      <c r="L483" s="3">
        <v>650</v>
      </c>
      <c r="M483" s="10">
        <f t="shared" si="9"/>
        <v>6500</v>
      </c>
      <c r="N483" s="5" t="s">
        <v>12</v>
      </c>
      <c r="O483" s="1" t="s">
        <v>349</v>
      </c>
      <c r="P483" s="1" t="s">
        <v>226</v>
      </c>
      <c r="Q483" s="1" t="s">
        <v>226</v>
      </c>
      <c r="R483" s="6">
        <v>45699</v>
      </c>
      <c r="S483" s="1" t="s">
        <v>4027</v>
      </c>
      <c r="T483" s="124" t="s">
        <v>350</v>
      </c>
      <c r="U483" s="11"/>
      <c r="V483" s="11"/>
      <c r="W483" s="11"/>
      <c r="X483" s="11"/>
    </row>
    <row r="484" spans="1:24" ht="95.1" customHeight="1" x14ac:dyDescent="0.25">
      <c r="A484" s="118" t="s">
        <v>2274</v>
      </c>
      <c r="B484" s="2">
        <v>2521</v>
      </c>
      <c r="C484" s="1" t="s">
        <v>1496</v>
      </c>
      <c r="D484" s="1" t="s">
        <v>347</v>
      </c>
      <c r="E484" s="1" t="s">
        <v>2699</v>
      </c>
      <c r="F484" s="1">
        <v>1090721</v>
      </c>
      <c r="G484" s="1" t="s">
        <v>44</v>
      </c>
      <c r="H484" s="133">
        <v>5</v>
      </c>
      <c r="I484" s="7" t="s">
        <v>2510</v>
      </c>
      <c r="J484" s="1" t="s">
        <v>57</v>
      </c>
      <c r="K484" s="1" t="s">
        <v>359</v>
      </c>
      <c r="L484" s="3">
        <v>650</v>
      </c>
      <c r="M484" s="10">
        <f t="shared" si="9"/>
        <v>3250</v>
      </c>
      <c r="N484" s="5" t="s">
        <v>12</v>
      </c>
      <c r="O484" s="1" t="s">
        <v>349</v>
      </c>
      <c r="P484" s="1" t="s">
        <v>226</v>
      </c>
      <c r="Q484" s="1" t="s">
        <v>226</v>
      </c>
      <c r="R484" s="6">
        <v>45699</v>
      </c>
      <c r="S484" s="1" t="s">
        <v>4027</v>
      </c>
      <c r="T484" s="124" t="s">
        <v>350</v>
      </c>
      <c r="U484" s="11"/>
      <c r="V484" s="11"/>
      <c r="W484" s="11"/>
      <c r="X484" s="11"/>
    </row>
    <row r="485" spans="1:24" ht="95.1" customHeight="1" x14ac:dyDescent="0.25">
      <c r="A485" s="118" t="s">
        <v>2274</v>
      </c>
      <c r="B485" s="2">
        <v>2007</v>
      </c>
      <c r="C485" s="1" t="s">
        <v>1496</v>
      </c>
      <c r="D485" s="1" t="s">
        <v>347</v>
      </c>
      <c r="E485" s="1" t="s">
        <v>2699</v>
      </c>
      <c r="F485" s="1">
        <v>1090702</v>
      </c>
      <c r="G485" s="1" t="s">
        <v>44</v>
      </c>
      <c r="H485" s="133">
        <v>10</v>
      </c>
      <c r="I485" s="7" t="s">
        <v>2510</v>
      </c>
      <c r="J485" s="1" t="s">
        <v>57</v>
      </c>
      <c r="K485" s="1" t="s">
        <v>360</v>
      </c>
      <c r="L485" s="3">
        <v>30</v>
      </c>
      <c r="M485" s="10">
        <f t="shared" si="9"/>
        <v>300</v>
      </c>
      <c r="N485" s="5" t="s">
        <v>12</v>
      </c>
      <c r="O485" s="1" t="s">
        <v>349</v>
      </c>
      <c r="P485" s="1" t="s">
        <v>226</v>
      </c>
      <c r="Q485" s="1" t="s">
        <v>226</v>
      </c>
      <c r="R485" s="6">
        <v>45699</v>
      </c>
      <c r="S485" s="1" t="s">
        <v>4027</v>
      </c>
      <c r="T485" s="124" t="s">
        <v>350</v>
      </c>
      <c r="U485" s="11"/>
      <c r="V485" s="11"/>
      <c r="W485" s="11"/>
      <c r="X485" s="11"/>
    </row>
    <row r="486" spans="1:24" ht="95.1" customHeight="1" x14ac:dyDescent="0.25">
      <c r="A486" s="118" t="s">
        <v>2274</v>
      </c>
      <c r="B486" s="2">
        <v>2004</v>
      </c>
      <c r="C486" s="1" t="s">
        <v>1496</v>
      </c>
      <c r="D486" s="1" t="s">
        <v>347</v>
      </c>
      <c r="E486" s="1" t="s">
        <v>2699</v>
      </c>
      <c r="F486" s="1">
        <v>1090702</v>
      </c>
      <c r="G486" s="1" t="s">
        <v>44</v>
      </c>
      <c r="H486" s="133">
        <v>10</v>
      </c>
      <c r="I486" s="7" t="s">
        <v>2510</v>
      </c>
      <c r="J486" s="1" t="s">
        <v>57</v>
      </c>
      <c r="K486" s="1" t="s">
        <v>360</v>
      </c>
      <c r="L486" s="3">
        <v>30</v>
      </c>
      <c r="M486" s="10">
        <f t="shared" si="9"/>
        <v>300</v>
      </c>
      <c r="N486" s="5" t="s">
        <v>12</v>
      </c>
      <c r="O486" s="1" t="s">
        <v>349</v>
      </c>
      <c r="P486" s="1" t="s">
        <v>226</v>
      </c>
      <c r="Q486" s="1" t="s">
        <v>226</v>
      </c>
      <c r="R486" s="6">
        <v>45699</v>
      </c>
      <c r="S486" s="1" t="s">
        <v>4027</v>
      </c>
      <c r="T486" s="124" t="s">
        <v>350</v>
      </c>
      <c r="U486" s="11"/>
      <c r="V486" s="11"/>
      <c r="W486" s="11"/>
      <c r="X486" s="11"/>
    </row>
    <row r="487" spans="1:24" ht="95.1" customHeight="1" x14ac:dyDescent="0.25">
      <c r="A487" s="118" t="s">
        <v>2274</v>
      </c>
      <c r="B487" s="2">
        <v>2521</v>
      </c>
      <c r="C487" s="1" t="s">
        <v>1496</v>
      </c>
      <c r="D487" s="1" t="s">
        <v>347</v>
      </c>
      <c r="E487" s="1" t="s">
        <v>2699</v>
      </c>
      <c r="F487" s="1">
        <v>1090702</v>
      </c>
      <c r="G487" s="1" t="s">
        <v>44</v>
      </c>
      <c r="H487" s="133">
        <v>5</v>
      </c>
      <c r="I487" s="7" t="s">
        <v>2510</v>
      </c>
      <c r="J487" s="1" t="s">
        <v>57</v>
      </c>
      <c r="K487" s="1" t="s">
        <v>360</v>
      </c>
      <c r="L487" s="3">
        <v>30</v>
      </c>
      <c r="M487" s="10">
        <f t="shared" si="9"/>
        <v>150</v>
      </c>
      <c r="N487" s="5" t="s">
        <v>12</v>
      </c>
      <c r="O487" s="1" t="s">
        <v>349</v>
      </c>
      <c r="P487" s="1" t="s">
        <v>226</v>
      </c>
      <c r="Q487" s="1" t="s">
        <v>226</v>
      </c>
      <c r="R487" s="6">
        <v>45699</v>
      </c>
      <c r="S487" s="1" t="s">
        <v>4027</v>
      </c>
      <c r="T487" s="124" t="s">
        <v>350</v>
      </c>
      <c r="U487" s="11"/>
      <c r="V487" s="11"/>
      <c r="W487" s="11"/>
      <c r="X487" s="11"/>
    </row>
    <row r="488" spans="1:24" ht="95.1" customHeight="1" x14ac:dyDescent="0.25">
      <c r="A488" s="118" t="s">
        <v>2274</v>
      </c>
      <c r="B488" s="2">
        <v>2007</v>
      </c>
      <c r="C488" s="1" t="s">
        <v>1496</v>
      </c>
      <c r="D488" s="1" t="s">
        <v>347</v>
      </c>
      <c r="E488" s="1" t="s">
        <v>2699</v>
      </c>
      <c r="F488" s="1">
        <v>1090703</v>
      </c>
      <c r="G488" s="1" t="s">
        <v>44</v>
      </c>
      <c r="H488" s="133">
        <v>2</v>
      </c>
      <c r="I488" s="7" t="s">
        <v>2510</v>
      </c>
      <c r="J488" s="1" t="s">
        <v>57</v>
      </c>
      <c r="K488" s="1" t="s">
        <v>361</v>
      </c>
      <c r="L488" s="3">
        <v>70</v>
      </c>
      <c r="M488" s="10">
        <f t="shared" si="9"/>
        <v>140</v>
      </c>
      <c r="N488" s="5" t="s">
        <v>12</v>
      </c>
      <c r="O488" s="1" t="s">
        <v>349</v>
      </c>
      <c r="P488" s="1" t="s">
        <v>226</v>
      </c>
      <c r="Q488" s="1" t="s">
        <v>226</v>
      </c>
      <c r="R488" s="6">
        <v>45699</v>
      </c>
      <c r="S488" s="1" t="s">
        <v>4027</v>
      </c>
      <c r="T488" s="124" t="s">
        <v>350</v>
      </c>
      <c r="U488" s="11"/>
      <c r="V488" s="11"/>
      <c r="W488" s="11"/>
      <c r="X488" s="11"/>
    </row>
    <row r="489" spans="1:24" ht="95.1" customHeight="1" x14ac:dyDescent="0.25">
      <c r="A489" s="118" t="s">
        <v>2274</v>
      </c>
      <c r="B489" s="2">
        <v>2004</v>
      </c>
      <c r="C489" s="1" t="s">
        <v>1496</v>
      </c>
      <c r="D489" s="1" t="s">
        <v>347</v>
      </c>
      <c r="E489" s="1" t="s">
        <v>2699</v>
      </c>
      <c r="F489" s="1">
        <v>1090703</v>
      </c>
      <c r="G489" s="1" t="s">
        <v>44</v>
      </c>
      <c r="H489" s="133">
        <v>5</v>
      </c>
      <c r="I489" s="7" t="s">
        <v>2510</v>
      </c>
      <c r="J489" s="1" t="s">
        <v>57</v>
      </c>
      <c r="K489" s="1" t="s">
        <v>361</v>
      </c>
      <c r="L489" s="3">
        <v>70</v>
      </c>
      <c r="M489" s="10">
        <f t="shared" si="9"/>
        <v>350</v>
      </c>
      <c r="N489" s="5" t="s">
        <v>12</v>
      </c>
      <c r="O489" s="1" t="s">
        <v>349</v>
      </c>
      <c r="P489" s="1" t="s">
        <v>226</v>
      </c>
      <c r="Q489" s="1" t="s">
        <v>226</v>
      </c>
      <c r="R489" s="6">
        <v>45699</v>
      </c>
      <c r="S489" s="1" t="s">
        <v>4027</v>
      </c>
      <c r="T489" s="124" t="s">
        <v>350</v>
      </c>
      <c r="U489" s="11"/>
      <c r="V489" s="11"/>
      <c r="W489" s="11"/>
      <c r="X489" s="11"/>
    </row>
    <row r="490" spans="1:24" ht="95.1" customHeight="1" x14ac:dyDescent="0.25">
      <c r="A490" s="118" t="s">
        <v>2274</v>
      </c>
      <c r="B490" s="2">
        <v>2521</v>
      </c>
      <c r="C490" s="1" t="s">
        <v>1496</v>
      </c>
      <c r="D490" s="1" t="s">
        <v>347</v>
      </c>
      <c r="E490" s="1" t="s">
        <v>2699</v>
      </c>
      <c r="F490" s="1">
        <v>1090703</v>
      </c>
      <c r="G490" s="1" t="s">
        <v>44</v>
      </c>
      <c r="H490" s="133">
        <v>3</v>
      </c>
      <c r="I490" s="7" t="s">
        <v>2510</v>
      </c>
      <c r="J490" s="1" t="s">
        <v>57</v>
      </c>
      <c r="K490" s="1" t="s">
        <v>361</v>
      </c>
      <c r="L490" s="3">
        <v>70</v>
      </c>
      <c r="M490" s="10">
        <f t="shared" si="9"/>
        <v>210</v>
      </c>
      <c r="N490" s="5" t="s">
        <v>12</v>
      </c>
      <c r="O490" s="1" t="s">
        <v>349</v>
      </c>
      <c r="P490" s="1" t="s">
        <v>226</v>
      </c>
      <c r="Q490" s="1" t="s">
        <v>226</v>
      </c>
      <c r="R490" s="6">
        <v>45699</v>
      </c>
      <c r="S490" s="1" t="s">
        <v>4027</v>
      </c>
      <c r="T490" s="124" t="s">
        <v>350</v>
      </c>
      <c r="U490" s="11"/>
      <c r="V490" s="11"/>
      <c r="W490" s="11"/>
      <c r="X490" s="11"/>
    </row>
    <row r="491" spans="1:24" ht="95.1" customHeight="1" x14ac:dyDescent="0.25">
      <c r="A491" s="118" t="s">
        <v>2274</v>
      </c>
      <c r="B491" s="2">
        <v>2007</v>
      </c>
      <c r="C491" s="1" t="s">
        <v>1496</v>
      </c>
      <c r="D491" s="1" t="s">
        <v>347</v>
      </c>
      <c r="E491" s="1" t="s">
        <v>2699</v>
      </c>
      <c r="F491" s="1">
        <v>1090704</v>
      </c>
      <c r="G491" s="1" t="s">
        <v>44</v>
      </c>
      <c r="H491" s="133">
        <v>2</v>
      </c>
      <c r="I491" s="7" t="s">
        <v>2510</v>
      </c>
      <c r="J491" s="1" t="s">
        <v>57</v>
      </c>
      <c r="K491" s="1" t="s">
        <v>362</v>
      </c>
      <c r="L491" s="3">
        <v>90</v>
      </c>
      <c r="M491" s="10">
        <f t="shared" si="9"/>
        <v>180</v>
      </c>
      <c r="N491" s="5" t="s">
        <v>12</v>
      </c>
      <c r="O491" s="1" t="s">
        <v>349</v>
      </c>
      <c r="P491" s="1" t="s">
        <v>226</v>
      </c>
      <c r="Q491" s="1" t="s">
        <v>226</v>
      </c>
      <c r="R491" s="6">
        <v>45699</v>
      </c>
      <c r="S491" s="1" t="s">
        <v>4027</v>
      </c>
      <c r="T491" s="124" t="s">
        <v>350</v>
      </c>
      <c r="U491" s="11"/>
      <c r="V491" s="11"/>
      <c r="W491" s="11"/>
      <c r="X491" s="11"/>
    </row>
    <row r="492" spans="1:24" ht="95.1" customHeight="1" x14ac:dyDescent="0.25">
      <c r="A492" s="118" t="s">
        <v>2274</v>
      </c>
      <c r="B492" s="2">
        <v>2004</v>
      </c>
      <c r="C492" s="1" t="s">
        <v>1496</v>
      </c>
      <c r="D492" s="1" t="s">
        <v>347</v>
      </c>
      <c r="E492" s="1" t="s">
        <v>2699</v>
      </c>
      <c r="F492" s="1">
        <v>1090704</v>
      </c>
      <c r="G492" s="1" t="s">
        <v>44</v>
      </c>
      <c r="H492" s="133">
        <v>5</v>
      </c>
      <c r="I492" s="7" t="s">
        <v>2510</v>
      </c>
      <c r="J492" s="1" t="s">
        <v>57</v>
      </c>
      <c r="K492" s="1" t="s">
        <v>362</v>
      </c>
      <c r="L492" s="3">
        <v>90</v>
      </c>
      <c r="M492" s="10">
        <f t="shared" si="9"/>
        <v>450</v>
      </c>
      <c r="N492" s="5" t="s">
        <v>12</v>
      </c>
      <c r="O492" s="1" t="s">
        <v>349</v>
      </c>
      <c r="P492" s="1" t="s">
        <v>226</v>
      </c>
      <c r="Q492" s="1" t="s">
        <v>226</v>
      </c>
      <c r="R492" s="6">
        <v>45699</v>
      </c>
      <c r="S492" s="1" t="s">
        <v>4027</v>
      </c>
      <c r="T492" s="124" t="s">
        <v>350</v>
      </c>
      <c r="U492" s="11"/>
      <c r="V492" s="11"/>
      <c r="W492" s="11"/>
      <c r="X492" s="11"/>
    </row>
    <row r="493" spans="1:24" ht="95.1" customHeight="1" x14ac:dyDescent="0.25">
      <c r="A493" s="118" t="s">
        <v>2274</v>
      </c>
      <c r="B493" s="2">
        <v>2521</v>
      </c>
      <c r="C493" s="1" t="s">
        <v>1496</v>
      </c>
      <c r="D493" s="1" t="s">
        <v>347</v>
      </c>
      <c r="E493" s="1" t="s">
        <v>2699</v>
      </c>
      <c r="F493" s="1">
        <v>1090704</v>
      </c>
      <c r="G493" s="1" t="s">
        <v>44</v>
      </c>
      <c r="H493" s="133">
        <v>3</v>
      </c>
      <c r="I493" s="7" t="s">
        <v>2510</v>
      </c>
      <c r="J493" s="1" t="s">
        <v>57</v>
      </c>
      <c r="K493" s="1" t="s">
        <v>362</v>
      </c>
      <c r="L493" s="3">
        <v>90</v>
      </c>
      <c r="M493" s="10">
        <f t="shared" si="9"/>
        <v>270</v>
      </c>
      <c r="N493" s="5" t="s">
        <v>12</v>
      </c>
      <c r="O493" s="1" t="s">
        <v>349</v>
      </c>
      <c r="P493" s="1" t="s">
        <v>226</v>
      </c>
      <c r="Q493" s="1" t="s">
        <v>226</v>
      </c>
      <c r="R493" s="6">
        <v>45699</v>
      </c>
      <c r="S493" s="1" t="s">
        <v>4027</v>
      </c>
      <c r="T493" s="124" t="s">
        <v>350</v>
      </c>
      <c r="U493" s="11"/>
      <c r="V493" s="11"/>
      <c r="W493" s="11"/>
      <c r="X493" s="11"/>
    </row>
    <row r="494" spans="1:24" ht="95.1" customHeight="1" x14ac:dyDescent="0.25">
      <c r="A494" s="118" t="s">
        <v>2274</v>
      </c>
      <c r="B494" s="2">
        <v>2007</v>
      </c>
      <c r="C494" s="1" t="s">
        <v>1496</v>
      </c>
      <c r="D494" s="1" t="s">
        <v>347</v>
      </c>
      <c r="E494" s="1" t="s">
        <v>2699</v>
      </c>
      <c r="F494" s="1">
        <v>1090705</v>
      </c>
      <c r="G494" s="1" t="s">
        <v>44</v>
      </c>
      <c r="H494" s="133">
        <v>5</v>
      </c>
      <c r="I494" s="7" t="s">
        <v>2510</v>
      </c>
      <c r="J494" s="1" t="s">
        <v>57</v>
      </c>
      <c r="K494" s="1" t="s">
        <v>363</v>
      </c>
      <c r="L494" s="3">
        <v>50</v>
      </c>
      <c r="M494" s="10">
        <f t="shared" si="9"/>
        <v>250</v>
      </c>
      <c r="N494" s="5" t="s">
        <v>12</v>
      </c>
      <c r="O494" s="1" t="s">
        <v>349</v>
      </c>
      <c r="P494" s="1" t="s">
        <v>226</v>
      </c>
      <c r="Q494" s="1" t="s">
        <v>226</v>
      </c>
      <c r="R494" s="6">
        <v>45699</v>
      </c>
      <c r="S494" s="1" t="s">
        <v>4027</v>
      </c>
      <c r="T494" s="124" t="s">
        <v>350</v>
      </c>
      <c r="U494" s="11"/>
      <c r="V494" s="11"/>
      <c r="W494" s="11"/>
      <c r="X494" s="11"/>
    </row>
    <row r="495" spans="1:24" ht="95.1" customHeight="1" x14ac:dyDescent="0.25">
      <c r="A495" s="118" t="s">
        <v>2274</v>
      </c>
      <c r="B495" s="2">
        <v>2004</v>
      </c>
      <c r="C495" s="1" t="s">
        <v>1496</v>
      </c>
      <c r="D495" s="1" t="s">
        <v>347</v>
      </c>
      <c r="E495" s="1" t="s">
        <v>2699</v>
      </c>
      <c r="F495" s="1">
        <v>1090705</v>
      </c>
      <c r="G495" s="1" t="s">
        <v>44</v>
      </c>
      <c r="H495" s="133">
        <v>10</v>
      </c>
      <c r="I495" s="7" t="s">
        <v>2510</v>
      </c>
      <c r="J495" s="1" t="s">
        <v>57</v>
      </c>
      <c r="K495" s="1" t="s">
        <v>363</v>
      </c>
      <c r="L495" s="3">
        <v>50</v>
      </c>
      <c r="M495" s="10">
        <f t="shared" si="9"/>
        <v>500</v>
      </c>
      <c r="N495" s="5" t="s">
        <v>12</v>
      </c>
      <c r="O495" s="1" t="s">
        <v>349</v>
      </c>
      <c r="P495" s="1" t="s">
        <v>226</v>
      </c>
      <c r="Q495" s="1" t="s">
        <v>226</v>
      </c>
      <c r="R495" s="6">
        <v>45699</v>
      </c>
      <c r="S495" s="1" t="s">
        <v>4027</v>
      </c>
      <c r="T495" s="124" t="s">
        <v>350</v>
      </c>
      <c r="U495" s="11"/>
      <c r="V495" s="11"/>
      <c r="W495" s="11"/>
      <c r="X495" s="11"/>
    </row>
    <row r="496" spans="1:24" ht="95.1" customHeight="1" x14ac:dyDescent="0.25">
      <c r="A496" s="118" t="s">
        <v>2274</v>
      </c>
      <c r="B496" s="2">
        <v>2521</v>
      </c>
      <c r="C496" s="1" t="s">
        <v>1496</v>
      </c>
      <c r="D496" s="1" t="s">
        <v>347</v>
      </c>
      <c r="E496" s="1" t="s">
        <v>2699</v>
      </c>
      <c r="F496" s="1">
        <v>1090705</v>
      </c>
      <c r="G496" s="1" t="s">
        <v>44</v>
      </c>
      <c r="H496" s="133">
        <v>5</v>
      </c>
      <c r="I496" s="7" t="s">
        <v>2510</v>
      </c>
      <c r="J496" s="1" t="s">
        <v>57</v>
      </c>
      <c r="K496" s="1" t="s">
        <v>363</v>
      </c>
      <c r="L496" s="3">
        <v>50</v>
      </c>
      <c r="M496" s="10">
        <f t="shared" si="9"/>
        <v>250</v>
      </c>
      <c r="N496" s="5" t="s">
        <v>12</v>
      </c>
      <c r="O496" s="1" t="s">
        <v>349</v>
      </c>
      <c r="P496" s="1" t="s">
        <v>226</v>
      </c>
      <c r="Q496" s="1" t="s">
        <v>226</v>
      </c>
      <c r="R496" s="6">
        <v>45699</v>
      </c>
      <c r="S496" s="1" t="s">
        <v>4027</v>
      </c>
      <c r="T496" s="124" t="s">
        <v>350</v>
      </c>
      <c r="U496" s="11"/>
      <c r="V496" s="11"/>
      <c r="W496" s="11"/>
      <c r="X496" s="11"/>
    </row>
    <row r="497" spans="1:24" ht="95.1" customHeight="1" x14ac:dyDescent="0.25">
      <c r="A497" s="118" t="s">
        <v>2274</v>
      </c>
      <c r="B497" s="2">
        <v>2007</v>
      </c>
      <c r="C497" s="1" t="s">
        <v>1496</v>
      </c>
      <c r="D497" s="1" t="s">
        <v>347</v>
      </c>
      <c r="E497" s="1" t="s">
        <v>2699</v>
      </c>
      <c r="F497" s="1">
        <v>1074835</v>
      </c>
      <c r="G497" s="1" t="s">
        <v>4046</v>
      </c>
      <c r="H497" s="133">
        <v>2</v>
      </c>
      <c r="I497" s="7" t="s">
        <v>2510</v>
      </c>
      <c r="J497" s="1" t="s">
        <v>57</v>
      </c>
      <c r="K497" s="1" t="s">
        <v>364</v>
      </c>
      <c r="L497" s="3">
        <v>30</v>
      </c>
      <c r="M497" s="10">
        <f t="shared" si="9"/>
        <v>60</v>
      </c>
      <c r="N497" s="5" t="s">
        <v>12</v>
      </c>
      <c r="O497" s="1" t="s">
        <v>349</v>
      </c>
      <c r="P497" s="1" t="s">
        <v>226</v>
      </c>
      <c r="Q497" s="1" t="s">
        <v>226</v>
      </c>
      <c r="R497" s="6">
        <v>45699</v>
      </c>
      <c r="S497" s="1" t="s">
        <v>4027</v>
      </c>
      <c r="T497" s="124" t="s">
        <v>350</v>
      </c>
      <c r="U497" s="11"/>
      <c r="V497" s="11"/>
      <c r="W497" s="11"/>
      <c r="X497" s="11"/>
    </row>
    <row r="498" spans="1:24" ht="95.1" customHeight="1" x14ac:dyDescent="0.25">
      <c r="A498" s="118" t="s">
        <v>2274</v>
      </c>
      <c r="B498" s="2">
        <v>2004</v>
      </c>
      <c r="C498" s="1" t="s">
        <v>1496</v>
      </c>
      <c r="D498" s="1" t="s">
        <v>347</v>
      </c>
      <c r="E498" s="1" t="s">
        <v>2699</v>
      </c>
      <c r="F498" s="1">
        <v>1074835</v>
      </c>
      <c r="G498" s="1" t="s">
        <v>4046</v>
      </c>
      <c r="H498" s="133">
        <v>10</v>
      </c>
      <c r="I498" s="7" t="s">
        <v>2510</v>
      </c>
      <c r="J498" s="1" t="s">
        <v>57</v>
      </c>
      <c r="K498" s="1" t="s">
        <v>364</v>
      </c>
      <c r="L498" s="3">
        <v>30</v>
      </c>
      <c r="M498" s="10">
        <f t="shared" si="9"/>
        <v>300</v>
      </c>
      <c r="N498" s="5" t="s">
        <v>12</v>
      </c>
      <c r="O498" s="1" t="s">
        <v>349</v>
      </c>
      <c r="P498" s="1" t="s">
        <v>226</v>
      </c>
      <c r="Q498" s="1" t="s">
        <v>226</v>
      </c>
      <c r="R498" s="6">
        <v>45699</v>
      </c>
      <c r="S498" s="1" t="s">
        <v>4027</v>
      </c>
      <c r="T498" s="124" t="s">
        <v>350</v>
      </c>
      <c r="U498" s="11"/>
      <c r="V498" s="11"/>
      <c r="W498" s="11"/>
      <c r="X498" s="11"/>
    </row>
    <row r="499" spans="1:24" ht="95.1" customHeight="1" x14ac:dyDescent="0.25">
      <c r="A499" s="118" t="s">
        <v>2274</v>
      </c>
      <c r="B499" s="2">
        <v>2521</v>
      </c>
      <c r="C499" s="1" t="s">
        <v>1496</v>
      </c>
      <c r="D499" s="1" t="s">
        <v>347</v>
      </c>
      <c r="E499" s="1" t="s">
        <v>2699</v>
      </c>
      <c r="F499" s="1">
        <v>1074835</v>
      </c>
      <c r="G499" s="1" t="s">
        <v>4046</v>
      </c>
      <c r="H499" s="133">
        <v>3</v>
      </c>
      <c r="I499" s="7" t="s">
        <v>2510</v>
      </c>
      <c r="J499" s="1" t="s">
        <v>57</v>
      </c>
      <c r="K499" s="1" t="s">
        <v>364</v>
      </c>
      <c r="L499" s="3">
        <v>30</v>
      </c>
      <c r="M499" s="10">
        <f t="shared" si="9"/>
        <v>90</v>
      </c>
      <c r="N499" s="5" t="s">
        <v>12</v>
      </c>
      <c r="O499" s="1" t="s">
        <v>349</v>
      </c>
      <c r="P499" s="1" t="s">
        <v>226</v>
      </c>
      <c r="Q499" s="1" t="s">
        <v>226</v>
      </c>
      <c r="R499" s="6">
        <v>45699</v>
      </c>
      <c r="S499" s="1" t="s">
        <v>4027</v>
      </c>
      <c r="T499" s="124" t="s">
        <v>350</v>
      </c>
      <c r="U499" s="11"/>
      <c r="V499" s="11"/>
      <c r="W499" s="11"/>
      <c r="X499" s="11"/>
    </row>
    <row r="500" spans="1:24" ht="95.1" customHeight="1" x14ac:dyDescent="0.25">
      <c r="A500" s="118" t="s">
        <v>2274</v>
      </c>
      <c r="B500" s="2">
        <v>2007</v>
      </c>
      <c r="C500" s="1" t="s">
        <v>1496</v>
      </c>
      <c r="D500" s="1" t="s">
        <v>347</v>
      </c>
      <c r="E500" s="1" t="s">
        <v>2699</v>
      </c>
      <c r="F500" s="1">
        <v>1019224</v>
      </c>
      <c r="G500" s="1" t="s">
        <v>4046</v>
      </c>
      <c r="H500" s="133">
        <v>100</v>
      </c>
      <c r="I500" s="7" t="s">
        <v>2510</v>
      </c>
      <c r="J500" s="1" t="s">
        <v>57</v>
      </c>
      <c r="K500" s="1" t="s">
        <v>365</v>
      </c>
      <c r="L500" s="3">
        <v>11.6</v>
      </c>
      <c r="M500" s="10">
        <f t="shared" si="9"/>
        <v>1160</v>
      </c>
      <c r="N500" s="5" t="s">
        <v>12</v>
      </c>
      <c r="O500" s="1" t="s">
        <v>349</v>
      </c>
      <c r="P500" s="1" t="s">
        <v>226</v>
      </c>
      <c r="Q500" s="1" t="s">
        <v>226</v>
      </c>
      <c r="R500" s="6">
        <v>45699</v>
      </c>
      <c r="S500" s="1" t="s">
        <v>4027</v>
      </c>
      <c r="T500" s="124" t="s">
        <v>350</v>
      </c>
      <c r="U500" s="11"/>
      <c r="V500" s="11"/>
      <c r="W500" s="11"/>
      <c r="X500" s="11"/>
    </row>
    <row r="501" spans="1:24" ht="95.1" customHeight="1" x14ac:dyDescent="0.25">
      <c r="A501" s="118" t="s">
        <v>2274</v>
      </c>
      <c r="B501" s="2">
        <v>2970</v>
      </c>
      <c r="C501" s="1" t="s">
        <v>1496</v>
      </c>
      <c r="D501" s="1" t="s">
        <v>347</v>
      </c>
      <c r="E501" s="1" t="s">
        <v>2699</v>
      </c>
      <c r="F501" s="1">
        <v>1019224</v>
      </c>
      <c r="G501" s="1" t="s">
        <v>4046</v>
      </c>
      <c r="H501" s="133">
        <v>100</v>
      </c>
      <c r="I501" s="7" t="s">
        <v>2510</v>
      </c>
      <c r="J501" s="1" t="s">
        <v>57</v>
      </c>
      <c r="K501" s="1" t="s">
        <v>365</v>
      </c>
      <c r="L501" s="3">
        <v>11.6</v>
      </c>
      <c r="M501" s="10">
        <f t="shared" si="9"/>
        <v>1160</v>
      </c>
      <c r="N501" s="5" t="s">
        <v>12</v>
      </c>
      <c r="O501" s="1" t="s">
        <v>349</v>
      </c>
      <c r="P501" s="1" t="s">
        <v>226</v>
      </c>
      <c r="Q501" s="1" t="s">
        <v>226</v>
      </c>
      <c r="R501" s="6">
        <v>45699</v>
      </c>
      <c r="S501" s="1" t="s">
        <v>4027</v>
      </c>
      <c r="T501" s="124" t="s">
        <v>350</v>
      </c>
      <c r="U501" s="11"/>
      <c r="V501" s="11"/>
      <c r="W501" s="11"/>
      <c r="X501" s="11"/>
    </row>
    <row r="502" spans="1:24" ht="95.1" customHeight="1" x14ac:dyDescent="0.25">
      <c r="A502" s="118" t="s">
        <v>2274</v>
      </c>
      <c r="B502" s="2">
        <v>2515</v>
      </c>
      <c r="C502" s="1" t="s">
        <v>1496</v>
      </c>
      <c r="D502" s="1" t="s">
        <v>347</v>
      </c>
      <c r="E502" s="1" t="s">
        <v>2699</v>
      </c>
      <c r="F502" s="1">
        <v>1019224</v>
      </c>
      <c r="G502" s="1" t="s">
        <v>4046</v>
      </c>
      <c r="H502" s="133">
        <v>50</v>
      </c>
      <c r="I502" s="7" t="s">
        <v>2510</v>
      </c>
      <c r="J502" s="1" t="s">
        <v>57</v>
      </c>
      <c r="K502" s="1" t="s">
        <v>365</v>
      </c>
      <c r="L502" s="3">
        <v>11.6</v>
      </c>
      <c r="M502" s="10">
        <f t="shared" si="9"/>
        <v>580</v>
      </c>
      <c r="N502" s="5" t="s">
        <v>12</v>
      </c>
      <c r="O502" s="1" t="s">
        <v>349</v>
      </c>
      <c r="P502" s="1" t="s">
        <v>226</v>
      </c>
      <c r="Q502" s="1" t="s">
        <v>226</v>
      </c>
      <c r="R502" s="6">
        <v>45699</v>
      </c>
      <c r="S502" s="1" t="s">
        <v>4027</v>
      </c>
      <c r="T502" s="124" t="s">
        <v>350</v>
      </c>
      <c r="U502" s="11"/>
      <c r="V502" s="11"/>
      <c r="W502" s="11"/>
      <c r="X502" s="11"/>
    </row>
    <row r="503" spans="1:24" ht="95.1" customHeight="1" x14ac:dyDescent="0.25">
      <c r="A503" s="118" t="s">
        <v>2274</v>
      </c>
      <c r="B503" s="2">
        <v>2521</v>
      </c>
      <c r="C503" s="1" t="s">
        <v>1496</v>
      </c>
      <c r="D503" s="1" t="s">
        <v>347</v>
      </c>
      <c r="E503" s="1" t="s">
        <v>2699</v>
      </c>
      <c r="F503" s="1">
        <v>1019224</v>
      </c>
      <c r="G503" s="1" t="s">
        <v>4046</v>
      </c>
      <c r="H503" s="133">
        <v>100</v>
      </c>
      <c r="I503" s="7" t="s">
        <v>2510</v>
      </c>
      <c r="J503" s="1" t="s">
        <v>57</v>
      </c>
      <c r="K503" s="1" t="s">
        <v>365</v>
      </c>
      <c r="L503" s="3">
        <v>11.6</v>
      </c>
      <c r="M503" s="10">
        <f t="shared" si="9"/>
        <v>1160</v>
      </c>
      <c r="N503" s="5" t="s">
        <v>12</v>
      </c>
      <c r="O503" s="1" t="s">
        <v>349</v>
      </c>
      <c r="P503" s="1" t="s">
        <v>226</v>
      </c>
      <c r="Q503" s="1" t="s">
        <v>226</v>
      </c>
      <c r="R503" s="6">
        <v>45699</v>
      </c>
      <c r="S503" s="1" t="s">
        <v>4027</v>
      </c>
      <c r="T503" s="124" t="s">
        <v>350</v>
      </c>
      <c r="U503" s="11"/>
      <c r="V503" s="11"/>
      <c r="W503" s="11"/>
      <c r="X503" s="11"/>
    </row>
    <row r="504" spans="1:24" ht="95.1" customHeight="1" x14ac:dyDescent="0.25">
      <c r="A504" s="118" t="s">
        <v>2274</v>
      </c>
      <c r="B504" s="2">
        <v>2513</v>
      </c>
      <c r="C504" s="1" t="s">
        <v>1496</v>
      </c>
      <c r="D504" s="1" t="s">
        <v>347</v>
      </c>
      <c r="E504" s="1" t="s">
        <v>2699</v>
      </c>
      <c r="F504" s="1">
        <v>1019224</v>
      </c>
      <c r="G504" s="1" t="s">
        <v>4046</v>
      </c>
      <c r="H504" s="133">
        <v>50</v>
      </c>
      <c r="I504" s="7" t="s">
        <v>2510</v>
      </c>
      <c r="J504" s="1" t="s">
        <v>57</v>
      </c>
      <c r="K504" s="1" t="s">
        <v>365</v>
      </c>
      <c r="L504" s="3">
        <v>11.6</v>
      </c>
      <c r="M504" s="10">
        <f t="shared" si="9"/>
        <v>580</v>
      </c>
      <c r="N504" s="5" t="s">
        <v>12</v>
      </c>
      <c r="O504" s="1" t="s">
        <v>349</v>
      </c>
      <c r="P504" s="1" t="s">
        <v>226</v>
      </c>
      <c r="Q504" s="1" t="s">
        <v>226</v>
      </c>
      <c r="R504" s="6">
        <v>45699</v>
      </c>
      <c r="S504" s="1" t="s">
        <v>4027</v>
      </c>
      <c r="T504" s="124" t="s">
        <v>350</v>
      </c>
      <c r="U504" s="11"/>
      <c r="V504" s="11"/>
      <c r="W504" s="11"/>
      <c r="X504" s="11"/>
    </row>
    <row r="505" spans="1:24" ht="95.1" customHeight="1" x14ac:dyDescent="0.25">
      <c r="A505" s="118" t="s">
        <v>2274</v>
      </c>
      <c r="B505" s="2">
        <v>2511</v>
      </c>
      <c r="C505" s="1" t="s">
        <v>1496</v>
      </c>
      <c r="D505" s="1" t="s">
        <v>347</v>
      </c>
      <c r="E505" s="1" t="s">
        <v>2699</v>
      </c>
      <c r="F505" s="1">
        <v>1019224</v>
      </c>
      <c r="G505" s="1" t="s">
        <v>4046</v>
      </c>
      <c r="H505" s="133">
        <v>50</v>
      </c>
      <c r="I505" s="7" t="s">
        <v>2510</v>
      </c>
      <c r="J505" s="1" t="s">
        <v>57</v>
      </c>
      <c r="K505" s="1" t="s">
        <v>365</v>
      </c>
      <c r="L505" s="3">
        <v>11.6</v>
      </c>
      <c r="M505" s="10">
        <f t="shared" si="9"/>
        <v>580</v>
      </c>
      <c r="N505" s="5" t="s">
        <v>12</v>
      </c>
      <c r="O505" s="1" t="s">
        <v>349</v>
      </c>
      <c r="P505" s="1" t="s">
        <v>226</v>
      </c>
      <c r="Q505" s="1" t="s">
        <v>226</v>
      </c>
      <c r="R505" s="6">
        <v>45699</v>
      </c>
      <c r="S505" s="1" t="s">
        <v>4027</v>
      </c>
      <c r="T505" s="124" t="s">
        <v>350</v>
      </c>
      <c r="U505" s="11"/>
      <c r="V505" s="11"/>
      <c r="W505" s="11"/>
      <c r="X505" s="11"/>
    </row>
    <row r="506" spans="1:24" ht="95.1" customHeight="1" x14ac:dyDescent="0.25">
      <c r="A506" s="118" t="s">
        <v>2274</v>
      </c>
      <c r="B506" s="2">
        <v>2520</v>
      </c>
      <c r="C506" s="1" t="s">
        <v>1496</v>
      </c>
      <c r="D506" s="1" t="s">
        <v>347</v>
      </c>
      <c r="E506" s="1" t="s">
        <v>2699</v>
      </c>
      <c r="F506" s="1">
        <v>1019224</v>
      </c>
      <c r="G506" s="1" t="s">
        <v>4046</v>
      </c>
      <c r="H506" s="133">
        <v>50</v>
      </c>
      <c r="I506" s="7" t="s">
        <v>2510</v>
      </c>
      <c r="J506" s="1" t="s">
        <v>57</v>
      </c>
      <c r="K506" s="1" t="s">
        <v>365</v>
      </c>
      <c r="L506" s="3">
        <v>11.6</v>
      </c>
      <c r="M506" s="10">
        <f t="shared" si="9"/>
        <v>580</v>
      </c>
      <c r="N506" s="5" t="s">
        <v>12</v>
      </c>
      <c r="O506" s="1" t="s">
        <v>349</v>
      </c>
      <c r="P506" s="1" t="s">
        <v>226</v>
      </c>
      <c r="Q506" s="1" t="s">
        <v>226</v>
      </c>
      <c r="R506" s="6">
        <v>45699</v>
      </c>
      <c r="S506" s="1" t="s">
        <v>4027</v>
      </c>
      <c r="T506" s="124" t="s">
        <v>350</v>
      </c>
      <c r="U506" s="11"/>
      <c r="V506" s="11"/>
      <c r="W506" s="11"/>
      <c r="X506" s="11"/>
    </row>
    <row r="507" spans="1:24" ht="95.1" customHeight="1" x14ac:dyDescent="0.25">
      <c r="A507" s="118" t="s">
        <v>2274</v>
      </c>
      <c r="B507" s="2">
        <v>2007</v>
      </c>
      <c r="C507" s="1" t="s">
        <v>1496</v>
      </c>
      <c r="D507" s="1" t="s">
        <v>347</v>
      </c>
      <c r="E507" s="1" t="s">
        <v>2699</v>
      </c>
      <c r="F507" s="1">
        <v>1074832</v>
      </c>
      <c r="G507" s="1" t="s">
        <v>4046</v>
      </c>
      <c r="H507" s="133">
        <v>100</v>
      </c>
      <c r="I507" s="7" t="s">
        <v>2510</v>
      </c>
      <c r="J507" s="1" t="s">
        <v>57</v>
      </c>
      <c r="K507" s="1" t="s">
        <v>366</v>
      </c>
      <c r="L507" s="3">
        <v>18</v>
      </c>
      <c r="M507" s="10">
        <f t="shared" si="9"/>
        <v>1800</v>
      </c>
      <c r="N507" s="5" t="s">
        <v>12</v>
      </c>
      <c r="O507" s="1" t="s">
        <v>349</v>
      </c>
      <c r="P507" s="1" t="s">
        <v>226</v>
      </c>
      <c r="Q507" s="1" t="s">
        <v>226</v>
      </c>
      <c r="R507" s="6">
        <v>45699</v>
      </c>
      <c r="S507" s="1" t="s">
        <v>4027</v>
      </c>
      <c r="T507" s="124" t="s">
        <v>350</v>
      </c>
    </row>
    <row r="508" spans="1:24" ht="95.1" customHeight="1" x14ac:dyDescent="0.25">
      <c r="A508" s="118" t="s">
        <v>2274</v>
      </c>
      <c r="B508" s="2">
        <v>2970</v>
      </c>
      <c r="C508" s="1" t="s">
        <v>1496</v>
      </c>
      <c r="D508" s="1" t="s">
        <v>347</v>
      </c>
      <c r="E508" s="1" t="s">
        <v>2699</v>
      </c>
      <c r="F508" s="1">
        <v>1074832</v>
      </c>
      <c r="G508" s="1" t="s">
        <v>4046</v>
      </c>
      <c r="H508" s="133">
        <v>100</v>
      </c>
      <c r="I508" s="7" t="s">
        <v>2510</v>
      </c>
      <c r="J508" s="1" t="s">
        <v>57</v>
      </c>
      <c r="K508" s="1" t="s">
        <v>366</v>
      </c>
      <c r="L508" s="3">
        <v>18</v>
      </c>
      <c r="M508" s="10">
        <f t="shared" si="9"/>
        <v>1800</v>
      </c>
      <c r="N508" s="5" t="s">
        <v>12</v>
      </c>
      <c r="O508" s="1" t="s">
        <v>349</v>
      </c>
      <c r="P508" s="1" t="s">
        <v>226</v>
      </c>
      <c r="Q508" s="1" t="s">
        <v>226</v>
      </c>
      <c r="R508" s="6">
        <v>45699</v>
      </c>
      <c r="S508" s="1" t="s">
        <v>4027</v>
      </c>
      <c r="T508" s="124" t="s">
        <v>350</v>
      </c>
    </row>
    <row r="509" spans="1:24" ht="95.1" customHeight="1" x14ac:dyDescent="0.25">
      <c r="A509" s="118" t="s">
        <v>2274</v>
      </c>
      <c r="B509" s="2">
        <v>2515</v>
      </c>
      <c r="C509" s="1" t="s">
        <v>1496</v>
      </c>
      <c r="D509" s="1" t="s">
        <v>347</v>
      </c>
      <c r="E509" s="1" t="s">
        <v>2699</v>
      </c>
      <c r="F509" s="1">
        <v>1074832</v>
      </c>
      <c r="G509" s="1" t="s">
        <v>4046</v>
      </c>
      <c r="H509" s="133">
        <v>50</v>
      </c>
      <c r="I509" s="7" t="s">
        <v>2510</v>
      </c>
      <c r="J509" s="1" t="s">
        <v>57</v>
      </c>
      <c r="K509" s="1" t="s">
        <v>366</v>
      </c>
      <c r="L509" s="3">
        <v>18</v>
      </c>
      <c r="M509" s="10">
        <f t="shared" si="9"/>
        <v>900</v>
      </c>
      <c r="N509" s="5" t="s">
        <v>12</v>
      </c>
      <c r="O509" s="1" t="s">
        <v>349</v>
      </c>
      <c r="P509" s="1" t="s">
        <v>226</v>
      </c>
      <c r="Q509" s="1" t="s">
        <v>226</v>
      </c>
      <c r="R509" s="6">
        <v>45699</v>
      </c>
      <c r="S509" s="1" t="s">
        <v>4027</v>
      </c>
      <c r="T509" s="124" t="s">
        <v>350</v>
      </c>
    </row>
    <row r="510" spans="1:24" ht="95.1" customHeight="1" x14ac:dyDescent="0.25">
      <c r="A510" s="118" t="s">
        <v>2274</v>
      </c>
      <c r="B510" s="2">
        <v>2521</v>
      </c>
      <c r="C510" s="1" t="s">
        <v>1496</v>
      </c>
      <c r="D510" s="1" t="s">
        <v>347</v>
      </c>
      <c r="E510" s="1" t="s">
        <v>2699</v>
      </c>
      <c r="F510" s="1">
        <v>1074832</v>
      </c>
      <c r="G510" s="1" t="s">
        <v>4046</v>
      </c>
      <c r="H510" s="133">
        <v>100</v>
      </c>
      <c r="I510" s="7" t="s">
        <v>2510</v>
      </c>
      <c r="J510" s="1" t="s">
        <v>57</v>
      </c>
      <c r="K510" s="1" t="s">
        <v>366</v>
      </c>
      <c r="L510" s="3">
        <v>18</v>
      </c>
      <c r="M510" s="10">
        <f t="shared" si="9"/>
        <v>1800</v>
      </c>
      <c r="N510" s="5" t="s">
        <v>12</v>
      </c>
      <c r="O510" s="1" t="s">
        <v>349</v>
      </c>
      <c r="P510" s="1" t="s">
        <v>226</v>
      </c>
      <c r="Q510" s="1" t="s">
        <v>226</v>
      </c>
      <c r="R510" s="6">
        <v>45699</v>
      </c>
      <c r="S510" s="1" t="s">
        <v>4027</v>
      </c>
      <c r="T510" s="124" t="s">
        <v>350</v>
      </c>
    </row>
    <row r="511" spans="1:24" ht="95.1" customHeight="1" x14ac:dyDescent="0.25">
      <c r="A511" s="118" t="s">
        <v>2274</v>
      </c>
      <c r="B511" s="2">
        <v>2513</v>
      </c>
      <c r="C511" s="1" t="s">
        <v>1496</v>
      </c>
      <c r="D511" s="1" t="s">
        <v>347</v>
      </c>
      <c r="E511" s="1" t="s">
        <v>2699</v>
      </c>
      <c r="F511" s="1">
        <v>1074832</v>
      </c>
      <c r="G511" s="1" t="s">
        <v>4046</v>
      </c>
      <c r="H511" s="133">
        <v>50</v>
      </c>
      <c r="I511" s="7" t="s">
        <v>2510</v>
      </c>
      <c r="J511" s="1" t="s">
        <v>57</v>
      </c>
      <c r="K511" s="1" t="s">
        <v>366</v>
      </c>
      <c r="L511" s="3">
        <v>18</v>
      </c>
      <c r="M511" s="10">
        <f t="shared" si="9"/>
        <v>900</v>
      </c>
      <c r="N511" s="5" t="s">
        <v>12</v>
      </c>
      <c r="O511" s="1" t="s">
        <v>349</v>
      </c>
      <c r="P511" s="1" t="s">
        <v>226</v>
      </c>
      <c r="Q511" s="1" t="s">
        <v>226</v>
      </c>
      <c r="R511" s="6">
        <v>45699</v>
      </c>
      <c r="S511" s="1" t="s">
        <v>4027</v>
      </c>
      <c r="T511" s="124" t="s">
        <v>350</v>
      </c>
    </row>
    <row r="512" spans="1:24" ht="95.1" customHeight="1" x14ac:dyDescent="0.25">
      <c r="A512" s="118" t="s">
        <v>2274</v>
      </c>
      <c r="B512" s="2">
        <v>2511</v>
      </c>
      <c r="C512" s="1" t="s">
        <v>1496</v>
      </c>
      <c r="D512" s="1" t="s">
        <v>347</v>
      </c>
      <c r="E512" s="1" t="s">
        <v>2699</v>
      </c>
      <c r="F512" s="1">
        <v>1074832</v>
      </c>
      <c r="G512" s="1" t="s">
        <v>4046</v>
      </c>
      <c r="H512" s="133">
        <v>50</v>
      </c>
      <c r="I512" s="7" t="s">
        <v>2510</v>
      </c>
      <c r="J512" s="1" t="s">
        <v>57</v>
      </c>
      <c r="K512" s="1" t="s">
        <v>366</v>
      </c>
      <c r="L512" s="3">
        <v>18</v>
      </c>
      <c r="M512" s="10">
        <f t="shared" si="9"/>
        <v>900</v>
      </c>
      <c r="N512" s="5" t="s">
        <v>12</v>
      </c>
      <c r="O512" s="1" t="s">
        <v>349</v>
      </c>
      <c r="P512" s="1" t="s">
        <v>226</v>
      </c>
      <c r="Q512" s="1" t="s">
        <v>226</v>
      </c>
      <c r="R512" s="6">
        <v>45699</v>
      </c>
      <c r="S512" s="1" t="s">
        <v>4027</v>
      </c>
      <c r="T512" s="124" t="s">
        <v>350</v>
      </c>
    </row>
    <row r="513" spans="1:20" ht="95.1" customHeight="1" x14ac:dyDescent="0.25">
      <c r="A513" s="118" t="s">
        <v>2274</v>
      </c>
      <c r="B513" s="2">
        <v>2520</v>
      </c>
      <c r="C513" s="1" t="s">
        <v>1496</v>
      </c>
      <c r="D513" s="1" t="s">
        <v>347</v>
      </c>
      <c r="E513" s="1" t="s">
        <v>2699</v>
      </c>
      <c r="F513" s="1">
        <v>1074832</v>
      </c>
      <c r="G513" s="1" t="s">
        <v>4046</v>
      </c>
      <c r="H513" s="133">
        <v>50</v>
      </c>
      <c r="I513" s="7" t="s">
        <v>2510</v>
      </c>
      <c r="J513" s="1" t="s">
        <v>57</v>
      </c>
      <c r="K513" s="1" t="s">
        <v>366</v>
      </c>
      <c r="L513" s="3">
        <v>18</v>
      </c>
      <c r="M513" s="10">
        <f t="shared" si="9"/>
        <v>900</v>
      </c>
      <c r="N513" s="5" t="s">
        <v>12</v>
      </c>
      <c r="O513" s="1" t="s">
        <v>349</v>
      </c>
      <c r="P513" s="1" t="s">
        <v>226</v>
      </c>
      <c r="Q513" s="1" t="s">
        <v>226</v>
      </c>
      <c r="R513" s="6">
        <v>45699</v>
      </c>
      <c r="S513" s="1" t="s">
        <v>4027</v>
      </c>
      <c r="T513" s="124" t="s">
        <v>350</v>
      </c>
    </row>
    <row r="514" spans="1:20" ht="95.1" customHeight="1" x14ac:dyDescent="0.25">
      <c r="A514" s="118" t="s">
        <v>2274</v>
      </c>
      <c r="B514" s="2">
        <v>2007</v>
      </c>
      <c r="C514" s="1" t="s">
        <v>1496</v>
      </c>
      <c r="D514" s="1" t="s">
        <v>347</v>
      </c>
      <c r="E514" s="1" t="s">
        <v>2699</v>
      </c>
      <c r="F514" s="1">
        <v>1074838</v>
      </c>
      <c r="G514" s="1" t="s">
        <v>4046</v>
      </c>
      <c r="H514" s="133">
        <v>37</v>
      </c>
      <c r="I514" s="7" t="s">
        <v>2510</v>
      </c>
      <c r="J514" s="1" t="s">
        <v>57</v>
      </c>
      <c r="K514" s="1" t="s">
        <v>367</v>
      </c>
      <c r="L514" s="3">
        <v>30</v>
      </c>
      <c r="M514" s="10">
        <f>H514*L514</f>
        <v>1110</v>
      </c>
      <c r="N514" s="5" t="s">
        <v>12</v>
      </c>
      <c r="O514" s="1" t="s">
        <v>349</v>
      </c>
      <c r="P514" s="1" t="s">
        <v>226</v>
      </c>
      <c r="Q514" s="1" t="s">
        <v>226</v>
      </c>
      <c r="R514" s="6">
        <v>45699</v>
      </c>
      <c r="S514" s="1" t="s">
        <v>4027</v>
      </c>
      <c r="T514" s="124" t="s">
        <v>350</v>
      </c>
    </row>
    <row r="515" spans="1:20" ht="95.1" customHeight="1" x14ac:dyDescent="0.25">
      <c r="A515" s="118" t="s">
        <v>2274</v>
      </c>
      <c r="B515" s="2">
        <v>2004</v>
      </c>
      <c r="C515" s="1" t="s">
        <v>1496</v>
      </c>
      <c r="D515" s="1" t="s">
        <v>347</v>
      </c>
      <c r="E515" s="1" t="s">
        <v>2699</v>
      </c>
      <c r="F515" s="1">
        <v>1074838</v>
      </c>
      <c r="G515" s="1" t="s">
        <v>4046</v>
      </c>
      <c r="H515" s="133">
        <v>10</v>
      </c>
      <c r="I515" s="7" t="s">
        <v>2510</v>
      </c>
      <c r="J515" s="1" t="s">
        <v>57</v>
      </c>
      <c r="K515" s="1" t="s">
        <v>367</v>
      </c>
      <c r="L515" s="3">
        <v>30</v>
      </c>
      <c r="M515" s="10">
        <f>H515*L515</f>
        <v>300</v>
      </c>
      <c r="N515" s="5" t="s">
        <v>12</v>
      </c>
      <c r="O515" s="1" t="s">
        <v>349</v>
      </c>
      <c r="P515" s="1" t="s">
        <v>226</v>
      </c>
      <c r="Q515" s="1" t="s">
        <v>226</v>
      </c>
      <c r="R515" s="6">
        <v>45699</v>
      </c>
      <c r="S515" s="1" t="s">
        <v>4027</v>
      </c>
      <c r="T515" s="124" t="s">
        <v>350</v>
      </c>
    </row>
    <row r="516" spans="1:20" ht="95.1" customHeight="1" x14ac:dyDescent="0.25">
      <c r="A516" s="118" t="s">
        <v>2274</v>
      </c>
      <c r="B516" s="2">
        <v>2521</v>
      </c>
      <c r="C516" s="1" t="s">
        <v>1496</v>
      </c>
      <c r="D516" s="1" t="s">
        <v>347</v>
      </c>
      <c r="E516" s="1" t="s">
        <v>2699</v>
      </c>
      <c r="F516" s="1">
        <v>1074838</v>
      </c>
      <c r="G516" s="1" t="s">
        <v>4046</v>
      </c>
      <c r="H516" s="133">
        <v>3</v>
      </c>
      <c r="I516" s="7" t="s">
        <v>2510</v>
      </c>
      <c r="J516" s="1" t="s">
        <v>57</v>
      </c>
      <c r="K516" s="1" t="s">
        <v>367</v>
      </c>
      <c r="L516" s="3">
        <v>30</v>
      </c>
      <c r="M516" s="10">
        <f>H516*L516</f>
        <v>90</v>
      </c>
      <c r="N516" s="5" t="s">
        <v>12</v>
      </c>
      <c r="O516" s="1" t="s">
        <v>349</v>
      </c>
      <c r="P516" s="1" t="s">
        <v>226</v>
      </c>
      <c r="Q516" s="1" t="s">
        <v>226</v>
      </c>
      <c r="R516" s="6">
        <v>45699</v>
      </c>
      <c r="S516" s="1" t="s">
        <v>4027</v>
      </c>
      <c r="T516" s="124" t="s">
        <v>350</v>
      </c>
    </row>
    <row r="517" spans="1:20" ht="95.1" customHeight="1" x14ac:dyDescent="0.25">
      <c r="A517" s="118" t="s">
        <v>2274</v>
      </c>
      <c r="B517" s="2">
        <v>2007</v>
      </c>
      <c r="C517" s="1" t="s">
        <v>1496</v>
      </c>
      <c r="D517" s="1" t="s">
        <v>347</v>
      </c>
      <c r="E517" s="1" t="s">
        <v>2699</v>
      </c>
      <c r="F517" s="1">
        <v>1090706</v>
      </c>
      <c r="G517" s="1" t="s">
        <v>44</v>
      </c>
      <c r="H517" s="133">
        <v>2</v>
      </c>
      <c r="I517" s="7" t="s">
        <v>2510</v>
      </c>
      <c r="J517" s="1" t="s">
        <v>57</v>
      </c>
      <c r="K517" s="1" t="s">
        <v>368</v>
      </c>
      <c r="L517" s="3">
        <v>150</v>
      </c>
      <c r="M517" s="10">
        <f>H517*L517</f>
        <v>300</v>
      </c>
      <c r="N517" s="5" t="s">
        <v>12</v>
      </c>
      <c r="O517" s="1" t="s">
        <v>349</v>
      </c>
      <c r="P517" s="1" t="s">
        <v>226</v>
      </c>
      <c r="Q517" s="1" t="s">
        <v>226</v>
      </c>
      <c r="R517" s="6">
        <v>45699</v>
      </c>
      <c r="S517" s="1" t="s">
        <v>4027</v>
      </c>
      <c r="T517" s="124" t="s">
        <v>350</v>
      </c>
    </row>
    <row r="518" spans="1:20" ht="95.1" customHeight="1" x14ac:dyDescent="0.25">
      <c r="A518" s="118" t="s">
        <v>2274</v>
      </c>
      <c r="B518" s="2">
        <v>2004</v>
      </c>
      <c r="C518" s="1" t="s">
        <v>1496</v>
      </c>
      <c r="D518" s="1" t="s">
        <v>347</v>
      </c>
      <c r="E518" s="1" t="s">
        <v>2699</v>
      </c>
      <c r="F518" s="1">
        <v>1090706</v>
      </c>
      <c r="G518" s="1" t="s">
        <v>44</v>
      </c>
      <c r="H518" s="133">
        <v>3</v>
      </c>
      <c r="I518" s="7" t="s">
        <v>2510</v>
      </c>
      <c r="J518" s="1" t="s">
        <v>57</v>
      </c>
      <c r="K518" s="1" t="s">
        <v>368</v>
      </c>
      <c r="L518" s="3">
        <v>150</v>
      </c>
      <c r="M518" s="10">
        <f>H518*L518</f>
        <v>450</v>
      </c>
      <c r="N518" s="5" t="s">
        <v>12</v>
      </c>
      <c r="O518" s="1" t="s">
        <v>349</v>
      </c>
      <c r="P518" s="1" t="s">
        <v>226</v>
      </c>
      <c r="Q518" s="1" t="s">
        <v>226</v>
      </c>
      <c r="R518" s="6">
        <v>45699</v>
      </c>
      <c r="S518" s="1" t="s">
        <v>4027</v>
      </c>
      <c r="T518" s="124" t="s">
        <v>350</v>
      </c>
    </row>
    <row r="519" spans="1:20" ht="95.1" customHeight="1" x14ac:dyDescent="0.25">
      <c r="A519" s="118" t="s">
        <v>2274</v>
      </c>
      <c r="B519" s="2">
        <v>2004</v>
      </c>
      <c r="C519" s="1" t="s">
        <v>1496</v>
      </c>
      <c r="D519" s="1" t="s">
        <v>347</v>
      </c>
      <c r="E519" s="1" t="s">
        <v>2699</v>
      </c>
      <c r="F519" s="1">
        <v>1111540</v>
      </c>
      <c r="G519" s="1" t="s">
        <v>4046</v>
      </c>
      <c r="H519" s="133">
        <v>15</v>
      </c>
      <c r="I519" s="7" t="s">
        <v>2510</v>
      </c>
      <c r="J519" s="1" t="s">
        <v>57</v>
      </c>
      <c r="K519" s="1" t="s">
        <v>369</v>
      </c>
      <c r="L519" s="3">
        <v>12</v>
      </c>
      <c r="M519" s="10">
        <f t="shared" si="9"/>
        <v>180</v>
      </c>
      <c r="N519" s="5" t="s">
        <v>12</v>
      </c>
      <c r="O519" s="1" t="s">
        <v>349</v>
      </c>
      <c r="P519" s="1" t="s">
        <v>226</v>
      </c>
      <c r="Q519" s="1" t="s">
        <v>226</v>
      </c>
      <c r="R519" s="6">
        <v>45699</v>
      </c>
      <c r="S519" s="1" t="s">
        <v>4027</v>
      </c>
      <c r="T519" s="124" t="s">
        <v>350</v>
      </c>
    </row>
    <row r="520" spans="1:20" ht="95.1" customHeight="1" x14ac:dyDescent="0.25">
      <c r="A520" s="118" t="s">
        <v>2274</v>
      </c>
      <c r="B520" s="2">
        <v>2007</v>
      </c>
      <c r="C520" s="1" t="s">
        <v>1496</v>
      </c>
      <c r="D520" s="1" t="s">
        <v>347</v>
      </c>
      <c r="E520" s="1" t="s">
        <v>2699</v>
      </c>
      <c r="F520" s="1" t="s">
        <v>370</v>
      </c>
      <c r="G520" s="1" t="s">
        <v>4046</v>
      </c>
      <c r="H520" s="133">
        <v>80</v>
      </c>
      <c r="I520" s="7" t="s">
        <v>2510</v>
      </c>
      <c r="J520" s="1" t="s">
        <v>57</v>
      </c>
      <c r="K520" s="1" t="s">
        <v>371</v>
      </c>
      <c r="L520" s="3">
        <v>4</v>
      </c>
      <c r="M520" s="10">
        <f t="shared" si="9"/>
        <v>320</v>
      </c>
      <c r="N520" s="5" t="s">
        <v>12</v>
      </c>
      <c r="O520" s="1" t="s">
        <v>349</v>
      </c>
      <c r="P520" s="1" t="s">
        <v>226</v>
      </c>
      <c r="Q520" s="1" t="s">
        <v>226</v>
      </c>
      <c r="R520" s="6">
        <v>45699</v>
      </c>
      <c r="S520" s="1" t="s">
        <v>4027</v>
      </c>
      <c r="T520" s="124" t="s">
        <v>350</v>
      </c>
    </row>
    <row r="521" spans="1:20" ht="95.1" customHeight="1" x14ac:dyDescent="0.25">
      <c r="A521" s="118" t="s">
        <v>2274</v>
      </c>
      <c r="B521" s="2">
        <v>2004</v>
      </c>
      <c r="C521" s="1" t="s">
        <v>1496</v>
      </c>
      <c r="D521" s="1" t="s">
        <v>347</v>
      </c>
      <c r="E521" s="1" t="s">
        <v>2699</v>
      </c>
      <c r="F521" s="1" t="s">
        <v>370</v>
      </c>
      <c r="G521" s="1" t="s">
        <v>4046</v>
      </c>
      <c r="H521" s="133">
        <v>100</v>
      </c>
      <c r="I521" s="7" t="s">
        <v>2510</v>
      </c>
      <c r="J521" s="1" t="s">
        <v>57</v>
      </c>
      <c r="K521" s="1" t="s">
        <v>371</v>
      </c>
      <c r="L521" s="3">
        <v>4</v>
      </c>
      <c r="M521" s="10">
        <f t="shared" si="9"/>
        <v>400</v>
      </c>
      <c r="N521" s="5" t="s">
        <v>12</v>
      </c>
      <c r="O521" s="1" t="s">
        <v>349</v>
      </c>
      <c r="P521" s="1" t="s">
        <v>226</v>
      </c>
      <c r="Q521" s="1" t="s">
        <v>226</v>
      </c>
      <c r="R521" s="6">
        <v>45699</v>
      </c>
      <c r="S521" s="1" t="s">
        <v>4027</v>
      </c>
      <c r="T521" s="124" t="s">
        <v>350</v>
      </c>
    </row>
    <row r="522" spans="1:20" ht="95.1" customHeight="1" x14ac:dyDescent="0.25">
      <c r="A522" s="118" t="s">
        <v>2274</v>
      </c>
      <c r="B522" s="2">
        <v>2970</v>
      </c>
      <c r="C522" s="1" t="s">
        <v>1496</v>
      </c>
      <c r="D522" s="1" t="s">
        <v>347</v>
      </c>
      <c r="E522" s="1" t="s">
        <v>2699</v>
      </c>
      <c r="F522" s="1" t="s">
        <v>370</v>
      </c>
      <c r="G522" s="1" t="s">
        <v>4046</v>
      </c>
      <c r="H522" s="133">
        <v>100</v>
      </c>
      <c r="I522" s="7" t="s">
        <v>2510</v>
      </c>
      <c r="J522" s="1" t="s">
        <v>57</v>
      </c>
      <c r="K522" s="1" t="s">
        <v>371</v>
      </c>
      <c r="L522" s="3">
        <v>4</v>
      </c>
      <c r="M522" s="10">
        <f t="shared" si="9"/>
        <v>400</v>
      </c>
      <c r="N522" s="5" t="s">
        <v>12</v>
      </c>
      <c r="O522" s="1" t="s">
        <v>349</v>
      </c>
      <c r="P522" s="1" t="s">
        <v>226</v>
      </c>
      <c r="Q522" s="1" t="s">
        <v>226</v>
      </c>
      <c r="R522" s="6">
        <v>45699</v>
      </c>
      <c r="S522" s="1" t="s">
        <v>4027</v>
      </c>
      <c r="T522" s="124" t="s">
        <v>350</v>
      </c>
    </row>
    <row r="523" spans="1:20" ht="95.1" customHeight="1" x14ac:dyDescent="0.25">
      <c r="A523" s="118" t="s">
        <v>2274</v>
      </c>
      <c r="B523" s="2">
        <v>2515</v>
      </c>
      <c r="C523" s="1" t="s">
        <v>1496</v>
      </c>
      <c r="D523" s="1" t="s">
        <v>347</v>
      </c>
      <c r="E523" s="1" t="s">
        <v>2699</v>
      </c>
      <c r="F523" s="1" t="s">
        <v>370</v>
      </c>
      <c r="G523" s="1" t="s">
        <v>4046</v>
      </c>
      <c r="H523" s="133">
        <v>100</v>
      </c>
      <c r="I523" s="7" t="s">
        <v>2510</v>
      </c>
      <c r="J523" s="1" t="s">
        <v>57</v>
      </c>
      <c r="K523" s="1" t="s">
        <v>371</v>
      </c>
      <c r="L523" s="3">
        <v>4</v>
      </c>
      <c r="M523" s="10">
        <f t="shared" si="9"/>
        <v>400</v>
      </c>
      <c r="N523" s="5" t="s">
        <v>12</v>
      </c>
      <c r="O523" s="1" t="s">
        <v>349</v>
      </c>
      <c r="P523" s="1" t="s">
        <v>226</v>
      </c>
      <c r="Q523" s="1" t="s">
        <v>226</v>
      </c>
      <c r="R523" s="6">
        <v>45699</v>
      </c>
      <c r="S523" s="1" t="s">
        <v>4027</v>
      </c>
      <c r="T523" s="124" t="s">
        <v>350</v>
      </c>
    </row>
    <row r="524" spans="1:20" ht="95.1" customHeight="1" x14ac:dyDescent="0.25">
      <c r="A524" s="118" t="s">
        <v>2274</v>
      </c>
      <c r="B524" s="2">
        <v>2545</v>
      </c>
      <c r="C524" s="1" t="s">
        <v>1496</v>
      </c>
      <c r="D524" s="1" t="s">
        <v>347</v>
      </c>
      <c r="E524" s="1" t="s">
        <v>2699</v>
      </c>
      <c r="F524" s="1" t="s">
        <v>370</v>
      </c>
      <c r="G524" s="1" t="s">
        <v>4046</v>
      </c>
      <c r="H524" s="133">
        <v>20</v>
      </c>
      <c r="I524" s="7" t="s">
        <v>2510</v>
      </c>
      <c r="J524" s="1" t="s">
        <v>57</v>
      </c>
      <c r="K524" s="1" t="s">
        <v>371</v>
      </c>
      <c r="L524" s="3">
        <v>4</v>
      </c>
      <c r="M524" s="10">
        <f t="shared" si="9"/>
        <v>80</v>
      </c>
      <c r="N524" s="5" t="s">
        <v>12</v>
      </c>
      <c r="O524" s="1" t="s">
        <v>349</v>
      </c>
      <c r="P524" s="1" t="s">
        <v>226</v>
      </c>
      <c r="Q524" s="1" t="s">
        <v>226</v>
      </c>
      <c r="R524" s="6">
        <v>45699</v>
      </c>
      <c r="S524" s="1" t="s">
        <v>4027</v>
      </c>
      <c r="T524" s="124" t="s">
        <v>350</v>
      </c>
    </row>
    <row r="525" spans="1:20" ht="95.1" customHeight="1" x14ac:dyDescent="0.25">
      <c r="A525" s="118" t="s">
        <v>2274</v>
      </c>
      <c r="B525" s="2">
        <v>2521</v>
      </c>
      <c r="C525" s="1" t="s">
        <v>1496</v>
      </c>
      <c r="D525" s="1" t="s">
        <v>347</v>
      </c>
      <c r="E525" s="1" t="s">
        <v>2699</v>
      </c>
      <c r="F525" s="1" t="s">
        <v>370</v>
      </c>
      <c r="G525" s="1" t="s">
        <v>4046</v>
      </c>
      <c r="H525" s="133">
        <v>100</v>
      </c>
      <c r="I525" s="7" t="s">
        <v>2510</v>
      </c>
      <c r="J525" s="1" t="s">
        <v>57</v>
      </c>
      <c r="K525" s="1" t="s">
        <v>371</v>
      </c>
      <c r="L525" s="3">
        <v>4</v>
      </c>
      <c r="M525" s="10">
        <f t="shared" si="9"/>
        <v>400</v>
      </c>
      <c r="N525" s="5" t="s">
        <v>12</v>
      </c>
      <c r="O525" s="1" t="s">
        <v>349</v>
      </c>
      <c r="P525" s="1" t="s">
        <v>226</v>
      </c>
      <c r="Q525" s="1" t="s">
        <v>226</v>
      </c>
      <c r="R525" s="6">
        <v>45699</v>
      </c>
      <c r="S525" s="1" t="s">
        <v>4027</v>
      </c>
      <c r="T525" s="124" t="s">
        <v>350</v>
      </c>
    </row>
    <row r="526" spans="1:20" ht="95.1" customHeight="1" x14ac:dyDescent="0.25">
      <c r="A526" s="118" t="s">
        <v>2274</v>
      </c>
      <c r="B526" s="2">
        <v>2513</v>
      </c>
      <c r="C526" s="1" t="s">
        <v>1496</v>
      </c>
      <c r="D526" s="1" t="s">
        <v>347</v>
      </c>
      <c r="E526" s="1" t="s">
        <v>2699</v>
      </c>
      <c r="F526" s="1" t="s">
        <v>370</v>
      </c>
      <c r="G526" s="1" t="s">
        <v>4046</v>
      </c>
      <c r="H526" s="133">
        <v>50</v>
      </c>
      <c r="I526" s="7" t="s">
        <v>2510</v>
      </c>
      <c r="J526" s="1" t="s">
        <v>57</v>
      </c>
      <c r="K526" s="1" t="s">
        <v>371</v>
      </c>
      <c r="L526" s="3">
        <v>4</v>
      </c>
      <c r="M526" s="10">
        <f t="shared" si="9"/>
        <v>200</v>
      </c>
      <c r="N526" s="5" t="s">
        <v>12</v>
      </c>
      <c r="O526" s="1" t="s">
        <v>349</v>
      </c>
      <c r="P526" s="1" t="s">
        <v>226</v>
      </c>
      <c r="Q526" s="1" t="s">
        <v>226</v>
      </c>
      <c r="R526" s="6">
        <v>45699</v>
      </c>
      <c r="S526" s="1" t="s">
        <v>4027</v>
      </c>
      <c r="T526" s="124" t="s">
        <v>350</v>
      </c>
    </row>
    <row r="527" spans="1:20" ht="95.1" customHeight="1" x14ac:dyDescent="0.25">
      <c r="A527" s="118" t="s">
        <v>2274</v>
      </c>
      <c r="B527" s="2">
        <v>2511</v>
      </c>
      <c r="C527" s="1" t="s">
        <v>1496</v>
      </c>
      <c r="D527" s="1" t="s">
        <v>347</v>
      </c>
      <c r="E527" s="1" t="s">
        <v>2699</v>
      </c>
      <c r="F527" s="1" t="s">
        <v>370</v>
      </c>
      <c r="G527" s="1" t="s">
        <v>4046</v>
      </c>
      <c r="H527" s="133">
        <v>50</v>
      </c>
      <c r="I527" s="7" t="s">
        <v>2510</v>
      </c>
      <c r="J527" s="1" t="s">
        <v>57</v>
      </c>
      <c r="K527" s="1" t="s">
        <v>371</v>
      </c>
      <c r="L527" s="3">
        <v>4</v>
      </c>
      <c r="M527" s="10">
        <f t="shared" si="9"/>
        <v>200</v>
      </c>
      <c r="N527" s="5" t="s">
        <v>12</v>
      </c>
      <c r="O527" s="1" t="s">
        <v>349</v>
      </c>
      <c r="P527" s="1" t="s">
        <v>226</v>
      </c>
      <c r="Q527" s="1" t="s">
        <v>226</v>
      </c>
      <c r="R527" s="6">
        <v>45699</v>
      </c>
      <c r="S527" s="1" t="s">
        <v>4027</v>
      </c>
      <c r="T527" s="124" t="s">
        <v>350</v>
      </c>
    </row>
    <row r="528" spans="1:20" ht="95.1" customHeight="1" x14ac:dyDescent="0.25">
      <c r="A528" s="118" t="s">
        <v>2274</v>
      </c>
      <c r="B528" s="2">
        <v>2732</v>
      </c>
      <c r="C528" s="1" t="s">
        <v>1496</v>
      </c>
      <c r="D528" s="1" t="s">
        <v>347</v>
      </c>
      <c r="E528" s="1" t="s">
        <v>2699</v>
      </c>
      <c r="F528" s="1" t="s">
        <v>370</v>
      </c>
      <c r="G528" s="1" t="s">
        <v>4046</v>
      </c>
      <c r="H528" s="133">
        <v>50</v>
      </c>
      <c r="I528" s="7" t="s">
        <v>2510</v>
      </c>
      <c r="J528" s="1" t="s">
        <v>57</v>
      </c>
      <c r="K528" s="1" t="s">
        <v>371</v>
      </c>
      <c r="L528" s="3">
        <v>4</v>
      </c>
      <c r="M528" s="10">
        <f t="shared" si="9"/>
        <v>200</v>
      </c>
      <c r="N528" s="5" t="s">
        <v>12</v>
      </c>
      <c r="O528" s="1" t="s">
        <v>349</v>
      </c>
      <c r="P528" s="1" t="s">
        <v>226</v>
      </c>
      <c r="Q528" s="1" t="s">
        <v>226</v>
      </c>
      <c r="R528" s="6">
        <v>45699</v>
      </c>
      <c r="S528" s="1" t="s">
        <v>4027</v>
      </c>
      <c r="T528" s="124" t="s">
        <v>350</v>
      </c>
    </row>
    <row r="529" spans="1:20" ht="95.1" customHeight="1" x14ac:dyDescent="0.25">
      <c r="A529" s="118" t="s">
        <v>2274</v>
      </c>
      <c r="B529" s="2">
        <v>2520</v>
      </c>
      <c r="C529" s="1" t="s">
        <v>1496</v>
      </c>
      <c r="D529" s="1" t="s">
        <v>347</v>
      </c>
      <c r="E529" s="1" t="s">
        <v>2699</v>
      </c>
      <c r="F529" s="1" t="s">
        <v>370</v>
      </c>
      <c r="G529" s="1" t="s">
        <v>4046</v>
      </c>
      <c r="H529" s="133">
        <v>50</v>
      </c>
      <c r="I529" s="7" t="s">
        <v>2510</v>
      </c>
      <c r="J529" s="1" t="s">
        <v>57</v>
      </c>
      <c r="K529" s="1" t="s">
        <v>371</v>
      </c>
      <c r="L529" s="3">
        <v>4</v>
      </c>
      <c r="M529" s="10">
        <f t="shared" si="9"/>
        <v>200</v>
      </c>
      <c r="N529" s="5" t="s">
        <v>12</v>
      </c>
      <c r="O529" s="1" t="s">
        <v>349</v>
      </c>
      <c r="P529" s="1" t="s">
        <v>226</v>
      </c>
      <c r="Q529" s="1" t="s">
        <v>226</v>
      </c>
      <c r="R529" s="6">
        <v>45699</v>
      </c>
      <c r="S529" s="1" t="s">
        <v>4027</v>
      </c>
      <c r="T529" s="124" t="s">
        <v>350</v>
      </c>
    </row>
    <row r="530" spans="1:20" ht="95.1" customHeight="1" x14ac:dyDescent="0.25">
      <c r="A530" s="118" t="s">
        <v>2274</v>
      </c>
      <c r="B530" s="2">
        <v>2007</v>
      </c>
      <c r="C530" s="1" t="s">
        <v>1496</v>
      </c>
      <c r="D530" s="1" t="s">
        <v>347</v>
      </c>
      <c r="E530" s="1" t="s">
        <v>2699</v>
      </c>
      <c r="F530" s="1">
        <v>1090722</v>
      </c>
      <c r="G530" s="1" t="s">
        <v>372</v>
      </c>
      <c r="H530" s="133">
        <v>5</v>
      </c>
      <c r="I530" s="7" t="s">
        <v>2510</v>
      </c>
      <c r="J530" s="1" t="s">
        <v>57</v>
      </c>
      <c r="K530" s="1" t="s">
        <v>373</v>
      </c>
      <c r="L530" s="3">
        <v>17.37</v>
      </c>
      <c r="M530" s="10">
        <f t="shared" si="9"/>
        <v>86.850000000000009</v>
      </c>
      <c r="N530" s="5" t="s">
        <v>12</v>
      </c>
      <c r="O530" s="1" t="s">
        <v>349</v>
      </c>
      <c r="P530" s="1" t="s">
        <v>226</v>
      </c>
      <c r="Q530" s="1" t="s">
        <v>226</v>
      </c>
      <c r="R530" s="6">
        <v>45699</v>
      </c>
      <c r="S530" s="1" t="s">
        <v>4027</v>
      </c>
      <c r="T530" s="124" t="s">
        <v>350</v>
      </c>
    </row>
    <row r="531" spans="1:20" ht="95.1" customHeight="1" x14ac:dyDescent="0.25">
      <c r="A531" s="118" t="s">
        <v>2274</v>
      </c>
      <c r="B531" s="2">
        <v>2521</v>
      </c>
      <c r="C531" s="1" t="s">
        <v>1496</v>
      </c>
      <c r="D531" s="1" t="s">
        <v>347</v>
      </c>
      <c r="E531" s="1" t="s">
        <v>2699</v>
      </c>
      <c r="F531" s="1">
        <v>1090722</v>
      </c>
      <c r="G531" s="1" t="s">
        <v>372</v>
      </c>
      <c r="H531" s="133">
        <v>20</v>
      </c>
      <c r="I531" s="7" t="s">
        <v>2510</v>
      </c>
      <c r="J531" s="1" t="s">
        <v>57</v>
      </c>
      <c r="K531" s="1" t="s">
        <v>373</v>
      </c>
      <c r="L531" s="3">
        <v>17.37</v>
      </c>
      <c r="M531" s="10">
        <f t="shared" si="9"/>
        <v>347.40000000000003</v>
      </c>
      <c r="N531" s="5" t="s">
        <v>12</v>
      </c>
      <c r="O531" s="1" t="s">
        <v>349</v>
      </c>
      <c r="P531" s="1" t="s">
        <v>226</v>
      </c>
      <c r="Q531" s="1" t="s">
        <v>226</v>
      </c>
      <c r="R531" s="6">
        <v>45699</v>
      </c>
      <c r="S531" s="1" t="s">
        <v>4027</v>
      </c>
      <c r="T531" s="124" t="s">
        <v>350</v>
      </c>
    </row>
    <row r="532" spans="1:20" ht="95.1" customHeight="1" x14ac:dyDescent="0.25">
      <c r="A532" s="118" t="s">
        <v>2274</v>
      </c>
      <c r="B532" s="2">
        <v>2007</v>
      </c>
      <c r="C532" s="1" t="s">
        <v>1496</v>
      </c>
      <c r="D532" s="1" t="s">
        <v>347</v>
      </c>
      <c r="E532" s="1" t="s">
        <v>2699</v>
      </c>
      <c r="F532" s="1">
        <v>1111549</v>
      </c>
      <c r="G532" s="1" t="s">
        <v>4046</v>
      </c>
      <c r="H532" s="133">
        <v>5</v>
      </c>
      <c r="I532" s="7" t="s">
        <v>2510</v>
      </c>
      <c r="J532" s="1" t="s">
        <v>57</v>
      </c>
      <c r="K532" s="1" t="s">
        <v>374</v>
      </c>
      <c r="L532" s="3">
        <v>130</v>
      </c>
      <c r="M532" s="10">
        <f t="shared" si="9"/>
        <v>650</v>
      </c>
      <c r="N532" s="5" t="s">
        <v>12</v>
      </c>
      <c r="O532" s="1" t="s">
        <v>349</v>
      </c>
      <c r="P532" s="1" t="s">
        <v>226</v>
      </c>
      <c r="Q532" s="1" t="s">
        <v>226</v>
      </c>
      <c r="R532" s="6">
        <v>45699</v>
      </c>
      <c r="S532" s="1" t="s">
        <v>4027</v>
      </c>
      <c r="T532" s="124" t="s">
        <v>350</v>
      </c>
    </row>
    <row r="533" spans="1:20" ht="95.1" customHeight="1" x14ac:dyDescent="0.25">
      <c r="A533" s="118" t="s">
        <v>2274</v>
      </c>
      <c r="B533" s="2">
        <v>2004</v>
      </c>
      <c r="C533" s="1" t="s">
        <v>1496</v>
      </c>
      <c r="D533" s="1" t="s">
        <v>347</v>
      </c>
      <c r="E533" s="1" t="s">
        <v>2699</v>
      </c>
      <c r="F533" s="1">
        <v>1111549</v>
      </c>
      <c r="G533" s="1" t="s">
        <v>4046</v>
      </c>
      <c r="H533" s="134">
        <v>10</v>
      </c>
      <c r="I533" s="7" t="s">
        <v>2510</v>
      </c>
      <c r="J533" s="1" t="s">
        <v>57</v>
      </c>
      <c r="K533" s="1" t="s">
        <v>374</v>
      </c>
      <c r="L533" s="3">
        <v>130</v>
      </c>
      <c r="M533" s="10">
        <f t="shared" si="9"/>
        <v>1300</v>
      </c>
      <c r="N533" s="5" t="s">
        <v>12</v>
      </c>
      <c r="O533" s="1" t="s">
        <v>349</v>
      </c>
      <c r="P533" s="1" t="s">
        <v>226</v>
      </c>
      <c r="Q533" s="1" t="s">
        <v>226</v>
      </c>
      <c r="R533" s="6">
        <v>45699</v>
      </c>
      <c r="S533" s="1" t="s">
        <v>4027</v>
      </c>
      <c r="T533" s="124" t="s">
        <v>350</v>
      </c>
    </row>
    <row r="534" spans="1:20" ht="95.1" customHeight="1" x14ac:dyDescent="0.25">
      <c r="A534" s="118" t="s">
        <v>2274</v>
      </c>
      <c r="B534" s="2">
        <v>2521</v>
      </c>
      <c r="C534" s="1" t="s">
        <v>1496</v>
      </c>
      <c r="D534" s="1" t="s">
        <v>347</v>
      </c>
      <c r="E534" s="1" t="s">
        <v>2699</v>
      </c>
      <c r="F534" s="1">
        <v>1111549</v>
      </c>
      <c r="G534" s="1" t="s">
        <v>4046</v>
      </c>
      <c r="H534" s="134">
        <v>5</v>
      </c>
      <c r="I534" s="7" t="s">
        <v>2510</v>
      </c>
      <c r="J534" s="1" t="s">
        <v>57</v>
      </c>
      <c r="K534" s="1" t="s">
        <v>374</v>
      </c>
      <c r="L534" s="3">
        <v>130</v>
      </c>
      <c r="M534" s="10">
        <f t="shared" si="9"/>
        <v>650</v>
      </c>
      <c r="N534" s="5" t="s">
        <v>12</v>
      </c>
      <c r="O534" s="1" t="s">
        <v>349</v>
      </c>
      <c r="P534" s="1" t="s">
        <v>226</v>
      </c>
      <c r="Q534" s="1" t="s">
        <v>226</v>
      </c>
      <c r="R534" s="6">
        <v>45699</v>
      </c>
      <c r="S534" s="1" t="s">
        <v>4027</v>
      </c>
      <c r="T534" s="124" t="s">
        <v>350</v>
      </c>
    </row>
    <row r="535" spans="1:20" ht="95.1" customHeight="1" x14ac:dyDescent="0.25">
      <c r="A535" s="118" t="s">
        <v>2274</v>
      </c>
      <c r="B535" s="2">
        <v>2007</v>
      </c>
      <c r="C535" s="1" t="s">
        <v>1496</v>
      </c>
      <c r="D535" s="1" t="s">
        <v>347</v>
      </c>
      <c r="E535" s="1" t="s">
        <v>2699</v>
      </c>
      <c r="F535" s="1">
        <v>1111550</v>
      </c>
      <c r="G535" s="1" t="s">
        <v>4046</v>
      </c>
      <c r="H535" s="133">
        <v>5</v>
      </c>
      <c r="I535" s="7" t="s">
        <v>2510</v>
      </c>
      <c r="J535" s="1" t="s">
        <v>57</v>
      </c>
      <c r="K535" s="1" t="s">
        <v>375</v>
      </c>
      <c r="L535" s="3">
        <v>120</v>
      </c>
      <c r="M535" s="10">
        <f t="shared" si="9"/>
        <v>600</v>
      </c>
      <c r="N535" s="5" t="s">
        <v>12</v>
      </c>
      <c r="O535" s="1" t="s">
        <v>349</v>
      </c>
      <c r="P535" s="1" t="s">
        <v>226</v>
      </c>
      <c r="Q535" s="1" t="s">
        <v>226</v>
      </c>
      <c r="R535" s="6">
        <v>45699</v>
      </c>
      <c r="S535" s="1" t="s">
        <v>4027</v>
      </c>
      <c r="T535" s="124" t="s">
        <v>350</v>
      </c>
    </row>
    <row r="536" spans="1:20" ht="95.1" customHeight="1" x14ac:dyDescent="0.25">
      <c r="A536" s="118" t="s">
        <v>2274</v>
      </c>
      <c r="B536" s="2">
        <v>2004</v>
      </c>
      <c r="C536" s="1" t="s">
        <v>1496</v>
      </c>
      <c r="D536" s="1" t="s">
        <v>347</v>
      </c>
      <c r="E536" s="1" t="s">
        <v>2699</v>
      </c>
      <c r="F536" s="1">
        <v>1111550</v>
      </c>
      <c r="G536" s="1" t="s">
        <v>4046</v>
      </c>
      <c r="H536" s="133">
        <v>10</v>
      </c>
      <c r="I536" s="7" t="s">
        <v>2510</v>
      </c>
      <c r="J536" s="1" t="s">
        <v>57</v>
      </c>
      <c r="K536" s="1" t="s">
        <v>375</v>
      </c>
      <c r="L536" s="3">
        <v>120</v>
      </c>
      <c r="M536" s="10">
        <f t="shared" si="9"/>
        <v>1200</v>
      </c>
      <c r="N536" s="5" t="s">
        <v>12</v>
      </c>
      <c r="O536" s="1" t="s">
        <v>349</v>
      </c>
      <c r="P536" s="1" t="s">
        <v>226</v>
      </c>
      <c r="Q536" s="1" t="s">
        <v>226</v>
      </c>
      <c r="R536" s="6">
        <v>45699</v>
      </c>
      <c r="S536" s="1" t="s">
        <v>4027</v>
      </c>
      <c r="T536" s="124" t="s">
        <v>350</v>
      </c>
    </row>
    <row r="537" spans="1:20" ht="95.1" customHeight="1" x14ac:dyDescent="0.25">
      <c r="A537" s="118" t="s">
        <v>2274</v>
      </c>
      <c r="B537" s="2">
        <v>2521</v>
      </c>
      <c r="C537" s="1" t="s">
        <v>1496</v>
      </c>
      <c r="D537" s="1" t="s">
        <v>347</v>
      </c>
      <c r="E537" s="1" t="s">
        <v>2699</v>
      </c>
      <c r="F537" s="1">
        <v>1111550</v>
      </c>
      <c r="G537" s="1" t="s">
        <v>4046</v>
      </c>
      <c r="H537" s="133">
        <v>5</v>
      </c>
      <c r="I537" s="7" t="s">
        <v>2510</v>
      </c>
      <c r="J537" s="1" t="s">
        <v>57</v>
      </c>
      <c r="K537" s="1" t="s">
        <v>375</v>
      </c>
      <c r="L537" s="3">
        <v>120</v>
      </c>
      <c r="M537" s="10">
        <f t="shared" si="9"/>
        <v>600</v>
      </c>
      <c r="N537" s="5" t="s">
        <v>12</v>
      </c>
      <c r="O537" s="1" t="s">
        <v>349</v>
      </c>
      <c r="P537" s="1" t="s">
        <v>226</v>
      </c>
      <c r="Q537" s="1" t="s">
        <v>226</v>
      </c>
      <c r="R537" s="6">
        <v>45699</v>
      </c>
      <c r="S537" s="1" t="s">
        <v>4027</v>
      </c>
      <c r="T537" s="124" t="s">
        <v>350</v>
      </c>
    </row>
    <row r="538" spans="1:20" ht="95.1" customHeight="1" x14ac:dyDescent="0.25">
      <c r="A538" s="118" t="s">
        <v>2274</v>
      </c>
      <c r="B538" s="2">
        <v>2007</v>
      </c>
      <c r="C538" s="1" t="s">
        <v>1496</v>
      </c>
      <c r="D538" s="1" t="s">
        <v>347</v>
      </c>
      <c r="E538" s="1" t="s">
        <v>2699</v>
      </c>
      <c r="F538" s="1">
        <v>1111551</v>
      </c>
      <c r="G538" s="1" t="s">
        <v>4046</v>
      </c>
      <c r="H538" s="133">
        <v>5</v>
      </c>
      <c r="I538" s="7" t="s">
        <v>2510</v>
      </c>
      <c r="J538" s="1" t="s">
        <v>57</v>
      </c>
      <c r="K538" s="1" t="s">
        <v>376</v>
      </c>
      <c r="L538" s="3">
        <v>50</v>
      </c>
      <c r="M538" s="10">
        <f t="shared" si="9"/>
        <v>250</v>
      </c>
      <c r="N538" s="5" t="s">
        <v>12</v>
      </c>
      <c r="O538" s="1" t="s">
        <v>349</v>
      </c>
      <c r="P538" s="1" t="s">
        <v>226</v>
      </c>
      <c r="Q538" s="1" t="s">
        <v>226</v>
      </c>
      <c r="R538" s="6">
        <v>45699</v>
      </c>
      <c r="S538" s="1" t="s">
        <v>4027</v>
      </c>
      <c r="T538" s="124" t="s">
        <v>350</v>
      </c>
    </row>
    <row r="539" spans="1:20" ht="95.1" customHeight="1" x14ac:dyDescent="0.25">
      <c r="A539" s="118" t="s">
        <v>2274</v>
      </c>
      <c r="B539" s="2">
        <v>2004</v>
      </c>
      <c r="C539" s="1" t="s">
        <v>1496</v>
      </c>
      <c r="D539" s="1" t="s">
        <v>347</v>
      </c>
      <c r="E539" s="1" t="s">
        <v>2699</v>
      </c>
      <c r="F539" s="1">
        <v>1111551</v>
      </c>
      <c r="G539" s="1" t="s">
        <v>4046</v>
      </c>
      <c r="H539" s="133">
        <v>10</v>
      </c>
      <c r="I539" s="7" t="s">
        <v>2510</v>
      </c>
      <c r="J539" s="1" t="s">
        <v>57</v>
      </c>
      <c r="K539" s="1" t="s">
        <v>376</v>
      </c>
      <c r="L539" s="3">
        <v>50</v>
      </c>
      <c r="M539" s="10">
        <f t="shared" si="9"/>
        <v>500</v>
      </c>
      <c r="N539" s="5" t="s">
        <v>12</v>
      </c>
      <c r="O539" s="1" t="s">
        <v>349</v>
      </c>
      <c r="P539" s="1" t="s">
        <v>226</v>
      </c>
      <c r="Q539" s="1" t="s">
        <v>226</v>
      </c>
      <c r="R539" s="6">
        <v>45699</v>
      </c>
      <c r="S539" s="1" t="s">
        <v>4027</v>
      </c>
      <c r="T539" s="124" t="s">
        <v>350</v>
      </c>
    </row>
    <row r="540" spans="1:20" ht="95.1" customHeight="1" x14ac:dyDescent="0.25">
      <c r="A540" s="118" t="s">
        <v>2274</v>
      </c>
      <c r="B540" s="2">
        <v>2521</v>
      </c>
      <c r="C540" s="1" t="s">
        <v>1496</v>
      </c>
      <c r="D540" s="1" t="s">
        <v>347</v>
      </c>
      <c r="E540" s="1" t="s">
        <v>2699</v>
      </c>
      <c r="F540" s="1">
        <v>1111551</v>
      </c>
      <c r="G540" s="1" t="s">
        <v>4046</v>
      </c>
      <c r="H540" s="133">
        <v>5</v>
      </c>
      <c r="I540" s="7" t="s">
        <v>2510</v>
      </c>
      <c r="J540" s="1" t="s">
        <v>57</v>
      </c>
      <c r="K540" s="1" t="s">
        <v>376</v>
      </c>
      <c r="L540" s="3">
        <v>50</v>
      </c>
      <c r="M540" s="10">
        <f t="shared" si="9"/>
        <v>250</v>
      </c>
      <c r="N540" s="5" t="s">
        <v>12</v>
      </c>
      <c r="O540" s="1" t="s">
        <v>349</v>
      </c>
      <c r="P540" s="1" t="s">
        <v>226</v>
      </c>
      <c r="Q540" s="1" t="s">
        <v>226</v>
      </c>
      <c r="R540" s="6">
        <v>45699</v>
      </c>
      <c r="S540" s="1" t="s">
        <v>4027</v>
      </c>
      <c r="T540" s="124" t="s">
        <v>350</v>
      </c>
    </row>
    <row r="541" spans="1:20" ht="95.1" customHeight="1" x14ac:dyDescent="0.25">
      <c r="A541" s="118" t="s">
        <v>2274</v>
      </c>
      <c r="B541" s="2">
        <v>2007</v>
      </c>
      <c r="C541" s="1" t="s">
        <v>1496</v>
      </c>
      <c r="D541" s="1" t="s">
        <v>347</v>
      </c>
      <c r="E541" s="1" t="s">
        <v>2699</v>
      </c>
      <c r="F541" s="1">
        <v>1111552</v>
      </c>
      <c r="G541" s="1" t="s">
        <v>4046</v>
      </c>
      <c r="H541" s="133">
        <v>5</v>
      </c>
      <c r="I541" s="7" t="s">
        <v>2510</v>
      </c>
      <c r="J541" s="1" t="s">
        <v>57</v>
      </c>
      <c r="K541" s="1" t="s">
        <v>377</v>
      </c>
      <c r="L541" s="3">
        <v>73</v>
      </c>
      <c r="M541" s="10">
        <f t="shared" si="9"/>
        <v>365</v>
      </c>
      <c r="N541" s="5" t="s">
        <v>12</v>
      </c>
      <c r="O541" s="1" t="s">
        <v>349</v>
      </c>
      <c r="P541" s="1" t="s">
        <v>226</v>
      </c>
      <c r="Q541" s="1" t="s">
        <v>226</v>
      </c>
      <c r="R541" s="6">
        <v>45699</v>
      </c>
      <c r="S541" s="1" t="s">
        <v>4027</v>
      </c>
      <c r="T541" s="124" t="s">
        <v>350</v>
      </c>
    </row>
    <row r="542" spans="1:20" ht="95.1" customHeight="1" x14ac:dyDescent="0.25">
      <c r="A542" s="118" t="s">
        <v>2274</v>
      </c>
      <c r="B542" s="2">
        <v>2004</v>
      </c>
      <c r="C542" s="1" t="s">
        <v>1496</v>
      </c>
      <c r="D542" s="1" t="s">
        <v>347</v>
      </c>
      <c r="E542" s="1" t="s">
        <v>2699</v>
      </c>
      <c r="F542" s="1">
        <v>1111552</v>
      </c>
      <c r="G542" s="1" t="s">
        <v>4046</v>
      </c>
      <c r="H542" s="133">
        <v>10</v>
      </c>
      <c r="I542" s="7" t="s">
        <v>2510</v>
      </c>
      <c r="J542" s="1" t="s">
        <v>57</v>
      </c>
      <c r="K542" s="1" t="s">
        <v>377</v>
      </c>
      <c r="L542" s="3">
        <v>73</v>
      </c>
      <c r="M542" s="10">
        <f t="shared" si="9"/>
        <v>730</v>
      </c>
      <c r="N542" s="5" t="s">
        <v>12</v>
      </c>
      <c r="O542" s="1" t="s">
        <v>349</v>
      </c>
      <c r="P542" s="1" t="s">
        <v>226</v>
      </c>
      <c r="Q542" s="1" t="s">
        <v>226</v>
      </c>
      <c r="R542" s="6">
        <v>45699</v>
      </c>
      <c r="S542" s="1" t="s">
        <v>4027</v>
      </c>
      <c r="T542" s="124" t="s">
        <v>350</v>
      </c>
    </row>
    <row r="543" spans="1:20" ht="95.1" customHeight="1" x14ac:dyDescent="0.25">
      <c r="A543" s="118" t="s">
        <v>2274</v>
      </c>
      <c r="B543" s="2">
        <v>2521</v>
      </c>
      <c r="C543" s="1" t="s">
        <v>1496</v>
      </c>
      <c r="D543" s="1" t="s">
        <v>347</v>
      </c>
      <c r="E543" s="1" t="s">
        <v>2699</v>
      </c>
      <c r="F543" s="1">
        <v>1111552</v>
      </c>
      <c r="G543" s="1" t="s">
        <v>4046</v>
      </c>
      <c r="H543" s="133">
        <v>5</v>
      </c>
      <c r="I543" s="7" t="s">
        <v>2510</v>
      </c>
      <c r="J543" s="1" t="s">
        <v>57</v>
      </c>
      <c r="K543" s="1" t="s">
        <v>377</v>
      </c>
      <c r="L543" s="3">
        <v>73</v>
      </c>
      <c r="M543" s="10">
        <f t="shared" si="9"/>
        <v>365</v>
      </c>
      <c r="N543" s="5" t="s">
        <v>12</v>
      </c>
      <c r="O543" s="1" t="s">
        <v>349</v>
      </c>
      <c r="P543" s="1" t="s">
        <v>226</v>
      </c>
      <c r="Q543" s="1" t="s">
        <v>226</v>
      </c>
      <c r="R543" s="6">
        <v>45699</v>
      </c>
      <c r="S543" s="1" t="s">
        <v>4027</v>
      </c>
      <c r="T543" s="124" t="s">
        <v>350</v>
      </c>
    </row>
    <row r="544" spans="1:20" ht="95.1" customHeight="1" x14ac:dyDescent="0.25">
      <c r="A544" s="118" t="s">
        <v>2274</v>
      </c>
      <c r="B544" s="2">
        <v>2007</v>
      </c>
      <c r="C544" s="1" t="s">
        <v>1496</v>
      </c>
      <c r="D544" s="1" t="s">
        <v>347</v>
      </c>
      <c r="E544" s="1" t="s">
        <v>2699</v>
      </c>
      <c r="F544" s="1">
        <v>1111553</v>
      </c>
      <c r="G544" s="1" t="s">
        <v>4046</v>
      </c>
      <c r="H544" s="134">
        <v>1</v>
      </c>
      <c r="I544" s="7" t="s">
        <v>2510</v>
      </c>
      <c r="J544" s="1" t="s">
        <v>57</v>
      </c>
      <c r="K544" s="1" t="s">
        <v>378</v>
      </c>
      <c r="L544" s="3">
        <v>70</v>
      </c>
      <c r="M544" s="10">
        <f t="shared" si="9"/>
        <v>70</v>
      </c>
      <c r="N544" s="5" t="s">
        <v>12</v>
      </c>
      <c r="O544" s="1" t="s">
        <v>349</v>
      </c>
      <c r="P544" s="1" t="s">
        <v>226</v>
      </c>
      <c r="Q544" s="1" t="s">
        <v>226</v>
      </c>
      <c r="R544" s="6">
        <v>45699</v>
      </c>
      <c r="S544" s="1" t="s">
        <v>4027</v>
      </c>
      <c r="T544" s="124" t="s">
        <v>350</v>
      </c>
    </row>
    <row r="545" spans="1:20" ht="95.1" customHeight="1" x14ac:dyDescent="0.25">
      <c r="A545" s="118" t="s">
        <v>2274</v>
      </c>
      <c r="B545" s="2">
        <v>2004</v>
      </c>
      <c r="C545" s="1" t="s">
        <v>1496</v>
      </c>
      <c r="D545" s="1" t="s">
        <v>347</v>
      </c>
      <c r="E545" s="1" t="s">
        <v>2699</v>
      </c>
      <c r="F545" s="1">
        <v>1111553</v>
      </c>
      <c r="G545" s="1" t="s">
        <v>4046</v>
      </c>
      <c r="H545" s="133">
        <v>2</v>
      </c>
      <c r="I545" s="7" t="s">
        <v>2510</v>
      </c>
      <c r="J545" s="1" t="s">
        <v>57</v>
      </c>
      <c r="K545" s="1" t="s">
        <v>378</v>
      </c>
      <c r="L545" s="3">
        <v>70</v>
      </c>
      <c r="M545" s="10">
        <f t="shared" si="9"/>
        <v>140</v>
      </c>
      <c r="N545" s="5" t="s">
        <v>12</v>
      </c>
      <c r="O545" s="1" t="s">
        <v>349</v>
      </c>
      <c r="P545" s="1" t="s">
        <v>226</v>
      </c>
      <c r="Q545" s="1" t="s">
        <v>226</v>
      </c>
      <c r="R545" s="6">
        <v>45699</v>
      </c>
      <c r="S545" s="1" t="s">
        <v>4027</v>
      </c>
      <c r="T545" s="124" t="s">
        <v>350</v>
      </c>
    </row>
    <row r="546" spans="1:20" ht="95.1" customHeight="1" x14ac:dyDescent="0.25">
      <c r="A546" s="118" t="s">
        <v>2274</v>
      </c>
      <c r="B546" s="2">
        <v>2521</v>
      </c>
      <c r="C546" s="1" t="s">
        <v>1496</v>
      </c>
      <c r="D546" s="1" t="s">
        <v>347</v>
      </c>
      <c r="E546" s="1" t="s">
        <v>2699</v>
      </c>
      <c r="F546" s="1">
        <v>1111553</v>
      </c>
      <c r="G546" s="1" t="s">
        <v>4046</v>
      </c>
      <c r="H546" s="133">
        <v>2</v>
      </c>
      <c r="I546" s="7" t="s">
        <v>2510</v>
      </c>
      <c r="J546" s="1" t="s">
        <v>57</v>
      </c>
      <c r="K546" s="1" t="s">
        <v>378</v>
      </c>
      <c r="L546" s="3">
        <v>70</v>
      </c>
      <c r="M546" s="10">
        <f t="shared" si="9"/>
        <v>140</v>
      </c>
      <c r="N546" s="5" t="s">
        <v>12</v>
      </c>
      <c r="O546" s="1" t="s">
        <v>349</v>
      </c>
      <c r="P546" s="1" t="s">
        <v>226</v>
      </c>
      <c r="Q546" s="1" t="s">
        <v>226</v>
      </c>
      <c r="R546" s="6">
        <v>45699</v>
      </c>
      <c r="S546" s="1" t="s">
        <v>4027</v>
      </c>
      <c r="T546" s="124" t="s">
        <v>350</v>
      </c>
    </row>
    <row r="547" spans="1:20" ht="95.1" customHeight="1" x14ac:dyDescent="0.25">
      <c r="A547" s="118" t="s">
        <v>2274</v>
      </c>
      <c r="B547" s="2">
        <v>2007</v>
      </c>
      <c r="C547" s="1" t="s">
        <v>1496</v>
      </c>
      <c r="D547" s="1" t="s">
        <v>347</v>
      </c>
      <c r="E547" s="1" t="s">
        <v>2699</v>
      </c>
      <c r="F547" s="1">
        <v>1090719</v>
      </c>
      <c r="G547" s="1" t="s">
        <v>372</v>
      </c>
      <c r="H547" s="134">
        <v>1</v>
      </c>
      <c r="I547" s="7" t="s">
        <v>2510</v>
      </c>
      <c r="J547" s="1" t="s">
        <v>57</v>
      </c>
      <c r="K547" s="1" t="s">
        <v>379</v>
      </c>
      <c r="L547" s="3">
        <v>10</v>
      </c>
      <c r="M547" s="10">
        <f t="shared" si="9"/>
        <v>10</v>
      </c>
      <c r="N547" s="5" t="s">
        <v>12</v>
      </c>
      <c r="O547" s="1" t="s">
        <v>349</v>
      </c>
      <c r="P547" s="1" t="s">
        <v>226</v>
      </c>
      <c r="Q547" s="1" t="s">
        <v>226</v>
      </c>
      <c r="R547" s="6">
        <v>45699</v>
      </c>
      <c r="S547" s="1" t="s">
        <v>4027</v>
      </c>
      <c r="T547" s="124" t="s">
        <v>350</v>
      </c>
    </row>
    <row r="548" spans="1:20" ht="95.1" customHeight="1" x14ac:dyDescent="0.25">
      <c r="A548" s="118" t="s">
        <v>2274</v>
      </c>
      <c r="B548" s="2">
        <v>2004</v>
      </c>
      <c r="C548" s="1" t="s">
        <v>1496</v>
      </c>
      <c r="D548" s="1" t="s">
        <v>347</v>
      </c>
      <c r="E548" s="1" t="s">
        <v>2699</v>
      </c>
      <c r="F548" s="1">
        <v>1090719</v>
      </c>
      <c r="G548" s="1" t="s">
        <v>372</v>
      </c>
      <c r="H548" s="133">
        <v>2</v>
      </c>
      <c r="I548" s="7" t="s">
        <v>2510</v>
      </c>
      <c r="J548" s="1" t="s">
        <v>57</v>
      </c>
      <c r="K548" s="1" t="s">
        <v>379</v>
      </c>
      <c r="L548" s="3">
        <v>10</v>
      </c>
      <c r="M548" s="10">
        <f t="shared" si="9"/>
        <v>20</v>
      </c>
      <c r="N548" s="5" t="s">
        <v>12</v>
      </c>
      <c r="O548" s="1" t="s">
        <v>349</v>
      </c>
      <c r="P548" s="1" t="s">
        <v>226</v>
      </c>
      <c r="Q548" s="1" t="s">
        <v>226</v>
      </c>
      <c r="R548" s="6">
        <v>45699</v>
      </c>
      <c r="S548" s="1" t="s">
        <v>4027</v>
      </c>
      <c r="T548" s="124" t="s">
        <v>350</v>
      </c>
    </row>
    <row r="549" spans="1:20" ht="95.1" customHeight="1" x14ac:dyDescent="0.25">
      <c r="A549" s="118" t="s">
        <v>2274</v>
      </c>
      <c r="B549" s="2">
        <v>2521</v>
      </c>
      <c r="C549" s="1" t="s">
        <v>1496</v>
      </c>
      <c r="D549" s="1" t="s">
        <v>347</v>
      </c>
      <c r="E549" s="1" t="s">
        <v>2699</v>
      </c>
      <c r="F549" s="1">
        <v>1090719</v>
      </c>
      <c r="G549" s="1" t="s">
        <v>372</v>
      </c>
      <c r="H549" s="133">
        <v>2</v>
      </c>
      <c r="I549" s="7" t="s">
        <v>2510</v>
      </c>
      <c r="J549" s="1" t="s">
        <v>57</v>
      </c>
      <c r="K549" s="1" t="s">
        <v>379</v>
      </c>
      <c r="L549" s="3">
        <v>10</v>
      </c>
      <c r="M549" s="10">
        <f t="shared" si="9"/>
        <v>20</v>
      </c>
      <c r="N549" s="5" t="s">
        <v>12</v>
      </c>
      <c r="O549" s="1" t="s">
        <v>349</v>
      </c>
      <c r="P549" s="1" t="s">
        <v>226</v>
      </c>
      <c r="Q549" s="1" t="s">
        <v>226</v>
      </c>
      <c r="R549" s="6">
        <v>45699</v>
      </c>
      <c r="S549" s="1" t="s">
        <v>4027</v>
      </c>
      <c r="T549" s="124" t="s">
        <v>350</v>
      </c>
    </row>
    <row r="550" spans="1:20" ht="95.1" customHeight="1" x14ac:dyDescent="0.25">
      <c r="A550" s="118" t="s">
        <v>2274</v>
      </c>
      <c r="B550" s="2">
        <v>2007</v>
      </c>
      <c r="C550" s="1" t="s">
        <v>1496</v>
      </c>
      <c r="D550" s="1" t="s">
        <v>347</v>
      </c>
      <c r="E550" s="1" t="s">
        <v>2699</v>
      </c>
      <c r="F550" s="1">
        <v>1038945</v>
      </c>
      <c r="G550" s="1" t="s">
        <v>44</v>
      </c>
      <c r="H550" s="133">
        <v>30</v>
      </c>
      <c r="I550" s="7" t="s">
        <v>2510</v>
      </c>
      <c r="J550" s="1" t="s">
        <v>57</v>
      </c>
      <c r="K550" s="1" t="s">
        <v>380</v>
      </c>
      <c r="L550" s="3">
        <v>7</v>
      </c>
      <c r="M550" s="10">
        <f t="shared" si="9"/>
        <v>210</v>
      </c>
      <c r="N550" s="5" t="s">
        <v>12</v>
      </c>
      <c r="O550" s="1" t="s">
        <v>349</v>
      </c>
      <c r="P550" s="1" t="s">
        <v>226</v>
      </c>
      <c r="Q550" s="1" t="s">
        <v>226</v>
      </c>
      <c r="R550" s="6">
        <v>45699</v>
      </c>
      <c r="S550" s="1" t="s">
        <v>4027</v>
      </c>
      <c r="T550" s="124" t="s">
        <v>350</v>
      </c>
    </row>
    <row r="551" spans="1:20" ht="95.1" customHeight="1" x14ac:dyDescent="0.25">
      <c r="A551" s="118" t="s">
        <v>2274</v>
      </c>
      <c r="B551" s="2">
        <v>2004</v>
      </c>
      <c r="C551" s="1" t="s">
        <v>1496</v>
      </c>
      <c r="D551" s="1" t="s">
        <v>347</v>
      </c>
      <c r="E551" s="1" t="s">
        <v>2699</v>
      </c>
      <c r="F551" s="1">
        <v>1038945</v>
      </c>
      <c r="G551" s="1" t="s">
        <v>44</v>
      </c>
      <c r="H551" s="133">
        <v>30</v>
      </c>
      <c r="I551" s="7" t="s">
        <v>2510</v>
      </c>
      <c r="J551" s="1" t="s">
        <v>57</v>
      </c>
      <c r="K551" s="1" t="s">
        <v>380</v>
      </c>
      <c r="L551" s="3">
        <v>7</v>
      </c>
      <c r="M551" s="10">
        <f t="shared" si="9"/>
        <v>210</v>
      </c>
      <c r="N551" s="5" t="s">
        <v>12</v>
      </c>
      <c r="O551" s="1" t="s">
        <v>349</v>
      </c>
      <c r="P551" s="1" t="s">
        <v>226</v>
      </c>
      <c r="Q551" s="1" t="s">
        <v>226</v>
      </c>
      <c r="R551" s="6">
        <v>45699</v>
      </c>
      <c r="S551" s="1" t="s">
        <v>4027</v>
      </c>
      <c r="T551" s="124" t="s">
        <v>350</v>
      </c>
    </row>
    <row r="552" spans="1:20" ht="95.1" customHeight="1" x14ac:dyDescent="0.25">
      <c r="A552" s="118" t="s">
        <v>2274</v>
      </c>
      <c r="B552" s="2">
        <v>2007</v>
      </c>
      <c r="C552" s="1" t="s">
        <v>1496</v>
      </c>
      <c r="D552" s="1" t="s">
        <v>347</v>
      </c>
      <c r="E552" s="1" t="s">
        <v>2699</v>
      </c>
      <c r="F552" s="1">
        <v>1069362</v>
      </c>
      <c r="G552" s="1" t="s">
        <v>4046</v>
      </c>
      <c r="H552" s="133">
        <v>30</v>
      </c>
      <c r="I552" s="7" t="s">
        <v>2510</v>
      </c>
      <c r="J552" s="1" t="s">
        <v>57</v>
      </c>
      <c r="K552" s="1" t="s">
        <v>381</v>
      </c>
      <c r="L552" s="3">
        <v>15.86</v>
      </c>
      <c r="M552" s="10">
        <f t="shared" si="9"/>
        <v>475.79999999999995</v>
      </c>
      <c r="N552" s="5" t="s">
        <v>12</v>
      </c>
      <c r="O552" s="1" t="s">
        <v>349</v>
      </c>
      <c r="P552" s="1" t="s">
        <v>226</v>
      </c>
      <c r="Q552" s="1" t="s">
        <v>226</v>
      </c>
      <c r="R552" s="6">
        <v>45699</v>
      </c>
      <c r="S552" s="1" t="s">
        <v>4027</v>
      </c>
      <c r="T552" s="124" t="s">
        <v>350</v>
      </c>
    </row>
    <row r="553" spans="1:20" ht="95.1" customHeight="1" x14ac:dyDescent="0.25">
      <c r="A553" s="118" t="s">
        <v>2274</v>
      </c>
      <c r="B553" s="2">
        <v>2004</v>
      </c>
      <c r="C553" s="1" t="s">
        <v>1496</v>
      </c>
      <c r="D553" s="1" t="s">
        <v>347</v>
      </c>
      <c r="E553" s="1" t="s">
        <v>2699</v>
      </c>
      <c r="F553" s="1">
        <v>1069362</v>
      </c>
      <c r="G553" s="1" t="s">
        <v>4046</v>
      </c>
      <c r="H553" s="133">
        <v>30</v>
      </c>
      <c r="I553" s="7" t="s">
        <v>2510</v>
      </c>
      <c r="J553" s="1" t="s">
        <v>57</v>
      </c>
      <c r="K553" s="1" t="s">
        <v>381</v>
      </c>
      <c r="L553" s="3">
        <v>15.86</v>
      </c>
      <c r="M553" s="10">
        <f t="shared" si="9"/>
        <v>475.79999999999995</v>
      </c>
      <c r="N553" s="5" t="s">
        <v>12</v>
      </c>
      <c r="O553" s="1" t="s">
        <v>349</v>
      </c>
      <c r="P553" s="1" t="s">
        <v>226</v>
      </c>
      <c r="Q553" s="1" t="s">
        <v>226</v>
      </c>
      <c r="R553" s="6">
        <v>45699</v>
      </c>
      <c r="S553" s="1" t="s">
        <v>4027</v>
      </c>
      <c r="T553" s="124" t="s">
        <v>350</v>
      </c>
    </row>
    <row r="554" spans="1:20" ht="95.1" customHeight="1" x14ac:dyDescent="0.25">
      <c r="A554" s="118" t="s">
        <v>2274</v>
      </c>
      <c r="B554" s="2">
        <v>2007</v>
      </c>
      <c r="C554" s="1" t="s">
        <v>1496</v>
      </c>
      <c r="D554" s="1" t="s">
        <v>347</v>
      </c>
      <c r="E554" s="1" t="s">
        <v>2699</v>
      </c>
      <c r="F554" s="1">
        <v>1017150</v>
      </c>
      <c r="G554" s="1" t="s">
        <v>3039</v>
      </c>
      <c r="H554" s="133">
        <v>50</v>
      </c>
      <c r="I554" s="7" t="s">
        <v>2510</v>
      </c>
      <c r="J554" s="1" t="s">
        <v>57</v>
      </c>
      <c r="K554" s="1" t="s">
        <v>382</v>
      </c>
      <c r="L554" s="3">
        <v>57.13</v>
      </c>
      <c r="M554" s="10">
        <f t="shared" si="9"/>
        <v>2856.5</v>
      </c>
      <c r="N554" s="5" t="s">
        <v>12</v>
      </c>
      <c r="O554" s="1" t="s">
        <v>349</v>
      </c>
      <c r="P554" s="1" t="s">
        <v>226</v>
      </c>
      <c r="Q554" s="1" t="s">
        <v>226</v>
      </c>
      <c r="R554" s="6">
        <v>45699</v>
      </c>
      <c r="S554" s="1" t="s">
        <v>4027</v>
      </c>
      <c r="T554" s="124" t="s">
        <v>350</v>
      </c>
    </row>
    <row r="555" spans="1:20" ht="95.1" customHeight="1" x14ac:dyDescent="0.25">
      <c r="A555" s="118" t="s">
        <v>2274</v>
      </c>
      <c r="B555" s="2">
        <v>2007</v>
      </c>
      <c r="C555" s="1" t="s">
        <v>1496</v>
      </c>
      <c r="D555" s="1" t="s">
        <v>347</v>
      </c>
      <c r="E555" s="1" t="s">
        <v>2699</v>
      </c>
      <c r="F555" s="1">
        <v>1111556</v>
      </c>
      <c r="G555" s="1" t="s">
        <v>44</v>
      </c>
      <c r="H555" s="133">
        <v>10</v>
      </c>
      <c r="I555" s="7" t="s">
        <v>2510</v>
      </c>
      <c r="J555" s="1" t="s">
        <v>57</v>
      </c>
      <c r="K555" s="1" t="s">
        <v>383</v>
      </c>
      <c r="L555" s="3">
        <v>253</v>
      </c>
      <c r="M555" s="10">
        <f t="shared" si="9"/>
        <v>2530</v>
      </c>
      <c r="N555" s="5" t="s">
        <v>12</v>
      </c>
      <c r="O555" s="1" t="s">
        <v>349</v>
      </c>
      <c r="P555" s="1" t="s">
        <v>226</v>
      </c>
      <c r="Q555" s="1" t="s">
        <v>226</v>
      </c>
      <c r="R555" s="6">
        <v>45699</v>
      </c>
      <c r="S555" s="1" t="s">
        <v>4027</v>
      </c>
      <c r="T555" s="124" t="s">
        <v>350</v>
      </c>
    </row>
    <row r="556" spans="1:20" ht="95.1" customHeight="1" x14ac:dyDescent="0.25">
      <c r="A556" s="118" t="s">
        <v>2274</v>
      </c>
      <c r="B556" s="2">
        <v>2004</v>
      </c>
      <c r="C556" s="1" t="s">
        <v>1496</v>
      </c>
      <c r="D556" s="1" t="s">
        <v>347</v>
      </c>
      <c r="E556" s="1" t="s">
        <v>2699</v>
      </c>
      <c r="F556" s="1">
        <v>1111556</v>
      </c>
      <c r="G556" s="1" t="s">
        <v>44</v>
      </c>
      <c r="H556" s="133">
        <v>15</v>
      </c>
      <c r="I556" s="7" t="s">
        <v>2510</v>
      </c>
      <c r="J556" s="1" t="s">
        <v>57</v>
      </c>
      <c r="K556" s="1" t="s">
        <v>383</v>
      </c>
      <c r="L556" s="3">
        <v>253</v>
      </c>
      <c r="M556" s="10">
        <f t="shared" si="9"/>
        <v>3795</v>
      </c>
      <c r="N556" s="5" t="s">
        <v>12</v>
      </c>
      <c r="O556" s="1" t="s">
        <v>349</v>
      </c>
      <c r="P556" s="1" t="s">
        <v>226</v>
      </c>
      <c r="Q556" s="1" t="s">
        <v>226</v>
      </c>
      <c r="R556" s="6">
        <v>45699</v>
      </c>
      <c r="S556" s="1" t="s">
        <v>4027</v>
      </c>
      <c r="T556" s="124" t="s">
        <v>350</v>
      </c>
    </row>
    <row r="557" spans="1:20" ht="95.1" customHeight="1" x14ac:dyDescent="0.25">
      <c r="A557" s="118" t="s">
        <v>2274</v>
      </c>
      <c r="B557" s="2">
        <v>2007</v>
      </c>
      <c r="C557" s="1" t="s">
        <v>1496</v>
      </c>
      <c r="D557" s="1" t="s">
        <v>347</v>
      </c>
      <c r="E557" s="1" t="s">
        <v>2699</v>
      </c>
      <c r="F557" s="1">
        <v>1074845</v>
      </c>
      <c r="G557" s="1" t="s">
        <v>372</v>
      </c>
      <c r="H557" s="133">
        <v>10</v>
      </c>
      <c r="I557" s="7" t="s">
        <v>2510</v>
      </c>
      <c r="J557" s="1" t="s">
        <v>57</v>
      </c>
      <c r="K557" s="1" t="s">
        <v>384</v>
      </c>
      <c r="L557" s="3">
        <v>196</v>
      </c>
      <c r="M557" s="10">
        <f t="shared" si="9"/>
        <v>1960</v>
      </c>
      <c r="N557" s="5" t="s">
        <v>12</v>
      </c>
      <c r="O557" s="1" t="s">
        <v>349</v>
      </c>
      <c r="P557" s="1" t="s">
        <v>226</v>
      </c>
      <c r="Q557" s="1" t="s">
        <v>226</v>
      </c>
      <c r="R557" s="6">
        <v>45699</v>
      </c>
      <c r="S557" s="1" t="s">
        <v>4027</v>
      </c>
      <c r="T557" s="124" t="s">
        <v>350</v>
      </c>
    </row>
    <row r="558" spans="1:20" ht="95.1" customHeight="1" x14ac:dyDescent="0.25">
      <c r="A558" s="118" t="s">
        <v>2274</v>
      </c>
      <c r="B558" s="2">
        <v>2004</v>
      </c>
      <c r="C558" s="1" t="s">
        <v>1496</v>
      </c>
      <c r="D558" s="1" t="s">
        <v>347</v>
      </c>
      <c r="E558" s="1" t="s">
        <v>2699</v>
      </c>
      <c r="F558" s="1">
        <v>1074845</v>
      </c>
      <c r="G558" s="1" t="s">
        <v>372</v>
      </c>
      <c r="H558" s="133">
        <v>15</v>
      </c>
      <c r="I558" s="7" t="s">
        <v>2510</v>
      </c>
      <c r="J558" s="1" t="s">
        <v>57</v>
      </c>
      <c r="K558" s="1" t="s">
        <v>384</v>
      </c>
      <c r="L558" s="3">
        <v>196</v>
      </c>
      <c r="M558" s="10">
        <f t="shared" si="9"/>
        <v>2940</v>
      </c>
      <c r="N558" s="5" t="s">
        <v>12</v>
      </c>
      <c r="O558" s="1" t="s">
        <v>349</v>
      </c>
      <c r="P558" s="1" t="s">
        <v>226</v>
      </c>
      <c r="Q558" s="1" t="s">
        <v>226</v>
      </c>
      <c r="R558" s="6">
        <v>45699</v>
      </c>
      <c r="S558" s="1" t="s">
        <v>4027</v>
      </c>
      <c r="T558" s="124" t="s">
        <v>350</v>
      </c>
    </row>
    <row r="559" spans="1:20" ht="95.1" customHeight="1" x14ac:dyDescent="0.25">
      <c r="A559" s="118" t="s">
        <v>2274</v>
      </c>
      <c r="B559" s="2">
        <v>2007</v>
      </c>
      <c r="C559" s="1" t="s">
        <v>1496</v>
      </c>
      <c r="D559" s="1" t="s">
        <v>347</v>
      </c>
      <c r="E559" s="1" t="s">
        <v>2699</v>
      </c>
      <c r="F559" s="1">
        <v>1055992</v>
      </c>
      <c r="G559" s="1" t="s">
        <v>44</v>
      </c>
      <c r="H559" s="133">
        <v>10</v>
      </c>
      <c r="I559" s="7" t="s">
        <v>2510</v>
      </c>
      <c r="J559" s="1" t="s">
        <v>57</v>
      </c>
      <c r="K559" s="1" t="s">
        <v>385</v>
      </c>
      <c r="L559" s="3">
        <v>205</v>
      </c>
      <c r="M559" s="10">
        <f t="shared" si="9"/>
        <v>2050</v>
      </c>
      <c r="N559" s="5" t="s">
        <v>12</v>
      </c>
      <c r="O559" s="1" t="s">
        <v>349</v>
      </c>
      <c r="P559" s="1" t="s">
        <v>226</v>
      </c>
      <c r="Q559" s="1" t="s">
        <v>226</v>
      </c>
      <c r="R559" s="6">
        <v>45699</v>
      </c>
      <c r="S559" s="1" t="s">
        <v>4027</v>
      </c>
      <c r="T559" s="124" t="s">
        <v>350</v>
      </c>
    </row>
    <row r="560" spans="1:20" ht="95.1" customHeight="1" x14ac:dyDescent="0.25">
      <c r="A560" s="118" t="s">
        <v>2274</v>
      </c>
      <c r="B560" s="2">
        <v>2004</v>
      </c>
      <c r="C560" s="1" t="s">
        <v>1496</v>
      </c>
      <c r="D560" s="1" t="s">
        <v>347</v>
      </c>
      <c r="E560" s="1" t="s">
        <v>2699</v>
      </c>
      <c r="F560" s="1">
        <v>1055992</v>
      </c>
      <c r="G560" s="1" t="s">
        <v>44</v>
      </c>
      <c r="H560" s="133">
        <v>15</v>
      </c>
      <c r="I560" s="7" t="s">
        <v>2510</v>
      </c>
      <c r="J560" s="1" t="s">
        <v>57</v>
      </c>
      <c r="K560" s="1" t="s">
        <v>385</v>
      </c>
      <c r="L560" s="3">
        <v>205</v>
      </c>
      <c r="M560" s="10">
        <f t="shared" si="9"/>
        <v>3075</v>
      </c>
      <c r="N560" s="5" t="s">
        <v>12</v>
      </c>
      <c r="O560" s="1" t="s">
        <v>349</v>
      </c>
      <c r="P560" s="1" t="s">
        <v>226</v>
      </c>
      <c r="Q560" s="1" t="s">
        <v>226</v>
      </c>
      <c r="R560" s="6">
        <v>45699</v>
      </c>
      <c r="S560" s="1" t="s">
        <v>4027</v>
      </c>
      <c r="T560" s="124" t="s">
        <v>350</v>
      </c>
    </row>
    <row r="561" spans="1:20" ht="95.1" customHeight="1" x14ac:dyDescent="0.25">
      <c r="A561" s="118" t="s">
        <v>2274</v>
      </c>
      <c r="B561" s="2">
        <v>2007</v>
      </c>
      <c r="C561" s="1" t="s">
        <v>1496</v>
      </c>
      <c r="D561" s="1" t="s">
        <v>347</v>
      </c>
      <c r="E561" s="1" t="s">
        <v>2699</v>
      </c>
      <c r="F561" s="1">
        <v>1090701</v>
      </c>
      <c r="G561" s="1" t="s">
        <v>4046</v>
      </c>
      <c r="H561" s="133">
        <v>10</v>
      </c>
      <c r="I561" s="7" t="s">
        <v>2510</v>
      </c>
      <c r="J561" s="1" t="s">
        <v>57</v>
      </c>
      <c r="K561" s="1" t="s">
        <v>386</v>
      </c>
      <c r="L561" s="3">
        <v>208.22</v>
      </c>
      <c r="M561" s="10">
        <f t="shared" si="9"/>
        <v>2082.1999999999998</v>
      </c>
      <c r="N561" s="5" t="s">
        <v>12</v>
      </c>
      <c r="O561" s="1" t="s">
        <v>349</v>
      </c>
      <c r="P561" s="1" t="s">
        <v>226</v>
      </c>
      <c r="Q561" s="1" t="s">
        <v>226</v>
      </c>
      <c r="R561" s="6">
        <v>45699</v>
      </c>
      <c r="S561" s="1" t="s">
        <v>4027</v>
      </c>
      <c r="T561" s="124" t="s">
        <v>350</v>
      </c>
    </row>
    <row r="562" spans="1:20" ht="95.1" customHeight="1" x14ac:dyDescent="0.25">
      <c r="A562" s="118" t="s">
        <v>2274</v>
      </c>
      <c r="B562" s="2">
        <v>2007</v>
      </c>
      <c r="C562" s="1" t="s">
        <v>1496</v>
      </c>
      <c r="D562" s="1" t="s">
        <v>347</v>
      </c>
      <c r="E562" s="1" t="s">
        <v>2699</v>
      </c>
      <c r="F562" s="2">
        <v>1090728</v>
      </c>
      <c r="G562" s="1" t="s">
        <v>4046</v>
      </c>
      <c r="H562" s="133">
        <v>130</v>
      </c>
      <c r="I562" s="7" t="s">
        <v>2510</v>
      </c>
      <c r="J562" s="1" t="s">
        <v>57</v>
      </c>
      <c r="K562" s="1" t="s">
        <v>387</v>
      </c>
      <c r="L562" s="3">
        <v>1420</v>
      </c>
      <c r="M562" s="10">
        <f t="shared" si="9"/>
        <v>184600</v>
      </c>
      <c r="N562" s="5" t="s">
        <v>12</v>
      </c>
      <c r="O562" s="1" t="s">
        <v>349</v>
      </c>
      <c r="P562" s="1" t="s">
        <v>226</v>
      </c>
      <c r="Q562" s="1" t="s">
        <v>226</v>
      </c>
      <c r="R562" s="6">
        <v>45699</v>
      </c>
      <c r="S562" s="1" t="s">
        <v>4027</v>
      </c>
      <c r="T562" s="124" t="s">
        <v>350</v>
      </c>
    </row>
    <row r="563" spans="1:20" ht="95.1" customHeight="1" x14ac:dyDescent="0.25">
      <c r="A563" s="118" t="s">
        <v>2274</v>
      </c>
      <c r="B563" s="2">
        <v>2004</v>
      </c>
      <c r="C563" s="1" t="s">
        <v>1496</v>
      </c>
      <c r="D563" s="1" t="s">
        <v>347</v>
      </c>
      <c r="E563" s="1" t="s">
        <v>2699</v>
      </c>
      <c r="F563" s="2">
        <v>1090728</v>
      </c>
      <c r="G563" s="1" t="s">
        <v>4046</v>
      </c>
      <c r="H563" s="133">
        <v>100</v>
      </c>
      <c r="I563" s="7" t="s">
        <v>2510</v>
      </c>
      <c r="J563" s="1" t="s">
        <v>57</v>
      </c>
      <c r="K563" s="1" t="s">
        <v>387</v>
      </c>
      <c r="L563" s="3">
        <v>1420</v>
      </c>
      <c r="M563" s="10">
        <f t="shared" si="9"/>
        <v>142000</v>
      </c>
      <c r="N563" s="5" t="s">
        <v>12</v>
      </c>
      <c r="O563" s="1" t="s">
        <v>349</v>
      </c>
      <c r="P563" s="1" t="s">
        <v>226</v>
      </c>
      <c r="Q563" s="1" t="s">
        <v>226</v>
      </c>
      <c r="R563" s="6">
        <v>45699</v>
      </c>
      <c r="S563" s="1" t="s">
        <v>4027</v>
      </c>
      <c r="T563" s="124" t="s">
        <v>350</v>
      </c>
    </row>
    <row r="564" spans="1:20" ht="95.1" customHeight="1" x14ac:dyDescent="0.25">
      <c r="A564" s="118" t="s">
        <v>2274</v>
      </c>
      <c r="B564" s="2">
        <v>2521</v>
      </c>
      <c r="C564" s="1" t="s">
        <v>1496</v>
      </c>
      <c r="D564" s="1" t="s">
        <v>347</v>
      </c>
      <c r="E564" s="1" t="s">
        <v>2699</v>
      </c>
      <c r="F564" s="2">
        <v>1090728</v>
      </c>
      <c r="G564" s="1" t="s">
        <v>4046</v>
      </c>
      <c r="H564" s="133">
        <v>60</v>
      </c>
      <c r="I564" s="7" t="s">
        <v>2510</v>
      </c>
      <c r="J564" s="1" t="s">
        <v>57</v>
      </c>
      <c r="K564" s="1" t="s">
        <v>387</v>
      </c>
      <c r="L564" s="3">
        <v>1420</v>
      </c>
      <c r="M564" s="10">
        <f t="shared" si="9"/>
        <v>85200</v>
      </c>
      <c r="N564" s="5" t="s">
        <v>12</v>
      </c>
      <c r="O564" s="1" t="s">
        <v>349</v>
      </c>
      <c r="P564" s="1" t="s">
        <v>226</v>
      </c>
      <c r="Q564" s="1" t="s">
        <v>226</v>
      </c>
      <c r="R564" s="6">
        <v>45699</v>
      </c>
      <c r="S564" s="1" t="s">
        <v>4027</v>
      </c>
      <c r="T564" s="124" t="s">
        <v>350</v>
      </c>
    </row>
    <row r="565" spans="1:20" ht="95.1" customHeight="1" x14ac:dyDescent="0.25">
      <c r="A565" s="118" t="s">
        <v>2274</v>
      </c>
      <c r="B565" s="2">
        <v>2545</v>
      </c>
      <c r="C565" s="1" t="s">
        <v>1496</v>
      </c>
      <c r="D565" s="1" t="s">
        <v>347</v>
      </c>
      <c r="E565" s="1" t="s">
        <v>2699</v>
      </c>
      <c r="F565" s="2">
        <v>1090728</v>
      </c>
      <c r="G565" s="1" t="s">
        <v>4046</v>
      </c>
      <c r="H565" s="133">
        <v>50</v>
      </c>
      <c r="I565" s="7" t="s">
        <v>2510</v>
      </c>
      <c r="J565" s="1" t="s">
        <v>57</v>
      </c>
      <c r="K565" s="1" t="s">
        <v>387</v>
      </c>
      <c r="L565" s="3">
        <v>1420</v>
      </c>
      <c r="M565" s="10">
        <f t="shared" si="9"/>
        <v>71000</v>
      </c>
      <c r="N565" s="5" t="s">
        <v>12</v>
      </c>
      <c r="O565" s="1" t="s">
        <v>349</v>
      </c>
      <c r="P565" s="1" t="s">
        <v>226</v>
      </c>
      <c r="Q565" s="1" t="s">
        <v>226</v>
      </c>
      <c r="R565" s="6">
        <v>45699</v>
      </c>
      <c r="S565" s="1" t="s">
        <v>4027</v>
      </c>
      <c r="T565" s="124" t="s">
        <v>350</v>
      </c>
    </row>
    <row r="566" spans="1:20" ht="95.1" customHeight="1" x14ac:dyDescent="0.25">
      <c r="A566" s="118" t="s">
        <v>2274</v>
      </c>
      <c r="B566" s="2">
        <v>2728</v>
      </c>
      <c r="C566" s="1" t="s">
        <v>1496</v>
      </c>
      <c r="D566" s="1" t="s">
        <v>347</v>
      </c>
      <c r="E566" s="1" t="s">
        <v>2699</v>
      </c>
      <c r="F566" s="2">
        <v>1090728</v>
      </c>
      <c r="G566" s="1" t="s">
        <v>4046</v>
      </c>
      <c r="H566" s="133">
        <v>20</v>
      </c>
      <c r="I566" s="7" t="s">
        <v>2510</v>
      </c>
      <c r="J566" s="1" t="s">
        <v>57</v>
      </c>
      <c r="K566" s="1" t="s">
        <v>387</v>
      </c>
      <c r="L566" s="3">
        <v>1420</v>
      </c>
      <c r="M566" s="10">
        <f t="shared" si="9"/>
        <v>28400</v>
      </c>
      <c r="N566" s="5" t="s">
        <v>12</v>
      </c>
      <c r="O566" s="1" t="s">
        <v>349</v>
      </c>
      <c r="P566" s="1" t="s">
        <v>226</v>
      </c>
      <c r="Q566" s="1" t="s">
        <v>226</v>
      </c>
      <c r="R566" s="6">
        <v>45699</v>
      </c>
      <c r="S566" s="1" t="s">
        <v>4027</v>
      </c>
      <c r="T566" s="124" t="s">
        <v>350</v>
      </c>
    </row>
    <row r="567" spans="1:20" ht="95.1" customHeight="1" x14ac:dyDescent="0.25">
      <c r="A567" s="118" t="s">
        <v>2274</v>
      </c>
      <c r="B567" s="2">
        <v>2520</v>
      </c>
      <c r="C567" s="1" t="s">
        <v>1496</v>
      </c>
      <c r="D567" s="1" t="s">
        <v>347</v>
      </c>
      <c r="E567" s="1" t="s">
        <v>2699</v>
      </c>
      <c r="F567" s="2">
        <v>1090728</v>
      </c>
      <c r="G567" s="1" t="s">
        <v>4046</v>
      </c>
      <c r="H567" s="133">
        <v>20</v>
      </c>
      <c r="I567" s="7" t="s">
        <v>2510</v>
      </c>
      <c r="J567" s="1" t="s">
        <v>57</v>
      </c>
      <c r="K567" s="1" t="s">
        <v>387</v>
      </c>
      <c r="L567" s="3">
        <v>1420</v>
      </c>
      <c r="M567" s="10">
        <f t="shared" si="9"/>
        <v>28400</v>
      </c>
      <c r="N567" s="5" t="s">
        <v>12</v>
      </c>
      <c r="O567" s="1" t="s">
        <v>349</v>
      </c>
      <c r="P567" s="1" t="s">
        <v>226</v>
      </c>
      <c r="Q567" s="1" t="s">
        <v>226</v>
      </c>
      <c r="R567" s="6">
        <v>45699</v>
      </c>
      <c r="S567" s="1" t="s">
        <v>4027</v>
      </c>
      <c r="T567" s="124" t="s">
        <v>350</v>
      </c>
    </row>
    <row r="568" spans="1:20" ht="95.1" customHeight="1" x14ac:dyDescent="0.25">
      <c r="A568" s="118" t="s">
        <v>2274</v>
      </c>
      <c r="B568" s="2">
        <v>2523</v>
      </c>
      <c r="C568" s="1" t="s">
        <v>1496</v>
      </c>
      <c r="D568" s="1" t="s">
        <v>347</v>
      </c>
      <c r="E568" s="1" t="s">
        <v>2699</v>
      </c>
      <c r="F568" s="2">
        <v>1090728</v>
      </c>
      <c r="G568" s="1" t="s">
        <v>4046</v>
      </c>
      <c r="H568" s="133">
        <v>20</v>
      </c>
      <c r="I568" s="7" t="s">
        <v>2510</v>
      </c>
      <c r="J568" s="1" t="s">
        <v>57</v>
      </c>
      <c r="K568" s="1" t="s">
        <v>387</v>
      </c>
      <c r="L568" s="3">
        <v>1420</v>
      </c>
      <c r="M568" s="10">
        <f t="shared" si="9"/>
        <v>28400</v>
      </c>
      <c r="N568" s="5" t="s">
        <v>12</v>
      </c>
      <c r="O568" s="1" t="s">
        <v>349</v>
      </c>
      <c r="P568" s="1" t="s">
        <v>226</v>
      </c>
      <c r="Q568" s="1" t="s">
        <v>226</v>
      </c>
      <c r="R568" s="6">
        <v>45699</v>
      </c>
      <c r="S568" s="1" t="s">
        <v>4027</v>
      </c>
      <c r="T568" s="124" t="s">
        <v>350</v>
      </c>
    </row>
    <row r="569" spans="1:20" ht="95.1" customHeight="1" x14ac:dyDescent="0.25">
      <c r="A569" s="118" t="s">
        <v>2274</v>
      </c>
      <c r="B569" s="2">
        <v>2741</v>
      </c>
      <c r="C569" s="1" t="s">
        <v>1496</v>
      </c>
      <c r="D569" s="1" t="s">
        <v>347</v>
      </c>
      <c r="E569" s="1" t="s">
        <v>2699</v>
      </c>
      <c r="F569" s="2">
        <v>1090728</v>
      </c>
      <c r="G569" s="1" t="s">
        <v>4046</v>
      </c>
      <c r="H569" s="133">
        <v>30</v>
      </c>
      <c r="I569" s="7" t="s">
        <v>2510</v>
      </c>
      <c r="J569" s="1" t="s">
        <v>57</v>
      </c>
      <c r="K569" s="1" t="s">
        <v>387</v>
      </c>
      <c r="L569" s="3">
        <v>1420</v>
      </c>
      <c r="M569" s="10">
        <f t="shared" si="9"/>
        <v>42600</v>
      </c>
      <c r="N569" s="5" t="s">
        <v>12</v>
      </c>
      <c r="O569" s="1" t="s">
        <v>349</v>
      </c>
      <c r="P569" s="1" t="s">
        <v>226</v>
      </c>
      <c r="Q569" s="1" t="s">
        <v>226</v>
      </c>
      <c r="R569" s="6">
        <v>45699</v>
      </c>
      <c r="S569" s="1" t="s">
        <v>4027</v>
      </c>
      <c r="T569" s="124" t="s">
        <v>350</v>
      </c>
    </row>
    <row r="570" spans="1:20" ht="95.1" customHeight="1" x14ac:dyDescent="0.25">
      <c r="A570" s="118" t="s">
        <v>2274</v>
      </c>
      <c r="B570" s="2">
        <v>2754</v>
      </c>
      <c r="C570" s="1" t="s">
        <v>1496</v>
      </c>
      <c r="D570" s="1" t="s">
        <v>347</v>
      </c>
      <c r="E570" s="1" t="s">
        <v>2699</v>
      </c>
      <c r="F570" s="2">
        <v>1090728</v>
      </c>
      <c r="G570" s="1" t="s">
        <v>4046</v>
      </c>
      <c r="H570" s="133">
        <v>60</v>
      </c>
      <c r="I570" s="7" t="s">
        <v>2510</v>
      </c>
      <c r="J570" s="1" t="s">
        <v>57</v>
      </c>
      <c r="K570" s="1" t="s">
        <v>387</v>
      </c>
      <c r="L570" s="3">
        <v>1420</v>
      </c>
      <c r="M570" s="10">
        <f t="shared" si="9"/>
        <v>85200</v>
      </c>
      <c r="N570" s="5" t="s">
        <v>12</v>
      </c>
      <c r="O570" s="1" t="s">
        <v>349</v>
      </c>
      <c r="P570" s="1" t="s">
        <v>226</v>
      </c>
      <c r="Q570" s="1" t="s">
        <v>226</v>
      </c>
      <c r="R570" s="6">
        <v>45699</v>
      </c>
      <c r="S570" s="1" t="s">
        <v>4027</v>
      </c>
      <c r="T570" s="124" t="s">
        <v>350</v>
      </c>
    </row>
    <row r="571" spans="1:20" ht="95.1" customHeight="1" x14ac:dyDescent="0.25">
      <c r="A571" s="118" t="s">
        <v>2274</v>
      </c>
      <c r="B571" s="2">
        <v>2515</v>
      </c>
      <c r="C571" s="1" t="s">
        <v>1496</v>
      </c>
      <c r="D571" s="1" t="s">
        <v>347</v>
      </c>
      <c r="E571" s="1" t="s">
        <v>2699</v>
      </c>
      <c r="F571" s="2">
        <v>1090728</v>
      </c>
      <c r="G571" s="1" t="s">
        <v>4046</v>
      </c>
      <c r="H571" s="133">
        <v>60</v>
      </c>
      <c r="I571" s="7" t="s">
        <v>2510</v>
      </c>
      <c r="J571" s="1" t="s">
        <v>57</v>
      </c>
      <c r="K571" s="1" t="s">
        <v>387</v>
      </c>
      <c r="L571" s="3">
        <v>1420</v>
      </c>
      <c r="M571" s="10">
        <f t="shared" si="9"/>
        <v>85200</v>
      </c>
      <c r="N571" s="5" t="s">
        <v>12</v>
      </c>
      <c r="O571" s="1" t="s">
        <v>349</v>
      </c>
      <c r="P571" s="1" t="s">
        <v>226</v>
      </c>
      <c r="Q571" s="1" t="s">
        <v>226</v>
      </c>
      <c r="R571" s="6">
        <v>45699</v>
      </c>
      <c r="S571" s="1" t="s">
        <v>4027</v>
      </c>
      <c r="T571" s="124" t="s">
        <v>350</v>
      </c>
    </row>
    <row r="572" spans="1:20" ht="95.1" customHeight="1" x14ac:dyDescent="0.25">
      <c r="A572" s="118" t="s">
        <v>2274</v>
      </c>
      <c r="B572" s="2">
        <v>2007</v>
      </c>
      <c r="C572" s="1" t="s">
        <v>1496</v>
      </c>
      <c r="D572" s="1" t="s">
        <v>347</v>
      </c>
      <c r="E572" s="1" t="s">
        <v>2699</v>
      </c>
      <c r="F572" s="1">
        <v>1090729</v>
      </c>
      <c r="G572" s="1" t="s">
        <v>4046</v>
      </c>
      <c r="H572" s="133">
        <v>7</v>
      </c>
      <c r="I572" s="7" t="s">
        <v>2510</v>
      </c>
      <c r="J572" s="1" t="s">
        <v>57</v>
      </c>
      <c r="K572" s="1" t="s">
        <v>388</v>
      </c>
      <c r="L572" s="3">
        <v>1900</v>
      </c>
      <c r="M572" s="10">
        <f t="shared" si="9"/>
        <v>13300</v>
      </c>
      <c r="N572" s="5" t="s">
        <v>12</v>
      </c>
      <c r="O572" s="1" t="s">
        <v>349</v>
      </c>
      <c r="P572" s="1" t="s">
        <v>226</v>
      </c>
      <c r="Q572" s="1" t="s">
        <v>226</v>
      </c>
      <c r="R572" s="6" t="s">
        <v>2637</v>
      </c>
      <c r="S572" s="1" t="s">
        <v>4027</v>
      </c>
      <c r="T572" s="124" t="s">
        <v>350</v>
      </c>
    </row>
    <row r="573" spans="1:20" ht="95.1" customHeight="1" x14ac:dyDescent="0.25">
      <c r="A573" s="118" t="s">
        <v>2274</v>
      </c>
      <c r="B573" s="2">
        <v>2004</v>
      </c>
      <c r="C573" s="1" t="s">
        <v>1496</v>
      </c>
      <c r="D573" s="1" t="s">
        <v>347</v>
      </c>
      <c r="E573" s="1" t="s">
        <v>2699</v>
      </c>
      <c r="F573" s="1">
        <v>1090729</v>
      </c>
      <c r="G573" s="1" t="s">
        <v>4046</v>
      </c>
      <c r="H573" s="133">
        <v>50</v>
      </c>
      <c r="I573" s="7" t="s">
        <v>2510</v>
      </c>
      <c r="J573" s="1" t="s">
        <v>57</v>
      </c>
      <c r="K573" s="1" t="s">
        <v>388</v>
      </c>
      <c r="L573" s="3">
        <v>1900</v>
      </c>
      <c r="M573" s="10">
        <f t="shared" si="9"/>
        <v>95000</v>
      </c>
      <c r="N573" s="5" t="s">
        <v>12</v>
      </c>
      <c r="O573" s="1" t="s">
        <v>349</v>
      </c>
      <c r="P573" s="1" t="s">
        <v>226</v>
      </c>
      <c r="Q573" s="1" t="s">
        <v>226</v>
      </c>
      <c r="R573" s="6" t="s">
        <v>2637</v>
      </c>
      <c r="S573" s="1" t="s">
        <v>4027</v>
      </c>
      <c r="T573" s="124" t="s">
        <v>350</v>
      </c>
    </row>
    <row r="574" spans="1:20" ht="95.1" customHeight="1" x14ac:dyDescent="0.25">
      <c r="A574" s="118" t="s">
        <v>2274</v>
      </c>
      <c r="B574" s="2">
        <v>2741</v>
      </c>
      <c r="C574" s="1" t="s">
        <v>1496</v>
      </c>
      <c r="D574" s="1" t="s">
        <v>347</v>
      </c>
      <c r="E574" s="1" t="s">
        <v>2699</v>
      </c>
      <c r="F574" s="1">
        <v>1090729</v>
      </c>
      <c r="G574" s="1" t="s">
        <v>4046</v>
      </c>
      <c r="H574" s="133">
        <v>20</v>
      </c>
      <c r="I574" s="7" t="s">
        <v>2510</v>
      </c>
      <c r="J574" s="1" t="s">
        <v>57</v>
      </c>
      <c r="K574" s="1" t="s">
        <v>388</v>
      </c>
      <c r="L574" s="3">
        <v>1900</v>
      </c>
      <c r="M574" s="10">
        <f t="shared" si="9"/>
        <v>38000</v>
      </c>
      <c r="N574" s="5" t="s">
        <v>12</v>
      </c>
      <c r="O574" s="1" t="s">
        <v>349</v>
      </c>
      <c r="P574" s="1" t="s">
        <v>226</v>
      </c>
      <c r="Q574" s="1" t="s">
        <v>226</v>
      </c>
      <c r="R574" s="6" t="s">
        <v>2637</v>
      </c>
      <c r="S574" s="1" t="s">
        <v>4027</v>
      </c>
      <c r="T574" s="124" t="s">
        <v>350</v>
      </c>
    </row>
    <row r="575" spans="1:20" ht="95.1" customHeight="1" x14ac:dyDescent="0.25">
      <c r="A575" s="118" t="s">
        <v>2274</v>
      </c>
      <c r="B575" s="2">
        <v>2523</v>
      </c>
      <c r="C575" s="1" t="s">
        <v>1496</v>
      </c>
      <c r="D575" s="1" t="s">
        <v>347</v>
      </c>
      <c r="E575" s="1" t="s">
        <v>2699</v>
      </c>
      <c r="F575" s="1">
        <v>1090729</v>
      </c>
      <c r="G575" s="1" t="s">
        <v>4046</v>
      </c>
      <c r="H575" s="133">
        <v>30</v>
      </c>
      <c r="I575" s="7" t="s">
        <v>2510</v>
      </c>
      <c r="J575" s="1" t="s">
        <v>57</v>
      </c>
      <c r="K575" s="1" t="s">
        <v>388</v>
      </c>
      <c r="L575" s="3">
        <v>1900</v>
      </c>
      <c r="M575" s="10">
        <f t="shared" si="9"/>
        <v>57000</v>
      </c>
      <c r="N575" s="5" t="s">
        <v>12</v>
      </c>
      <c r="O575" s="1" t="s">
        <v>349</v>
      </c>
      <c r="P575" s="1" t="s">
        <v>226</v>
      </c>
      <c r="Q575" s="1" t="s">
        <v>226</v>
      </c>
      <c r="R575" s="6">
        <v>45699</v>
      </c>
      <c r="S575" s="1" t="s">
        <v>4027</v>
      </c>
      <c r="T575" s="124" t="s">
        <v>350</v>
      </c>
    </row>
    <row r="576" spans="1:20" ht="95.1" customHeight="1" x14ac:dyDescent="0.25">
      <c r="A576" s="118" t="s">
        <v>2274</v>
      </c>
      <c r="B576" s="2">
        <v>2520</v>
      </c>
      <c r="C576" s="1" t="s">
        <v>1496</v>
      </c>
      <c r="D576" s="1" t="s">
        <v>347</v>
      </c>
      <c r="E576" s="1" t="s">
        <v>2699</v>
      </c>
      <c r="F576" s="1">
        <v>1090729</v>
      </c>
      <c r="G576" s="1" t="s">
        <v>4046</v>
      </c>
      <c r="H576" s="133">
        <v>30</v>
      </c>
      <c r="I576" s="7" t="s">
        <v>2510</v>
      </c>
      <c r="J576" s="1" t="s">
        <v>57</v>
      </c>
      <c r="K576" s="1" t="s">
        <v>388</v>
      </c>
      <c r="L576" s="3">
        <v>1900</v>
      </c>
      <c r="M576" s="10">
        <f t="shared" si="9"/>
        <v>57000</v>
      </c>
      <c r="N576" s="5" t="s">
        <v>12</v>
      </c>
      <c r="O576" s="1" t="s">
        <v>349</v>
      </c>
      <c r="P576" s="1" t="s">
        <v>226</v>
      </c>
      <c r="Q576" s="1" t="s">
        <v>226</v>
      </c>
      <c r="R576" s="6">
        <v>45699</v>
      </c>
      <c r="S576" s="1" t="s">
        <v>4027</v>
      </c>
      <c r="T576" s="124" t="s">
        <v>350</v>
      </c>
    </row>
    <row r="577" spans="1:20" ht="95.1" customHeight="1" x14ac:dyDescent="0.25">
      <c r="A577" s="118" t="s">
        <v>2274</v>
      </c>
      <c r="B577" s="2">
        <v>2521</v>
      </c>
      <c r="C577" s="1" t="s">
        <v>1496</v>
      </c>
      <c r="D577" s="1" t="s">
        <v>347</v>
      </c>
      <c r="E577" s="1" t="s">
        <v>2699</v>
      </c>
      <c r="F577" s="1">
        <v>1090729</v>
      </c>
      <c r="G577" s="1" t="s">
        <v>4046</v>
      </c>
      <c r="H577" s="133">
        <v>30</v>
      </c>
      <c r="I577" s="7" t="s">
        <v>2510</v>
      </c>
      <c r="J577" s="1" t="s">
        <v>57</v>
      </c>
      <c r="K577" s="1" t="s">
        <v>388</v>
      </c>
      <c r="L577" s="3">
        <v>1900</v>
      </c>
      <c r="M577" s="10">
        <f t="shared" si="9"/>
        <v>57000</v>
      </c>
      <c r="N577" s="5" t="s">
        <v>12</v>
      </c>
      <c r="O577" s="1" t="s">
        <v>349</v>
      </c>
      <c r="P577" s="1" t="s">
        <v>226</v>
      </c>
      <c r="Q577" s="1" t="s">
        <v>226</v>
      </c>
      <c r="R577" s="6">
        <v>45699</v>
      </c>
      <c r="S577" s="1" t="s">
        <v>4027</v>
      </c>
      <c r="T577" s="124" t="s">
        <v>350</v>
      </c>
    </row>
    <row r="578" spans="1:20" ht="95.1" customHeight="1" x14ac:dyDescent="0.25">
      <c r="A578" s="118" t="s">
        <v>2274</v>
      </c>
      <c r="B578" s="2">
        <v>2007</v>
      </c>
      <c r="C578" s="1" t="s">
        <v>1496</v>
      </c>
      <c r="D578" s="1" t="s">
        <v>347</v>
      </c>
      <c r="E578" s="1" t="s">
        <v>2699</v>
      </c>
      <c r="F578" s="1">
        <v>1091403</v>
      </c>
      <c r="G578" s="1" t="s">
        <v>4046</v>
      </c>
      <c r="H578" s="133">
        <v>108</v>
      </c>
      <c r="I578" s="7" t="s">
        <v>2510</v>
      </c>
      <c r="J578" s="1" t="s">
        <v>57</v>
      </c>
      <c r="K578" s="1" t="s">
        <v>389</v>
      </c>
      <c r="L578" s="3">
        <v>3000</v>
      </c>
      <c r="M578" s="10">
        <f t="shared" si="9"/>
        <v>324000</v>
      </c>
      <c r="N578" s="5" t="s">
        <v>12</v>
      </c>
      <c r="O578" s="1" t="s">
        <v>349</v>
      </c>
      <c r="P578" s="1" t="s">
        <v>226</v>
      </c>
      <c r="Q578" s="1" t="s">
        <v>226</v>
      </c>
      <c r="R578" s="6">
        <v>45699</v>
      </c>
      <c r="S578" s="1" t="s">
        <v>4027</v>
      </c>
      <c r="T578" s="124" t="s">
        <v>350</v>
      </c>
    </row>
    <row r="579" spans="1:20" ht="95.1" customHeight="1" x14ac:dyDescent="0.25">
      <c r="A579" s="118" t="s">
        <v>2274</v>
      </c>
      <c r="B579" s="2">
        <v>2004</v>
      </c>
      <c r="C579" s="1" t="s">
        <v>1496</v>
      </c>
      <c r="D579" s="1" t="s">
        <v>347</v>
      </c>
      <c r="E579" s="1" t="s">
        <v>2699</v>
      </c>
      <c r="F579" s="1">
        <v>1091403</v>
      </c>
      <c r="G579" s="1" t="s">
        <v>4046</v>
      </c>
      <c r="H579" s="133">
        <v>20</v>
      </c>
      <c r="I579" s="7" t="s">
        <v>2510</v>
      </c>
      <c r="J579" s="1" t="s">
        <v>57</v>
      </c>
      <c r="K579" s="1" t="s">
        <v>389</v>
      </c>
      <c r="L579" s="3">
        <v>3000</v>
      </c>
      <c r="M579" s="10">
        <f t="shared" si="9"/>
        <v>60000</v>
      </c>
      <c r="N579" s="5" t="s">
        <v>12</v>
      </c>
      <c r="O579" s="1" t="s">
        <v>349</v>
      </c>
      <c r="P579" s="1" t="s">
        <v>226</v>
      </c>
      <c r="Q579" s="1" t="s">
        <v>226</v>
      </c>
      <c r="R579" s="6">
        <v>45699</v>
      </c>
      <c r="S579" s="1" t="s">
        <v>4027</v>
      </c>
      <c r="T579" s="124" t="s">
        <v>350</v>
      </c>
    </row>
    <row r="580" spans="1:20" ht="95.1" customHeight="1" x14ac:dyDescent="0.25">
      <c r="A580" s="118" t="s">
        <v>2274</v>
      </c>
      <c r="B580" s="2">
        <v>2515</v>
      </c>
      <c r="C580" s="1" t="s">
        <v>1496</v>
      </c>
      <c r="D580" s="1" t="s">
        <v>347</v>
      </c>
      <c r="E580" s="1" t="s">
        <v>2699</v>
      </c>
      <c r="F580" s="1">
        <v>1091403</v>
      </c>
      <c r="G580" s="1" t="s">
        <v>4046</v>
      </c>
      <c r="H580" s="133">
        <v>10</v>
      </c>
      <c r="I580" s="7" t="s">
        <v>2510</v>
      </c>
      <c r="J580" s="1" t="s">
        <v>57</v>
      </c>
      <c r="K580" s="1" t="s">
        <v>389</v>
      </c>
      <c r="L580" s="3">
        <v>3000</v>
      </c>
      <c r="M580" s="10">
        <f t="shared" si="9"/>
        <v>30000</v>
      </c>
      <c r="N580" s="5" t="s">
        <v>12</v>
      </c>
      <c r="O580" s="1" t="s">
        <v>349</v>
      </c>
      <c r="P580" s="1" t="s">
        <v>226</v>
      </c>
      <c r="Q580" s="1" t="s">
        <v>226</v>
      </c>
      <c r="R580" s="6">
        <v>45699</v>
      </c>
      <c r="S580" s="1" t="s">
        <v>4027</v>
      </c>
      <c r="T580" s="124" t="s">
        <v>350</v>
      </c>
    </row>
    <row r="581" spans="1:20" ht="95.1" customHeight="1" x14ac:dyDescent="0.25">
      <c r="A581" s="118" t="s">
        <v>2274</v>
      </c>
      <c r="B581" s="2">
        <v>2521</v>
      </c>
      <c r="C581" s="1" t="s">
        <v>1496</v>
      </c>
      <c r="D581" s="1" t="s">
        <v>347</v>
      </c>
      <c r="E581" s="1" t="s">
        <v>2699</v>
      </c>
      <c r="F581" s="1">
        <v>1091403</v>
      </c>
      <c r="G581" s="1" t="s">
        <v>4046</v>
      </c>
      <c r="H581" s="133">
        <v>50</v>
      </c>
      <c r="I581" s="7" t="s">
        <v>2510</v>
      </c>
      <c r="J581" s="1" t="s">
        <v>57</v>
      </c>
      <c r="K581" s="1" t="s">
        <v>389</v>
      </c>
      <c r="L581" s="3">
        <v>3000</v>
      </c>
      <c r="M581" s="10">
        <f t="shared" si="9"/>
        <v>150000</v>
      </c>
      <c r="N581" s="5" t="s">
        <v>12</v>
      </c>
      <c r="O581" s="1" t="s">
        <v>349</v>
      </c>
      <c r="P581" s="1" t="s">
        <v>226</v>
      </c>
      <c r="Q581" s="1" t="s">
        <v>226</v>
      </c>
      <c r="R581" s="6">
        <v>45699</v>
      </c>
      <c r="S581" s="1" t="s">
        <v>4027</v>
      </c>
      <c r="T581" s="124" t="s">
        <v>350</v>
      </c>
    </row>
    <row r="582" spans="1:20" ht="95.1" customHeight="1" x14ac:dyDescent="0.25">
      <c r="A582" s="118" t="s">
        <v>2274</v>
      </c>
      <c r="B582" s="2">
        <v>2741</v>
      </c>
      <c r="C582" s="1" t="s">
        <v>1496</v>
      </c>
      <c r="D582" s="1" t="s">
        <v>347</v>
      </c>
      <c r="E582" s="1" t="s">
        <v>2699</v>
      </c>
      <c r="F582" s="1">
        <v>1091403</v>
      </c>
      <c r="G582" s="1" t="s">
        <v>4046</v>
      </c>
      <c r="H582" s="133">
        <v>20</v>
      </c>
      <c r="I582" s="7" t="s">
        <v>2510</v>
      </c>
      <c r="J582" s="1" t="s">
        <v>57</v>
      </c>
      <c r="K582" s="1" t="s">
        <v>389</v>
      </c>
      <c r="L582" s="3">
        <v>3000</v>
      </c>
      <c r="M582" s="10">
        <f t="shared" si="9"/>
        <v>60000</v>
      </c>
      <c r="N582" s="5" t="s">
        <v>12</v>
      </c>
      <c r="O582" s="1" t="s">
        <v>349</v>
      </c>
      <c r="P582" s="1" t="s">
        <v>226</v>
      </c>
      <c r="Q582" s="1" t="s">
        <v>226</v>
      </c>
      <c r="R582" s="6">
        <v>45699</v>
      </c>
      <c r="S582" s="1" t="s">
        <v>4027</v>
      </c>
      <c r="T582" s="124" t="s">
        <v>350</v>
      </c>
    </row>
    <row r="583" spans="1:20" ht="95.1" customHeight="1" x14ac:dyDescent="0.25">
      <c r="A583" s="118" t="s">
        <v>2274</v>
      </c>
      <c r="B583" s="2">
        <v>2520</v>
      </c>
      <c r="C583" s="1" t="s">
        <v>1496</v>
      </c>
      <c r="D583" s="1" t="s">
        <v>347</v>
      </c>
      <c r="E583" s="1" t="s">
        <v>2699</v>
      </c>
      <c r="F583" s="1">
        <v>1091403</v>
      </c>
      <c r="G583" s="1" t="s">
        <v>4046</v>
      </c>
      <c r="H583" s="133">
        <v>10</v>
      </c>
      <c r="I583" s="7" t="s">
        <v>2510</v>
      </c>
      <c r="J583" s="1" t="s">
        <v>57</v>
      </c>
      <c r="K583" s="1" t="s">
        <v>389</v>
      </c>
      <c r="L583" s="3">
        <v>3000</v>
      </c>
      <c r="M583" s="10">
        <f t="shared" si="9"/>
        <v>30000</v>
      </c>
      <c r="N583" s="5" t="s">
        <v>12</v>
      </c>
      <c r="O583" s="1" t="s">
        <v>349</v>
      </c>
      <c r="P583" s="1" t="s">
        <v>226</v>
      </c>
      <c r="Q583" s="1" t="s">
        <v>226</v>
      </c>
      <c r="R583" s="6">
        <v>45699</v>
      </c>
      <c r="S583" s="1" t="s">
        <v>4027</v>
      </c>
      <c r="T583" s="124" t="s">
        <v>350</v>
      </c>
    </row>
    <row r="584" spans="1:20" ht="95.1" customHeight="1" x14ac:dyDescent="0.25">
      <c r="A584" s="118" t="s">
        <v>2274</v>
      </c>
      <c r="B584" s="2">
        <v>2004</v>
      </c>
      <c r="C584" s="1" t="s">
        <v>1496</v>
      </c>
      <c r="D584" s="1" t="s">
        <v>347</v>
      </c>
      <c r="E584" s="1" t="s">
        <v>2699</v>
      </c>
      <c r="F584" s="1">
        <v>1038943</v>
      </c>
      <c r="G584" s="1" t="s">
        <v>4046</v>
      </c>
      <c r="H584" s="133">
        <v>5</v>
      </c>
      <c r="I584" s="7" t="s">
        <v>2510</v>
      </c>
      <c r="J584" s="1" t="s">
        <v>57</v>
      </c>
      <c r="K584" s="1" t="s">
        <v>390</v>
      </c>
      <c r="L584" s="3">
        <v>807.94</v>
      </c>
      <c r="M584" s="10">
        <f t="shared" si="9"/>
        <v>4039.7000000000003</v>
      </c>
      <c r="N584" s="5" t="s">
        <v>12</v>
      </c>
      <c r="O584" s="1" t="s">
        <v>349</v>
      </c>
      <c r="P584" s="1" t="s">
        <v>226</v>
      </c>
      <c r="Q584" s="1" t="s">
        <v>226</v>
      </c>
      <c r="R584" s="6">
        <v>45699</v>
      </c>
      <c r="S584" s="1" t="s">
        <v>4027</v>
      </c>
      <c r="T584" s="124" t="s">
        <v>350</v>
      </c>
    </row>
    <row r="585" spans="1:20" ht="95.1" customHeight="1" x14ac:dyDescent="0.25">
      <c r="A585" s="118" t="s">
        <v>2274</v>
      </c>
      <c r="B585" s="2">
        <v>2004</v>
      </c>
      <c r="C585" s="1" t="s">
        <v>1496</v>
      </c>
      <c r="D585" s="1" t="s">
        <v>347</v>
      </c>
      <c r="E585" s="1" t="s">
        <v>2699</v>
      </c>
      <c r="F585" s="1">
        <v>1111557</v>
      </c>
      <c r="G585" s="1" t="s">
        <v>4046</v>
      </c>
      <c r="H585" s="133">
        <v>5</v>
      </c>
      <c r="I585" s="7" t="s">
        <v>2510</v>
      </c>
      <c r="J585" s="1" t="s">
        <v>57</v>
      </c>
      <c r="K585" s="1" t="s">
        <v>391</v>
      </c>
      <c r="L585" s="3">
        <v>1167.95</v>
      </c>
      <c r="M585" s="10">
        <f t="shared" si="9"/>
        <v>5839.75</v>
      </c>
      <c r="N585" s="5" t="s">
        <v>12</v>
      </c>
      <c r="O585" s="1" t="s">
        <v>349</v>
      </c>
      <c r="P585" s="1" t="s">
        <v>226</v>
      </c>
      <c r="Q585" s="1" t="s">
        <v>226</v>
      </c>
      <c r="R585" s="6">
        <v>45699</v>
      </c>
      <c r="S585" s="1" t="s">
        <v>4027</v>
      </c>
      <c r="T585" s="124" t="s">
        <v>350</v>
      </c>
    </row>
    <row r="586" spans="1:20" ht="95.1" customHeight="1" x14ac:dyDescent="0.25">
      <c r="A586" s="118" t="s">
        <v>2274</v>
      </c>
      <c r="B586" s="2">
        <v>2007</v>
      </c>
      <c r="C586" s="1" t="s">
        <v>1496</v>
      </c>
      <c r="D586" s="1" t="s">
        <v>347</v>
      </c>
      <c r="E586" s="1" t="s">
        <v>2699</v>
      </c>
      <c r="F586" s="1">
        <v>1111558</v>
      </c>
      <c r="G586" s="1" t="s">
        <v>4046</v>
      </c>
      <c r="H586" s="133">
        <v>15</v>
      </c>
      <c r="I586" s="7" t="s">
        <v>2510</v>
      </c>
      <c r="J586" s="1" t="s">
        <v>57</v>
      </c>
      <c r="K586" s="1" t="s">
        <v>392</v>
      </c>
      <c r="L586" s="3">
        <v>13.82</v>
      </c>
      <c r="M586" s="10">
        <f t="shared" si="9"/>
        <v>207.3</v>
      </c>
      <c r="N586" s="5" t="s">
        <v>12</v>
      </c>
      <c r="O586" s="1" t="s">
        <v>349</v>
      </c>
      <c r="P586" s="1" t="s">
        <v>226</v>
      </c>
      <c r="Q586" s="1" t="s">
        <v>226</v>
      </c>
      <c r="R586" s="6">
        <v>45699</v>
      </c>
      <c r="S586" s="1" t="s">
        <v>4027</v>
      </c>
      <c r="T586" s="124" t="s">
        <v>350</v>
      </c>
    </row>
    <row r="587" spans="1:20" ht="95.1" customHeight="1" x14ac:dyDescent="0.25">
      <c r="A587" s="118" t="s">
        <v>2274</v>
      </c>
      <c r="B587" s="2">
        <v>2004</v>
      </c>
      <c r="C587" s="1" t="s">
        <v>1496</v>
      </c>
      <c r="D587" s="1" t="s">
        <v>347</v>
      </c>
      <c r="E587" s="1" t="s">
        <v>2699</v>
      </c>
      <c r="F587" s="1">
        <v>1111558</v>
      </c>
      <c r="G587" s="1" t="s">
        <v>4046</v>
      </c>
      <c r="H587" s="133">
        <v>15</v>
      </c>
      <c r="I587" s="7" t="s">
        <v>2510</v>
      </c>
      <c r="J587" s="1" t="s">
        <v>57</v>
      </c>
      <c r="K587" s="1" t="s">
        <v>392</v>
      </c>
      <c r="L587" s="3">
        <v>13.82</v>
      </c>
      <c r="M587" s="10">
        <f t="shared" ref="M587:M644" si="10">H587*L587</f>
        <v>207.3</v>
      </c>
      <c r="N587" s="5" t="s">
        <v>12</v>
      </c>
      <c r="O587" s="1" t="s">
        <v>349</v>
      </c>
      <c r="P587" s="1" t="s">
        <v>226</v>
      </c>
      <c r="Q587" s="1" t="s">
        <v>226</v>
      </c>
      <c r="R587" s="6">
        <v>45699</v>
      </c>
      <c r="S587" s="1" t="s">
        <v>4027</v>
      </c>
      <c r="T587" s="124" t="s">
        <v>350</v>
      </c>
    </row>
    <row r="588" spans="1:20" ht="95.1" customHeight="1" x14ac:dyDescent="0.25">
      <c r="A588" s="118" t="s">
        <v>2274</v>
      </c>
      <c r="B588" s="2">
        <v>2007</v>
      </c>
      <c r="C588" s="1" t="s">
        <v>1496</v>
      </c>
      <c r="D588" s="1" t="s">
        <v>347</v>
      </c>
      <c r="E588" s="1" t="s">
        <v>2699</v>
      </c>
      <c r="F588" s="1">
        <v>1090715</v>
      </c>
      <c r="G588" s="1" t="s">
        <v>44</v>
      </c>
      <c r="H588" s="133">
        <v>10</v>
      </c>
      <c r="I588" s="7" t="s">
        <v>2510</v>
      </c>
      <c r="J588" s="1" t="s">
        <v>57</v>
      </c>
      <c r="K588" s="1" t="s">
        <v>393</v>
      </c>
      <c r="L588" s="3">
        <v>50</v>
      </c>
      <c r="M588" s="10">
        <f t="shared" si="10"/>
        <v>500</v>
      </c>
      <c r="N588" s="5" t="s">
        <v>12</v>
      </c>
      <c r="O588" s="1" t="s">
        <v>349</v>
      </c>
      <c r="P588" s="1" t="s">
        <v>226</v>
      </c>
      <c r="Q588" s="1" t="s">
        <v>226</v>
      </c>
      <c r="R588" s="6">
        <v>45699</v>
      </c>
      <c r="S588" s="1" t="s">
        <v>4027</v>
      </c>
      <c r="T588" s="124" t="s">
        <v>350</v>
      </c>
    </row>
    <row r="589" spans="1:20" ht="95.1" customHeight="1" x14ac:dyDescent="0.25">
      <c r="A589" s="118" t="s">
        <v>2274</v>
      </c>
      <c r="B589" s="2">
        <v>2007</v>
      </c>
      <c r="C589" s="1" t="s">
        <v>1496</v>
      </c>
      <c r="D589" s="1" t="s">
        <v>347</v>
      </c>
      <c r="E589" s="1" t="s">
        <v>2699</v>
      </c>
      <c r="F589" s="1" t="s">
        <v>1133</v>
      </c>
      <c r="G589" s="1" t="s">
        <v>372</v>
      </c>
      <c r="H589" s="133">
        <v>10</v>
      </c>
      <c r="I589" s="7" t="s">
        <v>2510</v>
      </c>
      <c r="J589" s="1" t="s">
        <v>57</v>
      </c>
      <c r="K589" s="1" t="s">
        <v>394</v>
      </c>
      <c r="L589" s="3">
        <v>176.5</v>
      </c>
      <c r="M589" s="10">
        <f t="shared" si="10"/>
        <v>1765</v>
      </c>
      <c r="N589" s="5" t="s">
        <v>12</v>
      </c>
      <c r="O589" s="1" t="s">
        <v>349</v>
      </c>
      <c r="P589" s="1" t="s">
        <v>226</v>
      </c>
      <c r="Q589" s="1" t="s">
        <v>226</v>
      </c>
      <c r="R589" s="6">
        <v>45699</v>
      </c>
      <c r="S589" s="1" t="s">
        <v>4027</v>
      </c>
      <c r="T589" s="124" t="s">
        <v>350</v>
      </c>
    </row>
    <row r="590" spans="1:20" ht="95.1" customHeight="1" x14ac:dyDescent="0.25">
      <c r="A590" s="118" t="s">
        <v>2274</v>
      </c>
      <c r="B590" s="2">
        <v>2007</v>
      </c>
      <c r="C590" s="1" t="s">
        <v>1496</v>
      </c>
      <c r="D590" s="1" t="s">
        <v>347</v>
      </c>
      <c r="E590" s="1" t="s">
        <v>2699</v>
      </c>
      <c r="F590" s="1">
        <v>1046880</v>
      </c>
      <c r="G590" s="1" t="s">
        <v>4046</v>
      </c>
      <c r="H590" s="133">
        <v>10</v>
      </c>
      <c r="I590" s="7" t="s">
        <v>2510</v>
      </c>
      <c r="J590" s="1" t="s">
        <v>57</v>
      </c>
      <c r="K590" s="1" t="s">
        <v>395</v>
      </c>
      <c r="L590" s="3">
        <v>500</v>
      </c>
      <c r="M590" s="10">
        <f t="shared" si="10"/>
        <v>5000</v>
      </c>
      <c r="N590" s="5" t="s">
        <v>12</v>
      </c>
      <c r="O590" s="1" t="s">
        <v>349</v>
      </c>
      <c r="P590" s="1" t="s">
        <v>226</v>
      </c>
      <c r="Q590" s="1" t="s">
        <v>226</v>
      </c>
      <c r="R590" s="6">
        <v>45699</v>
      </c>
      <c r="S590" s="1" t="s">
        <v>4027</v>
      </c>
      <c r="T590" s="124" t="s">
        <v>350</v>
      </c>
    </row>
    <row r="591" spans="1:20" ht="95.1" customHeight="1" x14ac:dyDescent="0.25">
      <c r="A591" s="118" t="s">
        <v>2274</v>
      </c>
      <c r="B591" s="2">
        <v>2004</v>
      </c>
      <c r="C591" s="1" t="s">
        <v>1496</v>
      </c>
      <c r="D591" s="1" t="s">
        <v>347</v>
      </c>
      <c r="E591" s="1" t="s">
        <v>2699</v>
      </c>
      <c r="F591" s="1">
        <v>1046880</v>
      </c>
      <c r="G591" s="1" t="s">
        <v>4046</v>
      </c>
      <c r="H591" s="133">
        <v>5</v>
      </c>
      <c r="I591" s="7" t="s">
        <v>2510</v>
      </c>
      <c r="J591" s="1" t="s">
        <v>57</v>
      </c>
      <c r="K591" s="1" t="s">
        <v>395</v>
      </c>
      <c r="L591" s="3">
        <v>500</v>
      </c>
      <c r="M591" s="10">
        <f t="shared" si="10"/>
        <v>2500</v>
      </c>
      <c r="N591" s="5" t="s">
        <v>12</v>
      </c>
      <c r="O591" s="1" t="s">
        <v>349</v>
      </c>
      <c r="P591" s="1" t="s">
        <v>226</v>
      </c>
      <c r="Q591" s="1" t="s">
        <v>226</v>
      </c>
      <c r="R591" s="6">
        <v>45699</v>
      </c>
      <c r="S591" s="1" t="s">
        <v>4027</v>
      </c>
      <c r="T591" s="124" t="s">
        <v>350</v>
      </c>
    </row>
    <row r="592" spans="1:20" ht="95.1" customHeight="1" x14ac:dyDescent="0.25">
      <c r="A592" s="118" t="s">
        <v>2274</v>
      </c>
      <c r="B592" s="2">
        <v>2007</v>
      </c>
      <c r="C592" s="1" t="s">
        <v>1496</v>
      </c>
      <c r="D592" s="1" t="s">
        <v>347</v>
      </c>
      <c r="E592" s="1" t="s">
        <v>2699</v>
      </c>
      <c r="F592" s="1">
        <v>1111563</v>
      </c>
      <c r="G592" s="1" t="s">
        <v>44</v>
      </c>
      <c r="H592" s="133">
        <v>10</v>
      </c>
      <c r="I592" s="7" t="s">
        <v>2510</v>
      </c>
      <c r="J592" s="1" t="s">
        <v>57</v>
      </c>
      <c r="K592" s="1" t="s">
        <v>396</v>
      </c>
      <c r="L592" s="3">
        <v>11</v>
      </c>
      <c r="M592" s="10">
        <f t="shared" si="10"/>
        <v>110</v>
      </c>
      <c r="N592" s="5" t="s">
        <v>12</v>
      </c>
      <c r="O592" s="1" t="s">
        <v>349</v>
      </c>
      <c r="P592" s="1" t="s">
        <v>226</v>
      </c>
      <c r="Q592" s="1" t="s">
        <v>226</v>
      </c>
      <c r="R592" s="6">
        <v>45699</v>
      </c>
      <c r="S592" s="1" t="s">
        <v>4027</v>
      </c>
      <c r="T592" s="124" t="s">
        <v>350</v>
      </c>
    </row>
    <row r="593" spans="1:20" ht="95.1" customHeight="1" x14ac:dyDescent="0.25">
      <c r="A593" s="118" t="s">
        <v>2274</v>
      </c>
      <c r="B593" s="2">
        <v>2004</v>
      </c>
      <c r="C593" s="1" t="s">
        <v>1496</v>
      </c>
      <c r="D593" s="1" t="s">
        <v>347</v>
      </c>
      <c r="E593" s="1" t="s">
        <v>2699</v>
      </c>
      <c r="F593" s="1">
        <v>1111563</v>
      </c>
      <c r="G593" s="1" t="s">
        <v>44</v>
      </c>
      <c r="H593" s="133">
        <v>5</v>
      </c>
      <c r="I593" s="7" t="s">
        <v>2510</v>
      </c>
      <c r="J593" s="1" t="s">
        <v>57</v>
      </c>
      <c r="K593" s="1" t="s">
        <v>396</v>
      </c>
      <c r="L593" s="3">
        <v>11</v>
      </c>
      <c r="M593" s="10">
        <f t="shared" si="10"/>
        <v>55</v>
      </c>
      <c r="N593" s="5" t="s">
        <v>12</v>
      </c>
      <c r="O593" s="1" t="s">
        <v>349</v>
      </c>
      <c r="P593" s="1" t="s">
        <v>226</v>
      </c>
      <c r="Q593" s="1" t="s">
        <v>226</v>
      </c>
      <c r="R593" s="6">
        <v>45699</v>
      </c>
      <c r="S593" s="1" t="s">
        <v>4027</v>
      </c>
      <c r="T593" s="124" t="s">
        <v>350</v>
      </c>
    </row>
    <row r="594" spans="1:20" ht="95.1" customHeight="1" x14ac:dyDescent="0.25">
      <c r="A594" s="118" t="s">
        <v>2274</v>
      </c>
      <c r="B594" s="2">
        <v>2007</v>
      </c>
      <c r="C594" s="1" t="s">
        <v>1496</v>
      </c>
      <c r="D594" s="1" t="s">
        <v>347</v>
      </c>
      <c r="E594" s="1" t="s">
        <v>2699</v>
      </c>
      <c r="F594" s="1">
        <v>1111564</v>
      </c>
      <c r="G594" s="1" t="s">
        <v>44</v>
      </c>
      <c r="H594" s="133">
        <v>5</v>
      </c>
      <c r="I594" s="7" t="s">
        <v>2510</v>
      </c>
      <c r="J594" s="1" t="s">
        <v>57</v>
      </c>
      <c r="K594" s="1" t="s">
        <v>397</v>
      </c>
      <c r="L594" s="3">
        <v>23.5</v>
      </c>
      <c r="M594" s="10">
        <f t="shared" si="10"/>
        <v>117.5</v>
      </c>
      <c r="N594" s="5" t="s">
        <v>12</v>
      </c>
      <c r="O594" s="1" t="s">
        <v>349</v>
      </c>
      <c r="P594" s="1" t="s">
        <v>226</v>
      </c>
      <c r="Q594" s="1" t="s">
        <v>226</v>
      </c>
      <c r="R594" s="6">
        <v>45699</v>
      </c>
      <c r="S594" s="1" t="s">
        <v>4027</v>
      </c>
      <c r="T594" s="124" t="s">
        <v>350</v>
      </c>
    </row>
    <row r="595" spans="1:20" ht="95.1" customHeight="1" x14ac:dyDescent="0.25">
      <c r="A595" s="118" t="s">
        <v>2274</v>
      </c>
      <c r="B595" s="2">
        <v>2007</v>
      </c>
      <c r="C595" s="1" t="s">
        <v>1496</v>
      </c>
      <c r="D595" s="1" t="s">
        <v>347</v>
      </c>
      <c r="E595" s="1" t="s">
        <v>2699</v>
      </c>
      <c r="F595" s="1" t="s">
        <v>1133</v>
      </c>
      <c r="G595" s="1" t="s">
        <v>4046</v>
      </c>
      <c r="H595" s="133">
        <v>60</v>
      </c>
      <c r="I595" s="7" t="s">
        <v>2510</v>
      </c>
      <c r="J595" s="1" t="s">
        <v>57</v>
      </c>
      <c r="K595" s="1" t="s">
        <v>398</v>
      </c>
      <c r="L595" s="3">
        <v>1700</v>
      </c>
      <c r="M595" s="10">
        <f t="shared" si="10"/>
        <v>102000</v>
      </c>
      <c r="N595" s="5" t="s">
        <v>12</v>
      </c>
      <c r="O595" s="1" t="s">
        <v>349</v>
      </c>
      <c r="P595" s="1" t="s">
        <v>226</v>
      </c>
      <c r="Q595" s="1" t="s">
        <v>226</v>
      </c>
      <c r="R595" s="6">
        <v>45699</v>
      </c>
      <c r="S595" s="1" t="s">
        <v>4027</v>
      </c>
      <c r="T595" s="124" t="s">
        <v>350</v>
      </c>
    </row>
    <row r="596" spans="1:20" ht="95.1" customHeight="1" x14ac:dyDescent="0.25">
      <c r="A596" s="118" t="s">
        <v>2274</v>
      </c>
      <c r="B596" s="2">
        <v>2004</v>
      </c>
      <c r="C596" s="1" t="s">
        <v>1496</v>
      </c>
      <c r="D596" s="1" t="s">
        <v>347</v>
      </c>
      <c r="E596" s="1" t="s">
        <v>2699</v>
      </c>
      <c r="F596" s="1" t="s">
        <v>1133</v>
      </c>
      <c r="G596" s="1" t="s">
        <v>4046</v>
      </c>
      <c r="H596" s="133">
        <v>100</v>
      </c>
      <c r="I596" s="7" t="s">
        <v>2510</v>
      </c>
      <c r="J596" s="1" t="s">
        <v>1496</v>
      </c>
      <c r="K596" s="1" t="s">
        <v>398</v>
      </c>
      <c r="L596" s="3">
        <v>1700</v>
      </c>
      <c r="M596" s="10">
        <f t="shared" si="10"/>
        <v>170000</v>
      </c>
      <c r="N596" s="5" t="s">
        <v>12</v>
      </c>
      <c r="O596" s="1" t="s">
        <v>349</v>
      </c>
      <c r="P596" s="1" t="s">
        <v>226</v>
      </c>
      <c r="Q596" s="1" t="s">
        <v>226</v>
      </c>
      <c r="R596" s="6">
        <v>45699</v>
      </c>
      <c r="S596" s="1" t="s">
        <v>4027</v>
      </c>
      <c r="T596" s="124" t="s">
        <v>350</v>
      </c>
    </row>
    <row r="597" spans="1:20" ht="95.1" customHeight="1" x14ac:dyDescent="0.25">
      <c r="A597" s="118" t="s">
        <v>2274</v>
      </c>
      <c r="B597" s="2">
        <v>2970</v>
      </c>
      <c r="C597" s="1" t="s">
        <v>1496</v>
      </c>
      <c r="D597" s="1" t="s">
        <v>347</v>
      </c>
      <c r="E597" s="1" t="s">
        <v>2699</v>
      </c>
      <c r="F597" s="1" t="s">
        <v>1133</v>
      </c>
      <c r="G597" s="1" t="s">
        <v>4046</v>
      </c>
      <c r="H597" s="133">
        <v>10</v>
      </c>
      <c r="I597" s="7" t="s">
        <v>2510</v>
      </c>
      <c r="J597" s="1" t="s">
        <v>1496</v>
      </c>
      <c r="K597" s="1" t="s">
        <v>398</v>
      </c>
      <c r="L597" s="3">
        <v>1700</v>
      </c>
      <c r="M597" s="10">
        <f t="shared" si="10"/>
        <v>17000</v>
      </c>
      <c r="N597" s="5" t="s">
        <v>12</v>
      </c>
      <c r="O597" s="1" t="s">
        <v>349</v>
      </c>
      <c r="P597" s="1" t="s">
        <v>226</v>
      </c>
      <c r="Q597" s="1" t="s">
        <v>226</v>
      </c>
      <c r="R597" s="6">
        <v>45699</v>
      </c>
      <c r="S597" s="1" t="s">
        <v>4027</v>
      </c>
      <c r="T597" s="124" t="s">
        <v>350</v>
      </c>
    </row>
    <row r="598" spans="1:20" ht="95.1" customHeight="1" x14ac:dyDescent="0.25">
      <c r="A598" s="118" t="s">
        <v>2274</v>
      </c>
      <c r="B598" s="2">
        <v>2754</v>
      </c>
      <c r="C598" s="1" t="s">
        <v>1496</v>
      </c>
      <c r="D598" s="1" t="s">
        <v>347</v>
      </c>
      <c r="E598" s="1" t="s">
        <v>2699</v>
      </c>
      <c r="F598" s="1" t="s">
        <v>1133</v>
      </c>
      <c r="G598" s="1" t="s">
        <v>4046</v>
      </c>
      <c r="H598" s="133">
        <v>10</v>
      </c>
      <c r="I598" s="7" t="s">
        <v>2510</v>
      </c>
      <c r="J598" s="1" t="s">
        <v>1496</v>
      </c>
      <c r="K598" s="1" t="s">
        <v>398</v>
      </c>
      <c r="L598" s="3">
        <v>1700</v>
      </c>
      <c r="M598" s="10">
        <f t="shared" si="10"/>
        <v>17000</v>
      </c>
      <c r="N598" s="5" t="s">
        <v>12</v>
      </c>
      <c r="O598" s="1" t="s">
        <v>349</v>
      </c>
      <c r="P598" s="1" t="s">
        <v>226</v>
      </c>
      <c r="Q598" s="1" t="s">
        <v>226</v>
      </c>
      <c r="R598" s="6">
        <v>45699</v>
      </c>
      <c r="S598" s="1" t="s">
        <v>4027</v>
      </c>
      <c r="T598" s="124" t="s">
        <v>350</v>
      </c>
    </row>
    <row r="599" spans="1:20" ht="95.1" customHeight="1" x14ac:dyDescent="0.25">
      <c r="A599" s="118" t="s">
        <v>2274</v>
      </c>
      <c r="B599" s="2">
        <v>2515</v>
      </c>
      <c r="C599" s="1" t="s">
        <v>1496</v>
      </c>
      <c r="D599" s="1" t="s">
        <v>347</v>
      </c>
      <c r="E599" s="1" t="s">
        <v>2699</v>
      </c>
      <c r="F599" s="1" t="s">
        <v>1133</v>
      </c>
      <c r="G599" s="1" t="s">
        <v>4046</v>
      </c>
      <c r="H599" s="133">
        <v>10</v>
      </c>
      <c r="I599" s="7" t="s">
        <v>2510</v>
      </c>
      <c r="J599" s="1" t="s">
        <v>1496</v>
      </c>
      <c r="K599" s="1" t="s">
        <v>398</v>
      </c>
      <c r="L599" s="3">
        <v>1700</v>
      </c>
      <c r="M599" s="10">
        <f t="shared" si="10"/>
        <v>17000</v>
      </c>
      <c r="N599" s="5" t="s">
        <v>12</v>
      </c>
      <c r="O599" s="1" t="s">
        <v>349</v>
      </c>
      <c r="P599" s="1" t="s">
        <v>226</v>
      </c>
      <c r="Q599" s="1" t="s">
        <v>226</v>
      </c>
      <c r="R599" s="6">
        <v>45699</v>
      </c>
      <c r="S599" s="1" t="s">
        <v>4027</v>
      </c>
      <c r="T599" s="124" t="s">
        <v>350</v>
      </c>
    </row>
    <row r="600" spans="1:20" ht="95.1" customHeight="1" x14ac:dyDescent="0.25">
      <c r="A600" s="118" t="s">
        <v>2274</v>
      </c>
      <c r="B600" s="2">
        <v>2521</v>
      </c>
      <c r="C600" s="1" t="s">
        <v>1496</v>
      </c>
      <c r="D600" s="1" t="s">
        <v>347</v>
      </c>
      <c r="E600" s="1" t="s">
        <v>2699</v>
      </c>
      <c r="F600" s="1" t="s">
        <v>1133</v>
      </c>
      <c r="G600" s="1" t="s">
        <v>4046</v>
      </c>
      <c r="H600" s="133">
        <v>50</v>
      </c>
      <c r="I600" s="7" t="s">
        <v>2510</v>
      </c>
      <c r="J600" s="1" t="s">
        <v>1496</v>
      </c>
      <c r="K600" s="1" t="s">
        <v>398</v>
      </c>
      <c r="L600" s="3">
        <v>1700</v>
      </c>
      <c r="M600" s="10">
        <f t="shared" si="10"/>
        <v>85000</v>
      </c>
      <c r="N600" s="5" t="s">
        <v>12</v>
      </c>
      <c r="O600" s="1" t="s">
        <v>349</v>
      </c>
      <c r="P600" s="1" t="s">
        <v>226</v>
      </c>
      <c r="Q600" s="1" t="s">
        <v>226</v>
      </c>
      <c r="R600" s="6">
        <v>45699</v>
      </c>
      <c r="S600" s="1" t="s">
        <v>4027</v>
      </c>
      <c r="T600" s="124" t="s">
        <v>350</v>
      </c>
    </row>
    <row r="601" spans="1:20" ht="95.1" customHeight="1" x14ac:dyDescent="0.25">
      <c r="A601" s="118" t="s">
        <v>2274</v>
      </c>
      <c r="B601" s="2">
        <v>2513</v>
      </c>
      <c r="C601" s="1" t="s">
        <v>1496</v>
      </c>
      <c r="D601" s="1" t="s">
        <v>347</v>
      </c>
      <c r="E601" s="1" t="s">
        <v>2699</v>
      </c>
      <c r="F601" s="1" t="s">
        <v>1133</v>
      </c>
      <c r="G601" s="1" t="s">
        <v>4046</v>
      </c>
      <c r="H601" s="133">
        <v>10</v>
      </c>
      <c r="I601" s="7" t="s">
        <v>2510</v>
      </c>
      <c r="J601" s="1" t="s">
        <v>1496</v>
      </c>
      <c r="K601" s="1" t="s">
        <v>398</v>
      </c>
      <c r="L601" s="3">
        <v>1700</v>
      </c>
      <c r="M601" s="10">
        <f t="shared" si="10"/>
        <v>17000</v>
      </c>
      <c r="N601" s="5" t="s">
        <v>12</v>
      </c>
      <c r="O601" s="1" t="s">
        <v>349</v>
      </c>
      <c r="P601" s="1" t="s">
        <v>226</v>
      </c>
      <c r="Q601" s="1" t="s">
        <v>226</v>
      </c>
      <c r="R601" s="6">
        <v>45699</v>
      </c>
      <c r="S601" s="1" t="s">
        <v>4027</v>
      </c>
      <c r="T601" s="124" t="s">
        <v>350</v>
      </c>
    </row>
    <row r="602" spans="1:20" ht="95.1" customHeight="1" x14ac:dyDescent="0.25">
      <c r="A602" s="118" t="s">
        <v>2274</v>
      </c>
      <c r="B602" s="2">
        <v>2511</v>
      </c>
      <c r="C602" s="1" t="s">
        <v>1496</v>
      </c>
      <c r="D602" s="1" t="s">
        <v>347</v>
      </c>
      <c r="E602" s="1" t="s">
        <v>2699</v>
      </c>
      <c r="F602" s="1" t="s">
        <v>1133</v>
      </c>
      <c r="G602" s="1" t="s">
        <v>4046</v>
      </c>
      <c r="H602" s="133">
        <v>10</v>
      </c>
      <c r="I602" s="7" t="s">
        <v>2510</v>
      </c>
      <c r="J602" s="1" t="s">
        <v>1496</v>
      </c>
      <c r="K602" s="1" t="s">
        <v>398</v>
      </c>
      <c r="L602" s="3">
        <v>1700</v>
      </c>
      <c r="M602" s="10">
        <f t="shared" si="10"/>
        <v>17000</v>
      </c>
      <c r="N602" s="5" t="s">
        <v>12</v>
      </c>
      <c r="O602" s="1" t="s">
        <v>349</v>
      </c>
      <c r="P602" s="1" t="s">
        <v>226</v>
      </c>
      <c r="Q602" s="1" t="s">
        <v>226</v>
      </c>
      <c r="R602" s="6">
        <v>45699</v>
      </c>
      <c r="S602" s="1" t="s">
        <v>4027</v>
      </c>
      <c r="T602" s="124" t="s">
        <v>350</v>
      </c>
    </row>
    <row r="603" spans="1:20" ht="95.1" customHeight="1" x14ac:dyDescent="0.25">
      <c r="A603" s="118" t="s">
        <v>2274</v>
      </c>
      <c r="B603" s="2">
        <v>2520</v>
      </c>
      <c r="C603" s="1" t="s">
        <v>1496</v>
      </c>
      <c r="D603" s="1" t="s">
        <v>347</v>
      </c>
      <c r="E603" s="1" t="s">
        <v>2699</v>
      </c>
      <c r="F603" s="1" t="s">
        <v>1133</v>
      </c>
      <c r="G603" s="1" t="s">
        <v>4046</v>
      </c>
      <c r="H603" s="133">
        <v>10</v>
      </c>
      <c r="I603" s="7" t="s">
        <v>2510</v>
      </c>
      <c r="J603" s="1" t="s">
        <v>1496</v>
      </c>
      <c r="K603" s="1" t="s">
        <v>398</v>
      </c>
      <c r="L603" s="3">
        <v>1700</v>
      </c>
      <c r="M603" s="10">
        <f t="shared" si="10"/>
        <v>17000</v>
      </c>
      <c r="N603" s="5" t="s">
        <v>12</v>
      </c>
      <c r="O603" s="1" t="s">
        <v>349</v>
      </c>
      <c r="P603" s="1" t="s">
        <v>226</v>
      </c>
      <c r="Q603" s="1" t="s">
        <v>226</v>
      </c>
      <c r="R603" s="6">
        <v>45699</v>
      </c>
      <c r="S603" s="1" t="s">
        <v>4027</v>
      </c>
      <c r="T603" s="124" t="s">
        <v>350</v>
      </c>
    </row>
    <row r="604" spans="1:20" ht="95.1" customHeight="1" x14ac:dyDescent="0.25">
      <c r="A604" s="118" t="s">
        <v>2274</v>
      </c>
      <c r="B604" s="2">
        <v>2523</v>
      </c>
      <c r="C604" s="1" t="s">
        <v>1496</v>
      </c>
      <c r="D604" s="1" t="s">
        <v>347</v>
      </c>
      <c r="E604" s="1" t="s">
        <v>2699</v>
      </c>
      <c r="F604" s="1" t="s">
        <v>1133</v>
      </c>
      <c r="G604" s="1" t="s">
        <v>4046</v>
      </c>
      <c r="H604" s="133">
        <v>20</v>
      </c>
      <c r="I604" s="7" t="s">
        <v>2510</v>
      </c>
      <c r="J604" s="1" t="s">
        <v>1496</v>
      </c>
      <c r="K604" s="1" t="s">
        <v>398</v>
      </c>
      <c r="L604" s="3">
        <v>1700</v>
      </c>
      <c r="M604" s="10">
        <f t="shared" si="10"/>
        <v>34000</v>
      </c>
      <c r="N604" s="5" t="s">
        <v>12</v>
      </c>
      <c r="O604" s="1" t="s">
        <v>349</v>
      </c>
      <c r="P604" s="1" t="s">
        <v>226</v>
      </c>
      <c r="Q604" s="1" t="s">
        <v>226</v>
      </c>
      <c r="R604" s="6">
        <v>45699</v>
      </c>
      <c r="S604" s="1" t="s">
        <v>4027</v>
      </c>
      <c r="T604" s="124" t="s">
        <v>350</v>
      </c>
    </row>
    <row r="605" spans="1:20" ht="95.1" customHeight="1" x14ac:dyDescent="0.25">
      <c r="A605" s="118" t="s">
        <v>2274</v>
      </c>
      <c r="B605" s="2">
        <v>2741</v>
      </c>
      <c r="C605" s="1" t="s">
        <v>1496</v>
      </c>
      <c r="D605" s="1" t="s">
        <v>347</v>
      </c>
      <c r="E605" s="1" t="s">
        <v>2699</v>
      </c>
      <c r="F605" s="1" t="s">
        <v>1133</v>
      </c>
      <c r="G605" s="1" t="s">
        <v>4046</v>
      </c>
      <c r="H605" s="133">
        <v>10</v>
      </c>
      <c r="I605" s="7" t="s">
        <v>2510</v>
      </c>
      <c r="J605" s="1" t="s">
        <v>1496</v>
      </c>
      <c r="K605" s="1" t="s">
        <v>398</v>
      </c>
      <c r="L605" s="3">
        <v>1700</v>
      </c>
      <c r="M605" s="10">
        <f t="shared" si="10"/>
        <v>17000</v>
      </c>
      <c r="N605" s="5" t="s">
        <v>12</v>
      </c>
      <c r="O605" s="1" t="s">
        <v>349</v>
      </c>
      <c r="P605" s="1" t="s">
        <v>226</v>
      </c>
      <c r="Q605" s="1" t="s">
        <v>226</v>
      </c>
      <c r="R605" s="6">
        <v>45699</v>
      </c>
      <c r="S605" s="1" t="s">
        <v>4027</v>
      </c>
      <c r="T605" s="124" t="s">
        <v>350</v>
      </c>
    </row>
    <row r="606" spans="1:20" ht="95.1" customHeight="1" x14ac:dyDescent="0.25">
      <c r="A606" s="118" t="s">
        <v>2274</v>
      </c>
      <c r="B606" s="2">
        <v>2007</v>
      </c>
      <c r="C606" s="1" t="s">
        <v>1496</v>
      </c>
      <c r="D606" s="1" t="s">
        <v>347</v>
      </c>
      <c r="E606" s="1" t="s">
        <v>2699</v>
      </c>
      <c r="F606" s="1">
        <v>1111566</v>
      </c>
      <c r="G606" s="1" t="s">
        <v>4046</v>
      </c>
      <c r="H606" s="133">
        <v>2</v>
      </c>
      <c r="I606" s="7" t="s">
        <v>2510</v>
      </c>
      <c r="J606" s="1" t="s">
        <v>57</v>
      </c>
      <c r="K606" s="1" t="s">
        <v>399</v>
      </c>
      <c r="L606" s="3">
        <v>2500</v>
      </c>
      <c r="M606" s="10">
        <f t="shared" si="10"/>
        <v>5000</v>
      </c>
      <c r="N606" s="5" t="s">
        <v>12</v>
      </c>
      <c r="O606" s="1" t="s">
        <v>349</v>
      </c>
      <c r="P606" s="1" t="s">
        <v>226</v>
      </c>
      <c r="Q606" s="1" t="s">
        <v>226</v>
      </c>
      <c r="R606" s="6">
        <v>45699</v>
      </c>
      <c r="S606" s="1" t="s">
        <v>4027</v>
      </c>
      <c r="T606" s="124" t="s">
        <v>350</v>
      </c>
    </row>
    <row r="607" spans="1:20" ht="95.1" customHeight="1" x14ac:dyDescent="0.25">
      <c r="A607" s="118" t="s">
        <v>2274</v>
      </c>
      <c r="B607" s="2">
        <v>2754</v>
      </c>
      <c r="C607" s="1" t="s">
        <v>1496</v>
      </c>
      <c r="D607" s="1" t="s">
        <v>347</v>
      </c>
      <c r="E607" s="1" t="s">
        <v>2699</v>
      </c>
      <c r="F607" s="1">
        <v>1111566</v>
      </c>
      <c r="G607" s="1" t="s">
        <v>4046</v>
      </c>
      <c r="H607" s="133">
        <v>8</v>
      </c>
      <c r="I607" s="7" t="s">
        <v>2510</v>
      </c>
      <c r="J607" s="1" t="s">
        <v>57</v>
      </c>
      <c r="K607" s="1" t="s">
        <v>399</v>
      </c>
      <c r="L607" s="3">
        <v>2500</v>
      </c>
      <c r="M607" s="10">
        <f t="shared" si="10"/>
        <v>20000</v>
      </c>
      <c r="N607" s="5" t="s">
        <v>12</v>
      </c>
      <c r="O607" s="1" t="s">
        <v>349</v>
      </c>
      <c r="P607" s="1" t="s">
        <v>226</v>
      </c>
      <c r="Q607" s="1" t="s">
        <v>226</v>
      </c>
      <c r="R607" s="6">
        <v>45699</v>
      </c>
      <c r="S607" s="1" t="s">
        <v>4027</v>
      </c>
      <c r="T607" s="124" t="s">
        <v>350</v>
      </c>
    </row>
    <row r="608" spans="1:20" ht="95.1" customHeight="1" x14ac:dyDescent="0.25">
      <c r="A608" s="118" t="s">
        <v>2274</v>
      </c>
      <c r="B608" s="2">
        <v>2007</v>
      </c>
      <c r="C608" s="1" t="s">
        <v>1496</v>
      </c>
      <c r="D608" s="1" t="s">
        <v>347</v>
      </c>
      <c r="E608" s="1" t="s">
        <v>2699</v>
      </c>
      <c r="F608" s="1">
        <v>1099761</v>
      </c>
      <c r="G608" s="1" t="s">
        <v>4046</v>
      </c>
      <c r="H608" s="133">
        <v>5</v>
      </c>
      <c r="I608" s="7" t="s">
        <v>2510</v>
      </c>
      <c r="J608" s="1" t="s">
        <v>57</v>
      </c>
      <c r="K608" s="1" t="s">
        <v>400</v>
      </c>
      <c r="L608" s="3">
        <v>1000</v>
      </c>
      <c r="M608" s="10">
        <f t="shared" si="10"/>
        <v>5000</v>
      </c>
      <c r="N608" s="5" t="s">
        <v>12</v>
      </c>
      <c r="O608" s="1" t="s">
        <v>349</v>
      </c>
      <c r="P608" s="1" t="s">
        <v>226</v>
      </c>
      <c r="Q608" s="1" t="s">
        <v>226</v>
      </c>
      <c r="R608" s="6">
        <v>45699</v>
      </c>
      <c r="S608" s="1" t="s">
        <v>4027</v>
      </c>
      <c r="T608" s="124" t="s">
        <v>350</v>
      </c>
    </row>
    <row r="609" spans="1:20" ht="95.1" customHeight="1" x14ac:dyDescent="0.25">
      <c r="A609" s="118" t="s">
        <v>2274</v>
      </c>
      <c r="B609" s="2">
        <v>2004</v>
      </c>
      <c r="C609" s="1" t="s">
        <v>1496</v>
      </c>
      <c r="D609" s="1" t="s">
        <v>347</v>
      </c>
      <c r="E609" s="1" t="s">
        <v>2699</v>
      </c>
      <c r="F609" s="1">
        <v>1099761</v>
      </c>
      <c r="G609" s="1" t="s">
        <v>4046</v>
      </c>
      <c r="H609" s="133">
        <v>5</v>
      </c>
      <c r="I609" s="7" t="s">
        <v>2510</v>
      </c>
      <c r="J609" s="1" t="s">
        <v>57</v>
      </c>
      <c r="K609" s="1" t="s">
        <v>400</v>
      </c>
      <c r="L609" s="3">
        <v>1000</v>
      </c>
      <c r="M609" s="10">
        <f t="shared" si="10"/>
        <v>5000</v>
      </c>
      <c r="N609" s="5" t="s">
        <v>12</v>
      </c>
      <c r="O609" s="1" t="s">
        <v>349</v>
      </c>
      <c r="P609" s="1" t="s">
        <v>226</v>
      </c>
      <c r="Q609" s="1" t="s">
        <v>226</v>
      </c>
      <c r="R609" s="6">
        <v>45699</v>
      </c>
      <c r="S609" s="1" t="s">
        <v>4027</v>
      </c>
      <c r="T609" s="124" t="s">
        <v>350</v>
      </c>
    </row>
    <row r="610" spans="1:20" ht="95.1" customHeight="1" x14ac:dyDescent="0.25">
      <c r="A610" s="118" t="s">
        <v>2274</v>
      </c>
      <c r="B610" s="2">
        <v>2007</v>
      </c>
      <c r="C610" s="1" t="s">
        <v>1496</v>
      </c>
      <c r="D610" s="1" t="s">
        <v>347</v>
      </c>
      <c r="E610" s="1" t="s">
        <v>2699</v>
      </c>
      <c r="F610" s="1">
        <v>1090714</v>
      </c>
      <c r="G610" s="1" t="s">
        <v>44</v>
      </c>
      <c r="H610" s="133">
        <v>10</v>
      </c>
      <c r="I610" s="7" t="s">
        <v>2510</v>
      </c>
      <c r="J610" s="1" t="s">
        <v>57</v>
      </c>
      <c r="K610" s="1" t="s">
        <v>401</v>
      </c>
      <c r="L610" s="3">
        <v>2.04</v>
      </c>
      <c r="M610" s="10">
        <f t="shared" si="10"/>
        <v>20.399999999999999</v>
      </c>
      <c r="N610" s="5" t="s">
        <v>12</v>
      </c>
      <c r="O610" s="1" t="s">
        <v>349</v>
      </c>
      <c r="P610" s="1" t="s">
        <v>226</v>
      </c>
      <c r="Q610" s="1" t="s">
        <v>226</v>
      </c>
      <c r="R610" s="6">
        <v>45699</v>
      </c>
      <c r="S610" s="1" t="s">
        <v>4027</v>
      </c>
      <c r="T610" s="124" t="s">
        <v>350</v>
      </c>
    </row>
    <row r="611" spans="1:20" ht="95.1" customHeight="1" x14ac:dyDescent="0.25">
      <c r="A611" s="118" t="s">
        <v>2274</v>
      </c>
      <c r="B611" s="2">
        <v>2004</v>
      </c>
      <c r="C611" s="1" t="s">
        <v>1496</v>
      </c>
      <c r="D611" s="1" t="s">
        <v>347</v>
      </c>
      <c r="E611" s="1" t="s">
        <v>2699</v>
      </c>
      <c r="F611" s="1">
        <v>1090714</v>
      </c>
      <c r="G611" s="1" t="s">
        <v>44</v>
      </c>
      <c r="H611" s="133">
        <v>5</v>
      </c>
      <c r="I611" s="7" t="s">
        <v>2510</v>
      </c>
      <c r="J611" s="1" t="s">
        <v>57</v>
      </c>
      <c r="K611" s="1" t="s">
        <v>401</v>
      </c>
      <c r="L611" s="3">
        <v>2.04</v>
      </c>
      <c r="M611" s="10">
        <f t="shared" si="10"/>
        <v>10.199999999999999</v>
      </c>
      <c r="N611" s="5" t="s">
        <v>12</v>
      </c>
      <c r="O611" s="1" t="s">
        <v>349</v>
      </c>
      <c r="P611" s="1" t="s">
        <v>226</v>
      </c>
      <c r="Q611" s="1" t="s">
        <v>226</v>
      </c>
      <c r="R611" s="6">
        <v>45699</v>
      </c>
      <c r="S611" s="1" t="s">
        <v>4027</v>
      </c>
      <c r="T611" s="124" t="s">
        <v>350</v>
      </c>
    </row>
    <row r="612" spans="1:20" ht="95.1" customHeight="1" x14ac:dyDescent="0.25">
      <c r="A612" s="118" t="s">
        <v>2274</v>
      </c>
      <c r="B612" s="2">
        <v>2007</v>
      </c>
      <c r="C612" s="1" t="s">
        <v>1496</v>
      </c>
      <c r="D612" s="1" t="s">
        <v>347</v>
      </c>
      <c r="E612" s="1" t="s">
        <v>2699</v>
      </c>
      <c r="F612" s="1">
        <v>1090710</v>
      </c>
      <c r="G612" s="1" t="s">
        <v>44</v>
      </c>
      <c r="H612" s="133">
        <v>10</v>
      </c>
      <c r="I612" s="7" t="s">
        <v>2510</v>
      </c>
      <c r="J612" s="1" t="s">
        <v>57</v>
      </c>
      <c r="K612" s="1" t="s">
        <v>402</v>
      </c>
      <c r="L612" s="3">
        <v>1.45</v>
      </c>
      <c r="M612" s="10">
        <f t="shared" si="10"/>
        <v>14.5</v>
      </c>
      <c r="N612" s="5" t="s">
        <v>12</v>
      </c>
      <c r="O612" s="1" t="s">
        <v>349</v>
      </c>
      <c r="P612" s="1" t="s">
        <v>226</v>
      </c>
      <c r="Q612" s="1" t="s">
        <v>226</v>
      </c>
      <c r="R612" s="6">
        <v>45699</v>
      </c>
      <c r="S612" s="1" t="s">
        <v>4027</v>
      </c>
      <c r="T612" s="124" t="s">
        <v>350</v>
      </c>
    </row>
    <row r="613" spans="1:20" ht="95.1" customHeight="1" x14ac:dyDescent="0.25">
      <c r="A613" s="118" t="s">
        <v>2274</v>
      </c>
      <c r="B613" s="2">
        <v>2004</v>
      </c>
      <c r="C613" s="1" t="s">
        <v>1496</v>
      </c>
      <c r="D613" s="1" t="s">
        <v>347</v>
      </c>
      <c r="E613" s="1" t="s">
        <v>2699</v>
      </c>
      <c r="F613" s="1">
        <v>1090710</v>
      </c>
      <c r="G613" s="1" t="s">
        <v>44</v>
      </c>
      <c r="H613" s="133">
        <v>5</v>
      </c>
      <c r="I613" s="7" t="s">
        <v>2510</v>
      </c>
      <c r="J613" s="1" t="s">
        <v>57</v>
      </c>
      <c r="K613" s="1" t="s">
        <v>402</v>
      </c>
      <c r="L613" s="3">
        <v>1.45</v>
      </c>
      <c r="M613" s="10">
        <f t="shared" si="10"/>
        <v>7.25</v>
      </c>
      <c r="N613" s="5" t="s">
        <v>12</v>
      </c>
      <c r="O613" s="1" t="s">
        <v>349</v>
      </c>
      <c r="P613" s="1" t="s">
        <v>226</v>
      </c>
      <c r="Q613" s="1" t="s">
        <v>226</v>
      </c>
      <c r="R613" s="6">
        <v>45699</v>
      </c>
      <c r="S613" s="1" t="s">
        <v>4027</v>
      </c>
      <c r="T613" s="124" t="s">
        <v>350</v>
      </c>
    </row>
    <row r="614" spans="1:20" ht="95.1" customHeight="1" x14ac:dyDescent="0.25">
      <c r="A614" s="118" t="s">
        <v>2274</v>
      </c>
      <c r="B614" s="2">
        <v>2521</v>
      </c>
      <c r="C614" s="1" t="s">
        <v>1496</v>
      </c>
      <c r="D614" s="1" t="s">
        <v>347</v>
      </c>
      <c r="E614" s="1" t="s">
        <v>2699</v>
      </c>
      <c r="F614" s="1">
        <v>1090710</v>
      </c>
      <c r="G614" s="1" t="s">
        <v>44</v>
      </c>
      <c r="H614" s="133">
        <v>5</v>
      </c>
      <c r="I614" s="7" t="s">
        <v>2510</v>
      </c>
      <c r="J614" s="1" t="s">
        <v>57</v>
      </c>
      <c r="K614" s="1" t="s">
        <v>402</v>
      </c>
      <c r="L614" s="3">
        <v>1.45</v>
      </c>
      <c r="M614" s="10">
        <f t="shared" si="10"/>
        <v>7.25</v>
      </c>
      <c r="N614" s="5" t="s">
        <v>12</v>
      </c>
      <c r="O614" s="1" t="s">
        <v>349</v>
      </c>
      <c r="P614" s="1" t="s">
        <v>226</v>
      </c>
      <c r="Q614" s="1" t="s">
        <v>226</v>
      </c>
      <c r="R614" s="6">
        <v>45699</v>
      </c>
      <c r="S614" s="1" t="s">
        <v>4027</v>
      </c>
      <c r="T614" s="124" t="s">
        <v>350</v>
      </c>
    </row>
    <row r="615" spans="1:20" ht="95.1" customHeight="1" x14ac:dyDescent="0.25">
      <c r="A615" s="118" t="s">
        <v>2274</v>
      </c>
      <c r="B615" s="2">
        <v>2007</v>
      </c>
      <c r="C615" s="1" t="s">
        <v>1496</v>
      </c>
      <c r="D615" s="1" t="s">
        <v>347</v>
      </c>
      <c r="E615" s="1" t="s">
        <v>2699</v>
      </c>
      <c r="F615" s="1">
        <v>1111570</v>
      </c>
      <c r="G615" s="1" t="s">
        <v>4046</v>
      </c>
      <c r="H615" s="133">
        <v>10</v>
      </c>
      <c r="I615" s="7" t="s">
        <v>2510</v>
      </c>
      <c r="J615" s="1" t="s">
        <v>57</v>
      </c>
      <c r="K615" s="1" t="s">
        <v>403</v>
      </c>
      <c r="L615" s="3">
        <v>1</v>
      </c>
      <c r="M615" s="10">
        <f t="shared" si="10"/>
        <v>10</v>
      </c>
      <c r="N615" s="5" t="s">
        <v>12</v>
      </c>
      <c r="O615" s="1" t="s">
        <v>349</v>
      </c>
      <c r="P615" s="1" t="s">
        <v>226</v>
      </c>
      <c r="Q615" s="1" t="s">
        <v>226</v>
      </c>
      <c r="R615" s="6">
        <v>45699</v>
      </c>
      <c r="S615" s="1" t="s">
        <v>4027</v>
      </c>
      <c r="T615" s="124" t="s">
        <v>350</v>
      </c>
    </row>
    <row r="616" spans="1:20" ht="95.1" customHeight="1" x14ac:dyDescent="0.25">
      <c r="A616" s="118" t="s">
        <v>2274</v>
      </c>
      <c r="B616" s="2">
        <v>2004</v>
      </c>
      <c r="C616" s="1" t="s">
        <v>1496</v>
      </c>
      <c r="D616" s="1" t="s">
        <v>347</v>
      </c>
      <c r="E616" s="1" t="s">
        <v>2699</v>
      </c>
      <c r="F616" s="1">
        <v>1111570</v>
      </c>
      <c r="G616" s="1" t="s">
        <v>4046</v>
      </c>
      <c r="H616" s="133">
        <v>5</v>
      </c>
      <c r="I616" s="7" t="s">
        <v>2510</v>
      </c>
      <c r="J616" s="1" t="s">
        <v>57</v>
      </c>
      <c r="K616" s="1" t="s">
        <v>403</v>
      </c>
      <c r="L616" s="3">
        <v>1</v>
      </c>
      <c r="M616" s="10">
        <f t="shared" si="10"/>
        <v>5</v>
      </c>
      <c r="N616" s="5" t="s">
        <v>12</v>
      </c>
      <c r="O616" s="1" t="s">
        <v>349</v>
      </c>
      <c r="P616" s="1" t="s">
        <v>226</v>
      </c>
      <c r="Q616" s="1" t="s">
        <v>226</v>
      </c>
      <c r="R616" s="6">
        <v>45699</v>
      </c>
      <c r="S616" s="1" t="s">
        <v>4027</v>
      </c>
      <c r="T616" s="124" t="s">
        <v>350</v>
      </c>
    </row>
    <row r="617" spans="1:20" ht="95.1" customHeight="1" x14ac:dyDescent="0.25">
      <c r="A617" s="118" t="s">
        <v>2274</v>
      </c>
      <c r="B617" s="2">
        <v>2521</v>
      </c>
      <c r="C617" s="1" t="s">
        <v>1496</v>
      </c>
      <c r="D617" s="1" t="s">
        <v>347</v>
      </c>
      <c r="E617" s="1" t="s">
        <v>2699</v>
      </c>
      <c r="F617" s="1">
        <v>1111570</v>
      </c>
      <c r="G617" s="1" t="s">
        <v>4046</v>
      </c>
      <c r="H617" s="133">
        <v>5</v>
      </c>
      <c r="I617" s="7" t="s">
        <v>2510</v>
      </c>
      <c r="J617" s="1" t="s">
        <v>57</v>
      </c>
      <c r="K617" s="1" t="s">
        <v>403</v>
      </c>
      <c r="L617" s="3">
        <v>1</v>
      </c>
      <c r="M617" s="10">
        <f t="shared" si="10"/>
        <v>5</v>
      </c>
      <c r="N617" s="5" t="s">
        <v>12</v>
      </c>
      <c r="O617" s="1" t="s">
        <v>349</v>
      </c>
      <c r="P617" s="1" t="s">
        <v>226</v>
      </c>
      <c r="Q617" s="1" t="s">
        <v>226</v>
      </c>
      <c r="R617" s="6">
        <v>45699</v>
      </c>
      <c r="S617" s="1" t="s">
        <v>4027</v>
      </c>
      <c r="T617" s="124" t="s">
        <v>350</v>
      </c>
    </row>
    <row r="618" spans="1:20" ht="95.1" customHeight="1" x14ac:dyDescent="0.25">
      <c r="A618" s="118" t="s">
        <v>2274</v>
      </c>
      <c r="B618" s="2">
        <v>2007</v>
      </c>
      <c r="C618" s="1" t="s">
        <v>1496</v>
      </c>
      <c r="D618" s="1" t="s">
        <v>347</v>
      </c>
      <c r="E618" s="1" t="s">
        <v>2699</v>
      </c>
      <c r="F618" s="1">
        <v>1090438</v>
      </c>
      <c r="G618" s="1" t="s">
        <v>44</v>
      </c>
      <c r="H618" s="133">
        <v>10</v>
      </c>
      <c r="I618" s="7" t="s">
        <v>2510</v>
      </c>
      <c r="J618" s="1" t="s">
        <v>57</v>
      </c>
      <c r="K618" s="1" t="s">
        <v>404</v>
      </c>
      <c r="L618" s="3">
        <v>1</v>
      </c>
      <c r="M618" s="10">
        <f t="shared" si="10"/>
        <v>10</v>
      </c>
      <c r="N618" s="5" t="s">
        <v>12</v>
      </c>
      <c r="O618" s="1" t="s">
        <v>349</v>
      </c>
      <c r="P618" s="1" t="s">
        <v>226</v>
      </c>
      <c r="Q618" s="1" t="s">
        <v>226</v>
      </c>
      <c r="R618" s="6">
        <v>45699</v>
      </c>
      <c r="S618" s="1" t="s">
        <v>4027</v>
      </c>
      <c r="T618" s="124" t="s">
        <v>350</v>
      </c>
    </row>
    <row r="619" spans="1:20" ht="95.1" customHeight="1" x14ac:dyDescent="0.25">
      <c r="A619" s="118" t="s">
        <v>2274</v>
      </c>
      <c r="B619" s="2">
        <v>2004</v>
      </c>
      <c r="C619" s="1" t="s">
        <v>1496</v>
      </c>
      <c r="D619" s="1" t="s">
        <v>347</v>
      </c>
      <c r="E619" s="1" t="s">
        <v>2699</v>
      </c>
      <c r="F619" s="1">
        <v>1090438</v>
      </c>
      <c r="G619" s="1" t="s">
        <v>44</v>
      </c>
      <c r="H619" s="133">
        <v>5</v>
      </c>
      <c r="I619" s="7" t="s">
        <v>2510</v>
      </c>
      <c r="J619" s="1" t="s">
        <v>57</v>
      </c>
      <c r="K619" s="1" t="s">
        <v>404</v>
      </c>
      <c r="L619" s="3">
        <v>1</v>
      </c>
      <c r="M619" s="10">
        <f t="shared" si="10"/>
        <v>5</v>
      </c>
      <c r="N619" s="5" t="s">
        <v>12</v>
      </c>
      <c r="O619" s="1" t="s">
        <v>349</v>
      </c>
      <c r="P619" s="1" t="s">
        <v>226</v>
      </c>
      <c r="Q619" s="1" t="s">
        <v>226</v>
      </c>
      <c r="R619" s="6">
        <v>45699</v>
      </c>
      <c r="S619" s="1" t="s">
        <v>4027</v>
      </c>
      <c r="T619" s="124" t="s">
        <v>350</v>
      </c>
    </row>
    <row r="620" spans="1:20" ht="95.1" customHeight="1" x14ac:dyDescent="0.25">
      <c r="A620" s="118" t="s">
        <v>2274</v>
      </c>
      <c r="B620" s="2">
        <v>2521</v>
      </c>
      <c r="C620" s="1" t="s">
        <v>1496</v>
      </c>
      <c r="D620" s="1" t="s">
        <v>347</v>
      </c>
      <c r="E620" s="1" t="s">
        <v>2699</v>
      </c>
      <c r="F620" s="1">
        <v>1090438</v>
      </c>
      <c r="G620" s="1" t="s">
        <v>44</v>
      </c>
      <c r="H620" s="133">
        <v>5</v>
      </c>
      <c r="I620" s="7" t="s">
        <v>2510</v>
      </c>
      <c r="J620" s="1" t="s">
        <v>57</v>
      </c>
      <c r="K620" s="1" t="s">
        <v>404</v>
      </c>
      <c r="L620" s="3">
        <v>1</v>
      </c>
      <c r="M620" s="10">
        <f t="shared" si="10"/>
        <v>5</v>
      </c>
      <c r="N620" s="5" t="s">
        <v>12</v>
      </c>
      <c r="O620" s="1" t="s">
        <v>349</v>
      </c>
      <c r="P620" s="1" t="s">
        <v>226</v>
      </c>
      <c r="Q620" s="1" t="s">
        <v>226</v>
      </c>
      <c r="R620" s="6">
        <v>45699</v>
      </c>
      <c r="S620" s="1" t="s">
        <v>4027</v>
      </c>
      <c r="T620" s="124" t="s">
        <v>350</v>
      </c>
    </row>
    <row r="621" spans="1:20" ht="95.1" customHeight="1" x14ac:dyDescent="0.25">
      <c r="A621" s="118" t="s">
        <v>2274</v>
      </c>
      <c r="B621" s="2">
        <v>2007</v>
      </c>
      <c r="C621" s="1" t="s">
        <v>1496</v>
      </c>
      <c r="D621" s="1" t="s">
        <v>347</v>
      </c>
      <c r="E621" s="1" t="s">
        <v>2699</v>
      </c>
      <c r="F621" s="14">
        <v>7120126600001</v>
      </c>
      <c r="G621" s="1" t="s">
        <v>44</v>
      </c>
      <c r="H621" s="133">
        <v>10</v>
      </c>
      <c r="I621" s="7" t="s">
        <v>2510</v>
      </c>
      <c r="J621" s="1" t="s">
        <v>57</v>
      </c>
      <c r="K621" s="1" t="s">
        <v>405</v>
      </c>
      <c r="L621" s="3">
        <v>2</v>
      </c>
      <c r="M621" s="10">
        <f t="shared" si="10"/>
        <v>20</v>
      </c>
      <c r="N621" s="5" t="s">
        <v>12</v>
      </c>
      <c r="O621" s="1" t="s">
        <v>349</v>
      </c>
      <c r="P621" s="1" t="s">
        <v>226</v>
      </c>
      <c r="Q621" s="1" t="s">
        <v>226</v>
      </c>
      <c r="R621" s="6">
        <v>45699</v>
      </c>
      <c r="S621" s="1" t="s">
        <v>4027</v>
      </c>
      <c r="T621" s="124" t="s">
        <v>350</v>
      </c>
    </row>
    <row r="622" spans="1:20" ht="95.1" customHeight="1" x14ac:dyDescent="0.25">
      <c r="A622" s="118" t="s">
        <v>2274</v>
      </c>
      <c r="B622" s="2">
        <v>2004</v>
      </c>
      <c r="C622" s="1" t="s">
        <v>1496</v>
      </c>
      <c r="D622" s="1" t="s">
        <v>347</v>
      </c>
      <c r="E622" s="1" t="s">
        <v>2699</v>
      </c>
      <c r="F622" s="14">
        <v>7120126600001</v>
      </c>
      <c r="G622" s="1" t="s">
        <v>44</v>
      </c>
      <c r="H622" s="133">
        <v>10</v>
      </c>
      <c r="I622" s="7" t="s">
        <v>2510</v>
      </c>
      <c r="J622" s="1" t="s">
        <v>57</v>
      </c>
      <c r="K622" s="1" t="s">
        <v>405</v>
      </c>
      <c r="L622" s="3">
        <v>2</v>
      </c>
      <c r="M622" s="10">
        <f t="shared" si="10"/>
        <v>20</v>
      </c>
      <c r="N622" s="5" t="s">
        <v>12</v>
      </c>
      <c r="O622" s="1" t="s">
        <v>349</v>
      </c>
      <c r="P622" s="1" t="s">
        <v>226</v>
      </c>
      <c r="Q622" s="1" t="s">
        <v>226</v>
      </c>
      <c r="R622" s="6">
        <v>45699</v>
      </c>
      <c r="S622" s="1" t="s">
        <v>4027</v>
      </c>
      <c r="T622" s="124" t="s">
        <v>350</v>
      </c>
    </row>
    <row r="623" spans="1:20" s="28" customFormat="1" ht="95.1" customHeight="1" x14ac:dyDescent="0.25">
      <c r="A623" s="118" t="s">
        <v>2274</v>
      </c>
      <c r="B623" s="2">
        <v>2521</v>
      </c>
      <c r="C623" s="1" t="s">
        <v>1496</v>
      </c>
      <c r="D623" s="1" t="s">
        <v>347</v>
      </c>
      <c r="E623" s="1" t="s">
        <v>2699</v>
      </c>
      <c r="F623" s="14">
        <v>7120126600001</v>
      </c>
      <c r="G623" s="1" t="s">
        <v>44</v>
      </c>
      <c r="H623" s="133">
        <v>10</v>
      </c>
      <c r="I623" s="7" t="s">
        <v>2510</v>
      </c>
      <c r="J623" s="1" t="s">
        <v>57</v>
      </c>
      <c r="K623" s="1" t="s">
        <v>405</v>
      </c>
      <c r="L623" s="3">
        <v>2</v>
      </c>
      <c r="M623" s="10">
        <f t="shared" si="10"/>
        <v>20</v>
      </c>
      <c r="N623" s="5" t="s">
        <v>12</v>
      </c>
      <c r="O623" s="1" t="s">
        <v>349</v>
      </c>
      <c r="P623" s="1" t="s">
        <v>226</v>
      </c>
      <c r="Q623" s="1" t="s">
        <v>226</v>
      </c>
      <c r="R623" s="6">
        <v>45699</v>
      </c>
      <c r="S623" s="1" t="s">
        <v>4027</v>
      </c>
      <c r="T623" s="124" t="s">
        <v>350</v>
      </c>
    </row>
    <row r="624" spans="1:20" ht="95.1" customHeight="1" x14ac:dyDescent="0.25">
      <c r="A624" s="118" t="s">
        <v>2274</v>
      </c>
      <c r="B624" s="2">
        <v>2007</v>
      </c>
      <c r="C624" s="1" t="s">
        <v>1496</v>
      </c>
      <c r="D624" s="1" t="s">
        <v>347</v>
      </c>
      <c r="E624" s="1" t="s">
        <v>2699</v>
      </c>
      <c r="F624" s="1">
        <v>1090708</v>
      </c>
      <c r="G624" s="1" t="s">
        <v>44</v>
      </c>
      <c r="H624" s="133">
        <v>10</v>
      </c>
      <c r="I624" s="7" t="s">
        <v>2510</v>
      </c>
      <c r="J624" s="1" t="s">
        <v>57</v>
      </c>
      <c r="K624" s="1" t="s">
        <v>406</v>
      </c>
      <c r="L624" s="3">
        <v>1</v>
      </c>
      <c r="M624" s="10">
        <f t="shared" si="10"/>
        <v>10</v>
      </c>
      <c r="N624" s="5" t="s">
        <v>12</v>
      </c>
      <c r="O624" s="1" t="s">
        <v>349</v>
      </c>
      <c r="P624" s="1" t="s">
        <v>226</v>
      </c>
      <c r="Q624" s="1" t="s">
        <v>226</v>
      </c>
      <c r="R624" s="6">
        <v>45699</v>
      </c>
      <c r="S624" s="1" t="s">
        <v>4027</v>
      </c>
      <c r="T624" s="124" t="s">
        <v>350</v>
      </c>
    </row>
    <row r="625" spans="1:20" ht="95.1" customHeight="1" x14ac:dyDescent="0.25">
      <c r="A625" s="118" t="s">
        <v>2274</v>
      </c>
      <c r="B625" s="2">
        <v>2004</v>
      </c>
      <c r="C625" s="1" t="s">
        <v>1496</v>
      </c>
      <c r="D625" s="1" t="s">
        <v>347</v>
      </c>
      <c r="E625" s="1" t="s">
        <v>2699</v>
      </c>
      <c r="F625" s="1">
        <v>1090708</v>
      </c>
      <c r="G625" s="1" t="s">
        <v>44</v>
      </c>
      <c r="H625" s="133">
        <v>5</v>
      </c>
      <c r="I625" s="7" t="s">
        <v>2510</v>
      </c>
      <c r="J625" s="1" t="s">
        <v>57</v>
      </c>
      <c r="K625" s="1" t="s">
        <v>406</v>
      </c>
      <c r="L625" s="3">
        <v>1</v>
      </c>
      <c r="M625" s="10">
        <f t="shared" si="10"/>
        <v>5</v>
      </c>
      <c r="N625" s="5" t="s">
        <v>12</v>
      </c>
      <c r="O625" s="1" t="s">
        <v>349</v>
      </c>
      <c r="P625" s="1" t="s">
        <v>226</v>
      </c>
      <c r="Q625" s="1" t="s">
        <v>226</v>
      </c>
      <c r="R625" s="6">
        <v>45699</v>
      </c>
      <c r="S625" s="1" t="s">
        <v>4027</v>
      </c>
      <c r="T625" s="124" t="s">
        <v>350</v>
      </c>
    </row>
    <row r="626" spans="1:20" ht="95.1" customHeight="1" x14ac:dyDescent="0.25">
      <c r="A626" s="118" t="s">
        <v>2274</v>
      </c>
      <c r="B626" s="2">
        <v>2521</v>
      </c>
      <c r="C626" s="1" t="s">
        <v>1496</v>
      </c>
      <c r="D626" s="1" t="s">
        <v>347</v>
      </c>
      <c r="E626" s="1" t="s">
        <v>2699</v>
      </c>
      <c r="F626" s="1">
        <v>1090708</v>
      </c>
      <c r="G626" s="1" t="s">
        <v>44</v>
      </c>
      <c r="H626" s="133">
        <v>5</v>
      </c>
      <c r="I626" s="7" t="s">
        <v>2510</v>
      </c>
      <c r="J626" s="1" t="s">
        <v>57</v>
      </c>
      <c r="K626" s="1" t="s">
        <v>406</v>
      </c>
      <c r="L626" s="3">
        <v>1</v>
      </c>
      <c r="M626" s="10">
        <f t="shared" si="10"/>
        <v>5</v>
      </c>
      <c r="N626" s="5" t="s">
        <v>12</v>
      </c>
      <c r="O626" s="1" t="s">
        <v>349</v>
      </c>
      <c r="P626" s="1" t="s">
        <v>226</v>
      </c>
      <c r="Q626" s="1" t="s">
        <v>226</v>
      </c>
      <c r="R626" s="6">
        <v>45699</v>
      </c>
      <c r="S626" s="1" t="s">
        <v>4027</v>
      </c>
      <c r="T626" s="124" t="s">
        <v>350</v>
      </c>
    </row>
    <row r="627" spans="1:20" ht="95.1" customHeight="1" x14ac:dyDescent="0.25">
      <c r="A627" s="118" t="s">
        <v>2274</v>
      </c>
      <c r="B627" s="2">
        <v>2004</v>
      </c>
      <c r="C627" s="1" t="s">
        <v>1496</v>
      </c>
      <c r="D627" s="1" t="s">
        <v>347</v>
      </c>
      <c r="E627" s="1" t="s">
        <v>2699</v>
      </c>
      <c r="F627" s="1">
        <v>1111571</v>
      </c>
      <c r="G627" s="1" t="s">
        <v>372</v>
      </c>
      <c r="H627" s="133">
        <v>5</v>
      </c>
      <c r="I627" s="7" t="s">
        <v>2510</v>
      </c>
      <c r="J627" s="1" t="s">
        <v>57</v>
      </c>
      <c r="K627" s="1" t="s">
        <v>407</v>
      </c>
      <c r="L627" s="3">
        <v>60</v>
      </c>
      <c r="M627" s="10">
        <f t="shared" si="10"/>
        <v>300</v>
      </c>
      <c r="N627" s="5" t="s">
        <v>12</v>
      </c>
      <c r="O627" s="1" t="s">
        <v>349</v>
      </c>
      <c r="P627" s="1" t="s">
        <v>226</v>
      </c>
      <c r="Q627" s="1" t="s">
        <v>226</v>
      </c>
      <c r="R627" s="6">
        <v>45699</v>
      </c>
      <c r="S627" s="1" t="s">
        <v>4027</v>
      </c>
      <c r="T627" s="124" t="s">
        <v>350</v>
      </c>
    </row>
    <row r="628" spans="1:20" ht="95.1" customHeight="1" x14ac:dyDescent="0.25">
      <c r="A628" s="118" t="s">
        <v>2274</v>
      </c>
      <c r="B628" s="2">
        <v>2004</v>
      </c>
      <c r="C628" s="1" t="s">
        <v>1496</v>
      </c>
      <c r="D628" s="1" t="s">
        <v>347</v>
      </c>
      <c r="E628" s="1" t="s">
        <v>2699</v>
      </c>
      <c r="F628" s="1">
        <v>1111571</v>
      </c>
      <c r="G628" s="1" t="s">
        <v>372</v>
      </c>
      <c r="H628" s="133">
        <v>5</v>
      </c>
      <c r="I628" s="7" t="s">
        <v>2510</v>
      </c>
      <c r="J628" s="1" t="s">
        <v>57</v>
      </c>
      <c r="K628" s="1" t="s">
        <v>407</v>
      </c>
      <c r="L628" s="3">
        <v>60</v>
      </c>
      <c r="M628" s="10">
        <f t="shared" si="10"/>
        <v>300</v>
      </c>
      <c r="N628" s="5" t="s">
        <v>12</v>
      </c>
      <c r="O628" s="1" t="s">
        <v>349</v>
      </c>
      <c r="P628" s="1" t="s">
        <v>226</v>
      </c>
      <c r="Q628" s="1" t="s">
        <v>226</v>
      </c>
      <c r="R628" s="6">
        <v>45699</v>
      </c>
      <c r="S628" s="1" t="s">
        <v>4027</v>
      </c>
      <c r="T628" s="124" t="s">
        <v>350</v>
      </c>
    </row>
    <row r="629" spans="1:20" ht="95.1" customHeight="1" x14ac:dyDescent="0.25">
      <c r="A629" s="118" t="s">
        <v>2274</v>
      </c>
      <c r="B629" s="2">
        <v>2007</v>
      </c>
      <c r="C629" s="1" t="s">
        <v>1496</v>
      </c>
      <c r="D629" s="1" t="s">
        <v>347</v>
      </c>
      <c r="E629" s="1" t="s">
        <v>2699</v>
      </c>
      <c r="F629" s="1">
        <v>1111573</v>
      </c>
      <c r="G629" s="1" t="s">
        <v>4046</v>
      </c>
      <c r="H629" s="133">
        <v>5</v>
      </c>
      <c r="I629" s="7" t="s">
        <v>2510</v>
      </c>
      <c r="J629" s="1" t="s">
        <v>57</v>
      </c>
      <c r="K629" s="1" t="s">
        <v>408</v>
      </c>
      <c r="L629" s="3">
        <v>95</v>
      </c>
      <c r="M629" s="10">
        <f t="shared" si="10"/>
        <v>475</v>
      </c>
      <c r="N629" s="5" t="s">
        <v>12</v>
      </c>
      <c r="O629" s="1" t="s">
        <v>349</v>
      </c>
      <c r="P629" s="1" t="s">
        <v>226</v>
      </c>
      <c r="Q629" s="1" t="s">
        <v>226</v>
      </c>
      <c r="R629" s="6">
        <v>45699</v>
      </c>
      <c r="S629" s="1" t="s">
        <v>4027</v>
      </c>
      <c r="T629" s="124" t="s">
        <v>350</v>
      </c>
    </row>
    <row r="630" spans="1:20" ht="95.1" customHeight="1" x14ac:dyDescent="0.25">
      <c r="A630" s="118" t="s">
        <v>2274</v>
      </c>
      <c r="B630" s="2">
        <v>2004</v>
      </c>
      <c r="C630" s="1" t="s">
        <v>1496</v>
      </c>
      <c r="D630" s="1" t="s">
        <v>347</v>
      </c>
      <c r="E630" s="1" t="s">
        <v>2699</v>
      </c>
      <c r="F630" s="1">
        <v>1111573</v>
      </c>
      <c r="G630" s="1" t="s">
        <v>4046</v>
      </c>
      <c r="H630" s="133">
        <v>5</v>
      </c>
      <c r="I630" s="7" t="s">
        <v>2510</v>
      </c>
      <c r="J630" s="1" t="s">
        <v>57</v>
      </c>
      <c r="K630" s="1" t="s">
        <v>408</v>
      </c>
      <c r="L630" s="3">
        <v>95</v>
      </c>
      <c r="M630" s="10">
        <f t="shared" si="10"/>
        <v>475</v>
      </c>
      <c r="N630" s="5" t="s">
        <v>12</v>
      </c>
      <c r="O630" s="1" t="s">
        <v>349</v>
      </c>
      <c r="P630" s="1" t="s">
        <v>226</v>
      </c>
      <c r="Q630" s="1" t="s">
        <v>226</v>
      </c>
      <c r="R630" s="6">
        <v>45699</v>
      </c>
      <c r="S630" s="1" t="s">
        <v>4027</v>
      </c>
      <c r="T630" s="124" t="s">
        <v>350</v>
      </c>
    </row>
    <row r="631" spans="1:20" ht="95.1" customHeight="1" x14ac:dyDescent="0.25">
      <c r="A631" s="118" t="s">
        <v>2274</v>
      </c>
      <c r="B631" s="2">
        <v>2007</v>
      </c>
      <c r="C631" s="1" t="s">
        <v>1496</v>
      </c>
      <c r="D631" s="1" t="s">
        <v>347</v>
      </c>
      <c r="E631" s="1" t="s">
        <v>2699</v>
      </c>
      <c r="F631" s="1">
        <v>1054014</v>
      </c>
      <c r="G631" s="1" t="s">
        <v>4046</v>
      </c>
      <c r="H631" s="133">
        <v>2</v>
      </c>
      <c r="I631" s="7" t="s">
        <v>2510</v>
      </c>
      <c r="J631" s="1" t="s">
        <v>57</v>
      </c>
      <c r="K631" s="1" t="s">
        <v>409</v>
      </c>
      <c r="L631" s="3">
        <v>45</v>
      </c>
      <c r="M631" s="10">
        <f t="shared" si="10"/>
        <v>90</v>
      </c>
      <c r="N631" s="5" t="s">
        <v>12</v>
      </c>
      <c r="O631" s="1" t="s">
        <v>349</v>
      </c>
      <c r="P631" s="1" t="s">
        <v>226</v>
      </c>
      <c r="Q631" s="1" t="s">
        <v>226</v>
      </c>
      <c r="R631" s="6">
        <v>45699</v>
      </c>
      <c r="S631" s="1" t="s">
        <v>4027</v>
      </c>
      <c r="T631" s="124" t="s">
        <v>350</v>
      </c>
    </row>
    <row r="632" spans="1:20" ht="95.1" customHeight="1" x14ac:dyDescent="0.25">
      <c r="A632" s="118" t="s">
        <v>2274</v>
      </c>
      <c r="B632" s="2">
        <v>2004</v>
      </c>
      <c r="C632" s="1" t="s">
        <v>1496</v>
      </c>
      <c r="D632" s="1" t="s">
        <v>347</v>
      </c>
      <c r="E632" s="1" t="s">
        <v>2699</v>
      </c>
      <c r="F632" s="1">
        <v>1054014</v>
      </c>
      <c r="G632" s="1" t="s">
        <v>4046</v>
      </c>
      <c r="H632" s="133">
        <v>3</v>
      </c>
      <c r="I632" s="7" t="s">
        <v>2510</v>
      </c>
      <c r="J632" s="1" t="s">
        <v>57</v>
      </c>
      <c r="K632" s="1" t="s">
        <v>409</v>
      </c>
      <c r="L632" s="3">
        <v>45</v>
      </c>
      <c r="M632" s="10">
        <f t="shared" si="10"/>
        <v>135</v>
      </c>
      <c r="N632" s="5" t="s">
        <v>12</v>
      </c>
      <c r="O632" s="1" t="s">
        <v>349</v>
      </c>
      <c r="P632" s="1" t="s">
        <v>226</v>
      </c>
      <c r="Q632" s="1" t="s">
        <v>226</v>
      </c>
      <c r="R632" s="6">
        <v>45699</v>
      </c>
      <c r="S632" s="1" t="s">
        <v>4027</v>
      </c>
      <c r="T632" s="124" t="s">
        <v>350</v>
      </c>
    </row>
    <row r="633" spans="1:20" ht="95.1" customHeight="1" x14ac:dyDescent="0.25">
      <c r="A633" s="118" t="s">
        <v>2274</v>
      </c>
      <c r="B633" s="2">
        <v>2007</v>
      </c>
      <c r="C633" s="1" t="s">
        <v>1496</v>
      </c>
      <c r="D633" s="1" t="s">
        <v>347</v>
      </c>
      <c r="E633" s="1" t="s">
        <v>2699</v>
      </c>
      <c r="F633" s="1">
        <v>1111639</v>
      </c>
      <c r="G633" s="1" t="s">
        <v>4046</v>
      </c>
      <c r="H633" s="133">
        <v>2</v>
      </c>
      <c r="I633" s="7" t="s">
        <v>2510</v>
      </c>
      <c r="J633" s="1" t="s">
        <v>57</v>
      </c>
      <c r="K633" s="1" t="s">
        <v>410</v>
      </c>
      <c r="L633" s="3">
        <v>40</v>
      </c>
      <c r="M633" s="10">
        <f t="shared" si="10"/>
        <v>80</v>
      </c>
      <c r="N633" s="5" t="s">
        <v>12</v>
      </c>
      <c r="O633" s="1" t="s">
        <v>349</v>
      </c>
      <c r="P633" s="1" t="s">
        <v>226</v>
      </c>
      <c r="Q633" s="1" t="s">
        <v>226</v>
      </c>
      <c r="R633" s="6">
        <v>45699</v>
      </c>
      <c r="S633" s="1" t="s">
        <v>4027</v>
      </c>
      <c r="T633" s="124" t="s">
        <v>350</v>
      </c>
    </row>
    <row r="634" spans="1:20" ht="95.1" customHeight="1" x14ac:dyDescent="0.25">
      <c r="A634" s="118" t="s">
        <v>2274</v>
      </c>
      <c r="B634" s="2">
        <v>2004</v>
      </c>
      <c r="C634" s="1" t="s">
        <v>1496</v>
      </c>
      <c r="D634" s="1" t="s">
        <v>347</v>
      </c>
      <c r="E634" s="1" t="s">
        <v>2699</v>
      </c>
      <c r="F634" s="1">
        <v>1111639</v>
      </c>
      <c r="G634" s="1" t="s">
        <v>4046</v>
      </c>
      <c r="H634" s="133">
        <v>3</v>
      </c>
      <c r="I634" s="7" t="s">
        <v>2510</v>
      </c>
      <c r="J634" s="1" t="s">
        <v>57</v>
      </c>
      <c r="K634" s="1" t="s">
        <v>410</v>
      </c>
      <c r="L634" s="3">
        <v>40</v>
      </c>
      <c r="M634" s="10">
        <f t="shared" si="10"/>
        <v>120</v>
      </c>
      <c r="N634" s="5" t="s">
        <v>12</v>
      </c>
      <c r="O634" s="1" t="s">
        <v>349</v>
      </c>
      <c r="P634" s="1" t="s">
        <v>226</v>
      </c>
      <c r="Q634" s="1" t="s">
        <v>226</v>
      </c>
      <c r="R634" s="6">
        <v>45699</v>
      </c>
      <c r="S634" s="1" t="s">
        <v>4027</v>
      </c>
      <c r="T634" s="124" t="s">
        <v>350</v>
      </c>
    </row>
    <row r="635" spans="1:20" ht="95.1" customHeight="1" x14ac:dyDescent="0.25">
      <c r="A635" s="118" t="s">
        <v>2274</v>
      </c>
      <c r="B635" s="2">
        <v>2007</v>
      </c>
      <c r="C635" s="1" t="s">
        <v>1496</v>
      </c>
      <c r="D635" s="1" t="s">
        <v>347</v>
      </c>
      <c r="E635" s="1" t="s">
        <v>2699</v>
      </c>
      <c r="F635" s="1">
        <v>1111574</v>
      </c>
      <c r="G635" s="1" t="s">
        <v>4046</v>
      </c>
      <c r="H635" s="133">
        <v>20</v>
      </c>
      <c r="I635" s="7" t="s">
        <v>2510</v>
      </c>
      <c r="J635" s="1" t="s">
        <v>57</v>
      </c>
      <c r="K635" s="1" t="s">
        <v>411</v>
      </c>
      <c r="L635" s="3">
        <v>450</v>
      </c>
      <c r="M635" s="10">
        <f t="shared" si="10"/>
        <v>9000</v>
      </c>
      <c r="N635" s="5" t="s">
        <v>12</v>
      </c>
      <c r="O635" s="1" t="s">
        <v>349</v>
      </c>
      <c r="P635" s="1" t="s">
        <v>226</v>
      </c>
      <c r="Q635" s="1" t="s">
        <v>226</v>
      </c>
      <c r="R635" s="6">
        <v>45699</v>
      </c>
      <c r="S635" s="1" t="s">
        <v>4027</v>
      </c>
      <c r="T635" s="124" t="s">
        <v>350</v>
      </c>
    </row>
    <row r="636" spans="1:20" ht="95.1" customHeight="1" x14ac:dyDescent="0.25">
      <c r="A636" s="118" t="s">
        <v>2274</v>
      </c>
      <c r="B636" s="2">
        <v>2004</v>
      </c>
      <c r="C636" s="1" t="s">
        <v>1496</v>
      </c>
      <c r="D636" s="1" t="s">
        <v>347</v>
      </c>
      <c r="E636" s="1" t="s">
        <v>2699</v>
      </c>
      <c r="F636" s="1">
        <v>1111574</v>
      </c>
      <c r="G636" s="1" t="s">
        <v>4046</v>
      </c>
      <c r="H636" s="133">
        <v>20</v>
      </c>
      <c r="I636" s="7" t="s">
        <v>2510</v>
      </c>
      <c r="J636" s="1" t="s">
        <v>57</v>
      </c>
      <c r="K636" s="1" t="s">
        <v>411</v>
      </c>
      <c r="L636" s="3">
        <v>450</v>
      </c>
      <c r="M636" s="10">
        <f t="shared" si="10"/>
        <v>9000</v>
      </c>
      <c r="N636" s="5" t="s">
        <v>12</v>
      </c>
      <c r="O636" s="1" t="s">
        <v>349</v>
      </c>
      <c r="P636" s="1" t="s">
        <v>226</v>
      </c>
      <c r="Q636" s="1" t="s">
        <v>226</v>
      </c>
      <c r="R636" s="6">
        <v>45699</v>
      </c>
      <c r="S636" s="1" t="s">
        <v>4027</v>
      </c>
      <c r="T636" s="124" t="s">
        <v>350</v>
      </c>
    </row>
    <row r="637" spans="1:20" ht="95.1" customHeight="1" x14ac:dyDescent="0.25">
      <c r="A637" s="118" t="s">
        <v>2274</v>
      </c>
      <c r="B637" s="2">
        <v>2513</v>
      </c>
      <c r="C637" s="1" t="s">
        <v>1496</v>
      </c>
      <c r="D637" s="1" t="s">
        <v>347</v>
      </c>
      <c r="E637" s="1" t="s">
        <v>2699</v>
      </c>
      <c r="F637" s="1">
        <v>1111574</v>
      </c>
      <c r="G637" s="1" t="s">
        <v>4046</v>
      </c>
      <c r="H637" s="133">
        <v>10</v>
      </c>
      <c r="I637" s="7" t="s">
        <v>2510</v>
      </c>
      <c r="J637" s="1" t="s">
        <v>57</v>
      </c>
      <c r="K637" s="1" t="s">
        <v>411</v>
      </c>
      <c r="L637" s="3">
        <v>450</v>
      </c>
      <c r="M637" s="10">
        <f t="shared" si="10"/>
        <v>4500</v>
      </c>
      <c r="N637" s="5" t="s">
        <v>12</v>
      </c>
      <c r="O637" s="1" t="s">
        <v>349</v>
      </c>
      <c r="P637" s="1" t="s">
        <v>226</v>
      </c>
      <c r="Q637" s="1" t="s">
        <v>226</v>
      </c>
      <c r="R637" s="6">
        <v>45699</v>
      </c>
      <c r="S637" s="1" t="s">
        <v>4027</v>
      </c>
      <c r="T637" s="124" t="s">
        <v>350</v>
      </c>
    </row>
    <row r="638" spans="1:20" ht="95.1" customHeight="1" x14ac:dyDescent="0.25">
      <c r="A638" s="118" t="s">
        <v>2274</v>
      </c>
      <c r="B638" s="2">
        <v>2521</v>
      </c>
      <c r="C638" s="1" t="s">
        <v>1496</v>
      </c>
      <c r="D638" s="1" t="s">
        <v>347</v>
      </c>
      <c r="E638" s="1" t="s">
        <v>2699</v>
      </c>
      <c r="F638" s="1">
        <v>1111574</v>
      </c>
      <c r="G638" s="1" t="s">
        <v>4046</v>
      </c>
      <c r="H638" s="133">
        <v>10</v>
      </c>
      <c r="I638" s="7" t="s">
        <v>2510</v>
      </c>
      <c r="J638" s="1" t="s">
        <v>57</v>
      </c>
      <c r="K638" s="1" t="s">
        <v>411</v>
      </c>
      <c r="L638" s="3">
        <v>450</v>
      </c>
      <c r="M638" s="10">
        <f t="shared" si="10"/>
        <v>4500</v>
      </c>
      <c r="N638" s="5" t="s">
        <v>12</v>
      </c>
      <c r="O638" s="1" t="s">
        <v>349</v>
      </c>
      <c r="P638" s="1" t="s">
        <v>226</v>
      </c>
      <c r="Q638" s="1" t="s">
        <v>226</v>
      </c>
      <c r="R638" s="6">
        <v>45699</v>
      </c>
      <c r="S638" s="1" t="s">
        <v>4027</v>
      </c>
      <c r="T638" s="124" t="s">
        <v>350</v>
      </c>
    </row>
    <row r="639" spans="1:20" ht="95.1" customHeight="1" x14ac:dyDescent="0.25">
      <c r="A639" s="118" t="s">
        <v>2274</v>
      </c>
      <c r="B639" s="2">
        <v>2970</v>
      </c>
      <c r="C639" s="1" t="s">
        <v>1496</v>
      </c>
      <c r="D639" s="1" t="s">
        <v>347</v>
      </c>
      <c r="E639" s="1" t="s">
        <v>2699</v>
      </c>
      <c r="F639" s="1">
        <v>1111574</v>
      </c>
      <c r="G639" s="1" t="s">
        <v>4046</v>
      </c>
      <c r="H639" s="133">
        <v>10</v>
      </c>
      <c r="I639" s="7" t="s">
        <v>2510</v>
      </c>
      <c r="J639" s="1" t="s">
        <v>57</v>
      </c>
      <c r="K639" s="1" t="s">
        <v>411</v>
      </c>
      <c r="L639" s="3">
        <v>450</v>
      </c>
      <c r="M639" s="10">
        <f t="shared" si="10"/>
        <v>4500</v>
      </c>
      <c r="N639" s="5" t="s">
        <v>12</v>
      </c>
      <c r="O639" s="1" t="s">
        <v>349</v>
      </c>
      <c r="P639" s="1" t="s">
        <v>226</v>
      </c>
      <c r="Q639" s="1" t="s">
        <v>226</v>
      </c>
      <c r="R639" s="6">
        <v>45699</v>
      </c>
      <c r="S639" s="1" t="s">
        <v>4027</v>
      </c>
      <c r="T639" s="124" t="s">
        <v>350</v>
      </c>
    </row>
    <row r="640" spans="1:20" ht="95.1" customHeight="1" x14ac:dyDescent="0.25">
      <c r="A640" s="118" t="s">
        <v>2274</v>
      </c>
      <c r="B640" s="2">
        <v>2007</v>
      </c>
      <c r="C640" s="1" t="s">
        <v>1496</v>
      </c>
      <c r="D640" s="1" t="s">
        <v>347</v>
      </c>
      <c r="E640" s="1" t="s">
        <v>2699</v>
      </c>
      <c r="F640" s="1">
        <v>1111576</v>
      </c>
      <c r="G640" s="1" t="s">
        <v>4046</v>
      </c>
      <c r="H640" s="133">
        <v>10</v>
      </c>
      <c r="I640" s="7" t="s">
        <v>2510</v>
      </c>
      <c r="J640" s="1" t="s">
        <v>57</v>
      </c>
      <c r="K640" s="1" t="s">
        <v>412</v>
      </c>
      <c r="L640" s="3">
        <v>1000</v>
      </c>
      <c r="M640" s="10">
        <f t="shared" si="10"/>
        <v>10000</v>
      </c>
      <c r="N640" s="5" t="s">
        <v>12</v>
      </c>
      <c r="O640" s="1" t="s">
        <v>349</v>
      </c>
      <c r="P640" s="1" t="s">
        <v>226</v>
      </c>
      <c r="Q640" s="1" t="s">
        <v>226</v>
      </c>
      <c r="R640" s="6">
        <v>45699</v>
      </c>
      <c r="S640" s="1" t="s">
        <v>4027</v>
      </c>
      <c r="T640" s="124" t="s">
        <v>350</v>
      </c>
    </row>
    <row r="641" spans="1:20" ht="95.1" customHeight="1" x14ac:dyDescent="0.25">
      <c r="A641" s="118" t="s">
        <v>2274</v>
      </c>
      <c r="B641" s="2">
        <v>2004</v>
      </c>
      <c r="C641" s="1" t="s">
        <v>1496</v>
      </c>
      <c r="D641" s="1" t="s">
        <v>347</v>
      </c>
      <c r="E641" s="1" t="s">
        <v>2699</v>
      </c>
      <c r="F641" s="1">
        <v>1111576</v>
      </c>
      <c r="G641" s="1" t="s">
        <v>4046</v>
      </c>
      <c r="H641" s="133">
        <v>10</v>
      </c>
      <c r="I641" s="7" t="s">
        <v>2510</v>
      </c>
      <c r="J641" s="1" t="s">
        <v>57</v>
      </c>
      <c r="K641" s="1" t="s">
        <v>412</v>
      </c>
      <c r="L641" s="3">
        <v>1000</v>
      </c>
      <c r="M641" s="10">
        <f t="shared" si="10"/>
        <v>10000</v>
      </c>
      <c r="N641" s="5" t="s">
        <v>12</v>
      </c>
      <c r="O641" s="1" t="s">
        <v>349</v>
      </c>
      <c r="P641" s="1" t="s">
        <v>226</v>
      </c>
      <c r="Q641" s="1" t="s">
        <v>226</v>
      </c>
      <c r="R641" s="6">
        <v>45699</v>
      </c>
      <c r="S641" s="1" t="s">
        <v>4027</v>
      </c>
      <c r="T641" s="124" t="s">
        <v>350</v>
      </c>
    </row>
    <row r="642" spans="1:20" ht="95.1" customHeight="1" x14ac:dyDescent="0.25">
      <c r="A642" s="118" t="s">
        <v>2274</v>
      </c>
      <c r="B642" s="2">
        <v>2970</v>
      </c>
      <c r="C642" s="1" t="s">
        <v>1496</v>
      </c>
      <c r="D642" s="1" t="s">
        <v>347</v>
      </c>
      <c r="E642" s="1" t="s">
        <v>2699</v>
      </c>
      <c r="F642" s="1">
        <v>1111576</v>
      </c>
      <c r="G642" s="1" t="s">
        <v>4046</v>
      </c>
      <c r="H642" s="133">
        <v>10</v>
      </c>
      <c r="I642" s="7" t="s">
        <v>2510</v>
      </c>
      <c r="J642" s="1" t="s">
        <v>57</v>
      </c>
      <c r="K642" s="1" t="s">
        <v>412</v>
      </c>
      <c r="L642" s="3">
        <v>1000</v>
      </c>
      <c r="M642" s="10">
        <f t="shared" si="10"/>
        <v>10000</v>
      </c>
      <c r="N642" s="5" t="s">
        <v>12</v>
      </c>
      <c r="O642" s="1" t="s">
        <v>349</v>
      </c>
      <c r="P642" s="1" t="s">
        <v>226</v>
      </c>
      <c r="Q642" s="1" t="s">
        <v>226</v>
      </c>
      <c r="R642" s="6">
        <v>45699</v>
      </c>
      <c r="S642" s="1" t="s">
        <v>4027</v>
      </c>
      <c r="T642" s="124" t="s">
        <v>350</v>
      </c>
    </row>
    <row r="643" spans="1:20" ht="95.1" customHeight="1" x14ac:dyDescent="0.25">
      <c r="A643" s="118" t="s">
        <v>2274</v>
      </c>
      <c r="B643" s="2">
        <v>2513</v>
      </c>
      <c r="C643" s="1" t="s">
        <v>1496</v>
      </c>
      <c r="D643" s="1" t="s">
        <v>347</v>
      </c>
      <c r="E643" s="1" t="s">
        <v>2699</v>
      </c>
      <c r="F643" s="1">
        <v>1111576</v>
      </c>
      <c r="G643" s="1" t="s">
        <v>4046</v>
      </c>
      <c r="H643" s="133">
        <v>10</v>
      </c>
      <c r="I643" s="7" t="s">
        <v>2510</v>
      </c>
      <c r="J643" s="1" t="s">
        <v>57</v>
      </c>
      <c r="K643" s="1" t="s">
        <v>412</v>
      </c>
      <c r="L643" s="3">
        <v>1000</v>
      </c>
      <c r="M643" s="10">
        <f t="shared" si="10"/>
        <v>10000</v>
      </c>
      <c r="N643" s="5" t="s">
        <v>12</v>
      </c>
      <c r="O643" s="1" t="s">
        <v>349</v>
      </c>
      <c r="P643" s="1" t="s">
        <v>226</v>
      </c>
      <c r="Q643" s="1" t="s">
        <v>226</v>
      </c>
      <c r="R643" s="6">
        <v>45699</v>
      </c>
      <c r="S643" s="1" t="s">
        <v>4027</v>
      </c>
      <c r="T643" s="124" t="s">
        <v>350</v>
      </c>
    </row>
    <row r="644" spans="1:20" ht="95.1" customHeight="1" x14ac:dyDescent="0.25">
      <c r="A644" s="118" t="s">
        <v>2274</v>
      </c>
      <c r="B644" s="2">
        <v>2521</v>
      </c>
      <c r="C644" s="1" t="s">
        <v>1496</v>
      </c>
      <c r="D644" s="1" t="s">
        <v>347</v>
      </c>
      <c r="E644" s="1" t="s">
        <v>2699</v>
      </c>
      <c r="F644" s="1">
        <v>1111576</v>
      </c>
      <c r="G644" s="1" t="s">
        <v>4046</v>
      </c>
      <c r="H644" s="133">
        <v>10</v>
      </c>
      <c r="I644" s="7" t="s">
        <v>2510</v>
      </c>
      <c r="J644" s="1" t="s">
        <v>57</v>
      </c>
      <c r="K644" s="1" t="s">
        <v>412</v>
      </c>
      <c r="L644" s="3">
        <v>1000</v>
      </c>
      <c r="M644" s="10">
        <f t="shared" si="10"/>
        <v>10000</v>
      </c>
      <c r="N644" s="5" t="s">
        <v>12</v>
      </c>
      <c r="O644" s="1" t="s">
        <v>349</v>
      </c>
      <c r="P644" s="1" t="s">
        <v>226</v>
      </c>
      <c r="Q644" s="1" t="s">
        <v>226</v>
      </c>
      <c r="R644" s="6">
        <v>45699</v>
      </c>
      <c r="S644" s="1" t="s">
        <v>4027</v>
      </c>
      <c r="T644" s="124" t="s">
        <v>350</v>
      </c>
    </row>
    <row r="645" spans="1:20" ht="95.1" customHeight="1" x14ac:dyDescent="0.25">
      <c r="A645" s="118" t="s">
        <v>2274</v>
      </c>
      <c r="B645" s="2">
        <v>2007</v>
      </c>
      <c r="C645" s="1" t="s">
        <v>1496</v>
      </c>
      <c r="D645" s="1" t="s">
        <v>347</v>
      </c>
      <c r="E645" s="1" t="s">
        <v>2699</v>
      </c>
      <c r="F645" s="1">
        <v>1111588</v>
      </c>
      <c r="G645" s="1" t="s">
        <v>4046</v>
      </c>
      <c r="H645" s="133">
        <v>5</v>
      </c>
      <c r="I645" s="7" t="s">
        <v>2510</v>
      </c>
      <c r="J645" s="1" t="s">
        <v>57</v>
      </c>
      <c r="K645" s="1" t="s">
        <v>413</v>
      </c>
      <c r="L645" s="3">
        <v>650</v>
      </c>
      <c r="M645" s="10">
        <f>H645*L645</f>
        <v>3250</v>
      </c>
      <c r="N645" s="5" t="s">
        <v>12</v>
      </c>
      <c r="O645" s="1" t="s">
        <v>349</v>
      </c>
      <c r="P645" s="1" t="s">
        <v>226</v>
      </c>
      <c r="Q645" s="1" t="s">
        <v>226</v>
      </c>
      <c r="R645" s="6">
        <v>45699</v>
      </c>
      <c r="S645" s="1" t="s">
        <v>4027</v>
      </c>
      <c r="T645" s="124" t="s">
        <v>350</v>
      </c>
    </row>
    <row r="646" spans="1:20" ht="95.1" customHeight="1" x14ac:dyDescent="0.25">
      <c r="A646" s="118" t="s">
        <v>2274</v>
      </c>
      <c r="B646" s="2">
        <v>2004</v>
      </c>
      <c r="C646" s="1" t="s">
        <v>1496</v>
      </c>
      <c r="D646" s="1" t="s">
        <v>347</v>
      </c>
      <c r="E646" s="1" t="s">
        <v>2699</v>
      </c>
      <c r="F646" s="1">
        <v>1111588</v>
      </c>
      <c r="G646" s="1" t="s">
        <v>4046</v>
      </c>
      <c r="H646" s="133">
        <v>5</v>
      </c>
      <c r="I646" s="7" t="s">
        <v>2510</v>
      </c>
      <c r="J646" s="1" t="s">
        <v>57</v>
      </c>
      <c r="K646" s="1" t="s">
        <v>413</v>
      </c>
      <c r="L646" s="3">
        <v>650</v>
      </c>
      <c r="M646" s="10">
        <f>H646*L646</f>
        <v>3250</v>
      </c>
      <c r="N646" s="5" t="s">
        <v>12</v>
      </c>
      <c r="O646" s="1" t="s">
        <v>349</v>
      </c>
      <c r="P646" s="1" t="s">
        <v>226</v>
      </c>
      <c r="Q646" s="1" t="s">
        <v>226</v>
      </c>
      <c r="R646" s="6">
        <v>45699</v>
      </c>
      <c r="S646" s="1" t="s">
        <v>4027</v>
      </c>
      <c r="T646" s="124" t="s">
        <v>350</v>
      </c>
    </row>
    <row r="647" spans="1:20" ht="95.1" customHeight="1" x14ac:dyDescent="0.25">
      <c r="A647" s="118" t="s">
        <v>2274</v>
      </c>
      <c r="B647" s="1">
        <v>2007</v>
      </c>
      <c r="C647" s="1" t="s">
        <v>1496</v>
      </c>
      <c r="D647" s="1" t="s">
        <v>347</v>
      </c>
      <c r="E647" s="1" t="s">
        <v>2699</v>
      </c>
      <c r="F647" s="1">
        <v>1111592</v>
      </c>
      <c r="G647" s="1" t="s">
        <v>4046</v>
      </c>
      <c r="H647" s="133">
        <v>5</v>
      </c>
      <c r="I647" s="7" t="s">
        <v>2510</v>
      </c>
      <c r="J647" s="1" t="s">
        <v>57</v>
      </c>
      <c r="K647" s="1" t="s">
        <v>414</v>
      </c>
      <c r="L647" s="3">
        <v>8000</v>
      </c>
      <c r="M647" s="10">
        <f t="shared" ref="M647:M648" si="11">H647*L647</f>
        <v>40000</v>
      </c>
      <c r="N647" s="5" t="s">
        <v>12</v>
      </c>
      <c r="O647" s="1" t="s">
        <v>349</v>
      </c>
      <c r="P647" s="1" t="s">
        <v>226</v>
      </c>
      <c r="Q647" s="1" t="s">
        <v>226</v>
      </c>
      <c r="R647" s="6">
        <v>45699</v>
      </c>
      <c r="S647" s="1" t="s">
        <v>4027</v>
      </c>
      <c r="T647" s="124" t="s">
        <v>350</v>
      </c>
    </row>
    <row r="648" spans="1:20" ht="95.1" customHeight="1" x14ac:dyDescent="0.25">
      <c r="A648" s="118" t="s">
        <v>2274</v>
      </c>
      <c r="B648" s="1">
        <v>2004</v>
      </c>
      <c r="C648" s="1" t="s">
        <v>1496</v>
      </c>
      <c r="D648" s="1" t="s">
        <v>347</v>
      </c>
      <c r="E648" s="1" t="s">
        <v>2699</v>
      </c>
      <c r="F648" s="1">
        <v>1111592</v>
      </c>
      <c r="G648" s="1" t="s">
        <v>4046</v>
      </c>
      <c r="H648" s="133">
        <v>5</v>
      </c>
      <c r="I648" s="7" t="s">
        <v>2510</v>
      </c>
      <c r="J648" s="1" t="s">
        <v>57</v>
      </c>
      <c r="K648" s="1" t="s">
        <v>414</v>
      </c>
      <c r="L648" s="3">
        <v>8000</v>
      </c>
      <c r="M648" s="10">
        <f t="shared" si="11"/>
        <v>40000</v>
      </c>
      <c r="N648" s="5" t="s">
        <v>12</v>
      </c>
      <c r="O648" s="1" t="s">
        <v>349</v>
      </c>
      <c r="P648" s="1" t="s">
        <v>226</v>
      </c>
      <c r="Q648" s="1" t="s">
        <v>226</v>
      </c>
      <c r="R648" s="6">
        <v>45699</v>
      </c>
      <c r="S648" s="1" t="s">
        <v>4027</v>
      </c>
      <c r="T648" s="124" t="s">
        <v>350</v>
      </c>
    </row>
    <row r="649" spans="1:20" ht="95.1" customHeight="1" x14ac:dyDescent="0.25">
      <c r="A649" s="118" t="s">
        <v>2274</v>
      </c>
      <c r="B649" s="1">
        <v>2007</v>
      </c>
      <c r="C649" s="1" t="s">
        <v>1496</v>
      </c>
      <c r="D649" s="1" t="s">
        <v>347</v>
      </c>
      <c r="E649" s="1" t="s">
        <v>2699</v>
      </c>
      <c r="F649" s="1">
        <v>1111650</v>
      </c>
      <c r="G649" s="1" t="s">
        <v>4046</v>
      </c>
      <c r="H649" s="133">
        <v>2</v>
      </c>
      <c r="I649" s="7" t="s">
        <v>2510</v>
      </c>
      <c r="J649" s="1" t="s">
        <v>57</v>
      </c>
      <c r="K649" s="1" t="s">
        <v>415</v>
      </c>
      <c r="L649" s="3">
        <v>8000</v>
      </c>
      <c r="M649" s="10">
        <f>H649*L649</f>
        <v>16000</v>
      </c>
      <c r="N649" s="5" t="s">
        <v>12</v>
      </c>
      <c r="O649" s="1" t="s">
        <v>349</v>
      </c>
      <c r="P649" s="1" t="s">
        <v>226</v>
      </c>
      <c r="Q649" s="1" t="s">
        <v>226</v>
      </c>
      <c r="R649" s="6">
        <v>45699</v>
      </c>
      <c r="S649" s="1" t="s">
        <v>4027</v>
      </c>
      <c r="T649" s="124" t="s">
        <v>350</v>
      </c>
    </row>
    <row r="650" spans="1:20" ht="95.1" customHeight="1" x14ac:dyDescent="0.25">
      <c r="A650" s="118" t="s">
        <v>2274</v>
      </c>
      <c r="B650" s="1">
        <v>2004</v>
      </c>
      <c r="C650" s="1" t="s">
        <v>1496</v>
      </c>
      <c r="D650" s="1" t="s">
        <v>347</v>
      </c>
      <c r="E650" s="1" t="s">
        <v>2699</v>
      </c>
      <c r="F650" s="1">
        <v>1111650</v>
      </c>
      <c r="G650" s="1" t="s">
        <v>4046</v>
      </c>
      <c r="H650" s="133">
        <v>3</v>
      </c>
      <c r="I650" s="7" t="s">
        <v>2510</v>
      </c>
      <c r="J650" s="1" t="s">
        <v>57</v>
      </c>
      <c r="K650" s="1" t="s">
        <v>415</v>
      </c>
      <c r="L650" s="3">
        <v>8000</v>
      </c>
      <c r="M650" s="10">
        <f>H650*L650</f>
        <v>24000</v>
      </c>
      <c r="N650" s="5" t="s">
        <v>12</v>
      </c>
      <c r="O650" s="1" t="s">
        <v>349</v>
      </c>
      <c r="P650" s="1" t="s">
        <v>226</v>
      </c>
      <c r="Q650" s="1" t="s">
        <v>226</v>
      </c>
      <c r="R650" s="6">
        <v>45699</v>
      </c>
      <c r="S650" s="1" t="s">
        <v>4027</v>
      </c>
      <c r="T650" s="124" t="s">
        <v>350</v>
      </c>
    </row>
    <row r="651" spans="1:20" ht="95.1" customHeight="1" x14ac:dyDescent="0.25">
      <c r="A651" s="118" t="s">
        <v>2274</v>
      </c>
      <c r="B651" s="1">
        <v>2007</v>
      </c>
      <c r="C651" s="1" t="s">
        <v>1496</v>
      </c>
      <c r="D651" s="1" t="s">
        <v>347</v>
      </c>
      <c r="E651" s="1" t="s">
        <v>2699</v>
      </c>
      <c r="F651" s="1">
        <v>1111600</v>
      </c>
      <c r="G651" s="1" t="s">
        <v>4046</v>
      </c>
      <c r="H651" s="133">
        <v>5</v>
      </c>
      <c r="I651" s="7" t="s">
        <v>2510</v>
      </c>
      <c r="J651" s="1" t="s">
        <v>57</v>
      </c>
      <c r="K651" s="1" t="s">
        <v>416</v>
      </c>
      <c r="L651" s="3">
        <v>46</v>
      </c>
      <c r="M651" s="10">
        <f t="shared" ref="M651:M724" si="12">H651*L651</f>
        <v>230</v>
      </c>
      <c r="N651" s="5" t="s">
        <v>12</v>
      </c>
      <c r="O651" s="1" t="s">
        <v>349</v>
      </c>
      <c r="P651" s="1" t="s">
        <v>226</v>
      </c>
      <c r="Q651" s="1" t="s">
        <v>226</v>
      </c>
      <c r="R651" s="6">
        <v>45699</v>
      </c>
      <c r="S651" s="1" t="s">
        <v>4027</v>
      </c>
      <c r="T651" s="124" t="s">
        <v>350</v>
      </c>
    </row>
    <row r="652" spans="1:20" ht="95.1" customHeight="1" x14ac:dyDescent="0.25">
      <c r="A652" s="118" t="s">
        <v>2274</v>
      </c>
      <c r="B652" s="1">
        <v>2004</v>
      </c>
      <c r="C652" s="1" t="s">
        <v>1496</v>
      </c>
      <c r="D652" s="1" t="s">
        <v>347</v>
      </c>
      <c r="E652" s="1" t="s">
        <v>2699</v>
      </c>
      <c r="F652" s="1">
        <v>1111600</v>
      </c>
      <c r="G652" s="1" t="s">
        <v>4046</v>
      </c>
      <c r="H652" s="133">
        <v>5</v>
      </c>
      <c r="I652" s="7" t="s">
        <v>2510</v>
      </c>
      <c r="J652" s="1" t="s">
        <v>57</v>
      </c>
      <c r="K652" s="1" t="s">
        <v>416</v>
      </c>
      <c r="L652" s="3">
        <v>46</v>
      </c>
      <c r="M652" s="10">
        <f t="shared" si="12"/>
        <v>230</v>
      </c>
      <c r="N652" s="5" t="s">
        <v>12</v>
      </c>
      <c r="O652" s="1" t="s">
        <v>349</v>
      </c>
      <c r="P652" s="1" t="s">
        <v>226</v>
      </c>
      <c r="Q652" s="1" t="s">
        <v>226</v>
      </c>
      <c r="R652" s="6">
        <v>45699</v>
      </c>
      <c r="S652" s="1" t="s">
        <v>4027</v>
      </c>
      <c r="T652" s="124" t="s">
        <v>350</v>
      </c>
    </row>
    <row r="653" spans="1:20" ht="95.1" customHeight="1" x14ac:dyDescent="0.25">
      <c r="A653" s="118" t="s">
        <v>2274</v>
      </c>
      <c r="B653" s="1">
        <v>2007</v>
      </c>
      <c r="C653" s="1" t="s">
        <v>1496</v>
      </c>
      <c r="D653" s="1" t="s">
        <v>347</v>
      </c>
      <c r="E653" s="1" t="s">
        <v>2699</v>
      </c>
      <c r="F653" s="1">
        <v>1111602</v>
      </c>
      <c r="G653" s="1" t="s">
        <v>4046</v>
      </c>
      <c r="H653" s="133">
        <v>5</v>
      </c>
      <c r="I653" s="7" t="s">
        <v>2510</v>
      </c>
      <c r="J653" s="1" t="s">
        <v>57</v>
      </c>
      <c r="K653" s="1" t="s">
        <v>417</v>
      </c>
      <c r="L653" s="3">
        <v>39</v>
      </c>
      <c r="M653" s="10">
        <f t="shared" si="12"/>
        <v>195</v>
      </c>
      <c r="N653" s="5" t="s">
        <v>12</v>
      </c>
      <c r="O653" s="1" t="s">
        <v>349</v>
      </c>
      <c r="P653" s="1" t="s">
        <v>226</v>
      </c>
      <c r="Q653" s="1" t="s">
        <v>226</v>
      </c>
      <c r="R653" s="6">
        <v>45699</v>
      </c>
      <c r="S653" s="1" t="s">
        <v>4027</v>
      </c>
      <c r="T653" s="124" t="s">
        <v>350</v>
      </c>
    </row>
    <row r="654" spans="1:20" ht="95.1" customHeight="1" x14ac:dyDescent="0.25">
      <c r="A654" s="118" t="s">
        <v>2274</v>
      </c>
      <c r="B654" s="1">
        <v>2004</v>
      </c>
      <c r="C654" s="1" t="s">
        <v>1496</v>
      </c>
      <c r="D654" s="1" t="s">
        <v>347</v>
      </c>
      <c r="E654" s="1" t="s">
        <v>2699</v>
      </c>
      <c r="F654" s="1">
        <v>1111602</v>
      </c>
      <c r="G654" s="1" t="s">
        <v>4046</v>
      </c>
      <c r="H654" s="133">
        <v>5</v>
      </c>
      <c r="I654" s="7" t="s">
        <v>2510</v>
      </c>
      <c r="J654" s="1" t="s">
        <v>57</v>
      </c>
      <c r="K654" s="1" t="s">
        <v>417</v>
      </c>
      <c r="L654" s="3">
        <v>39</v>
      </c>
      <c r="M654" s="10">
        <f t="shared" si="12"/>
        <v>195</v>
      </c>
      <c r="N654" s="5" t="s">
        <v>12</v>
      </c>
      <c r="O654" s="1" t="s">
        <v>349</v>
      </c>
      <c r="P654" s="1" t="s">
        <v>226</v>
      </c>
      <c r="Q654" s="1" t="s">
        <v>226</v>
      </c>
      <c r="R654" s="6">
        <v>45699</v>
      </c>
      <c r="S654" s="1" t="s">
        <v>4027</v>
      </c>
      <c r="T654" s="124" t="s">
        <v>350</v>
      </c>
    </row>
    <row r="655" spans="1:20" ht="95.1" customHeight="1" x14ac:dyDescent="0.25">
      <c r="A655" s="118" t="s">
        <v>2274</v>
      </c>
      <c r="B655" s="1">
        <v>2007</v>
      </c>
      <c r="C655" s="1" t="s">
        <v>1496</v>
      </c>
      <c r="D655" s="1" t="s">
        <v>347</v>
      </c>
      <c r="E655" s="1" t="s">
        <v>2699</v>
      </c>
      <c r="F655" s="1">
        <v>1111604</v>
      </c>
      <c r="G655" s="1" t="s">
        <v>4046</v>
      </c>
      <c r="H655" s="133">
        <v>5</v>
      </c>
      <c r="I655" s="7" t="s">
        <v>2510</v>
      </c>
      <c r="J655" s="1" t="s">
        <v>57</v>
      </c>
      <c r="K655" s="1" t="s">
        <v>418</v>
      </c>
      <c r="L655" s="3">
        <v>15</v>
      </c>
      <c r="M655" s="10">
        <f t="shared" si="12"/>
        <v>75</v>
      </c>
      <c r="N655" s="5" t="s">
        <v>12</v>
      </c>
      <c r="O655" s="1" t="s">
        <v>349</v>
      </c>
      <c r="P655" s="1" t="s">
        <v>226</v>
      </c>
      <c r="Q655" s="1" t="s">
        <v>226</v>
      </c>
      <c r="R655" s="6">
        <v>45699</v>
      </c>
      <c r="S655" s="1" t="s">
        <v>4027</v>
      </c>
      <c r="T655" s="124" t="s">
        <v>350</v>
      </c>
    </row>
    <row r="656" spans="1:20" ht="95.1" customHeight="1" x14ac:dyDescent="0.25">
      <c r="A656" s="118" t="s">
        <v>2274</v>
      </c>
      <c r="B656" s="1">
        <v>2004</v>
      </c>
      <c r="C656" s="1" t="s">
        <v>1496</v>
      </c>
      <c r="D656" s="1" t="s">
        <v>347</v>
      </c>
      <c r="E656" s="1" t="s">
        <v>2699</v>
      </c>
      <c r="F656" s="1">
        <v>1111604</v>
      </c>
      <c r="G656" s="1" t="s">
        <v>4046</v>
      </c>
      <c r="H656" s="133">
        <v>5</v>
      </c>
      <c r="I656" s="7" t="s">
        <v>2510</v>
      </c>
      <c r="J656" s="1" t="s">
        <v>57</v>
      </c>
      <c r="K656" s="1" t="s">
        <v>418</v>
      </c>
      <c r="L656" s="3">
        <v>15</v>
      </c>
      <c r="M656" s="10">
        <f t="shared" si="12"/>
        <v>75</v>
      </c>
      <c r="N656" s="5" t="s">
        <v>12</v>
      </c>
      <c r="O656" s="1" t="s">
        <v>349</v>
      </c>
      <c r="P656" s="1" t="s">
        <v>226</v>
      </c>
      <c r="Q656" s="1" t="s">
        <v>226</v>
      </c>
      <c r="R656" s="6">
        <v>45699</v>
      </c>
      <c r="S656" s="1" t="s">
        <v>4027</v>
      </c>
      <c r="T656" s="124" t="s">
        <v>350</v>
      </c>
    </row>
    <row r="657" spans="1:20" ht="95.1" customHeight="1" x14ac:dyDescent="0.25">
      <c r="A657" s="118" t="s">
        <v>2274</v>
      </c>
      <c r="B657" s="1">
        <v>2007</v>
      </c>
      <c r="C657" s="1" t="s">
        <v>1496</v>
      </c>
      <c r="D657" s="1" t="s">
        <v>347</v>
      </c>
      <c r="E657" s="1" t="s">
        <v>2699</v>
      </c>
      <c r="F657" s="1">
        <v>1111608</v>
      </c>
      <c r="G657" s="1" t="s">
        <v>4046</v>
      </c>
      <c r="H657" s="133">
        <v>5</v>
      </c>
      <c r="I657" s="7" t="s">
        <v>2510</v>
      </c>
      <c r="J657" s="1" t="s">
        <v>57</v>
      </c>
      <c r="K657" s="1" t="s">
        <v>419</v>
      </c>
      <c r="L657" s="3">
        <v>40</v>
      </c>
      <c r="M657" s="10">
        <f t="shared" si="12"/>
        <v>200</v>
      </c>
      <c r="N657" s="5" t="s">
        <v>12</v>
      </c>
      <c r="O657" s="1" t="s">
        <v>349</v>
      </c>
      <c r="P657" s="1" t="s">
        <v>226</v>
      </c>
      <c r="Q657" s="1" t="s">
        <v>226</v>
      </c>
      <c r="R657" s="6">
        <v>45699</v>
      </c>
      <c r="S657" s="1" t="s">
        <v>4027</v>
      </c>
      <c r="T657" s="124" t="s">
        <v>350</v>
      </c>
    </row>
    <row r="658" spans="1:20" ht="95.1" customHeight="1" x14ac:dyDescent="0.25">
      <c r="A658" s="118" t="s">
        <v>2274</v>
      </c>
      <c r="B658" s="1">
        <v>2004</v>
      </c>
      <c r="C658" s="1" t="s">
        <v>1496</v>
      </c>
      <c r="D658" s="1" t="s">
        <v>347</v>
      </c>
      <c r="E658" s="1" t="s">
        <v>2699</v>
      </c>
      <c r="F658" s="1">
        <v>1111608</v>
      </c>
      <c r="G658" s="1" t="s">
        <v>4046</v>
      </c>
      <c r="H658" s="133">
        <v>5</v>
      </c>
      <c r="I658" s="7" t="s">
        <v>2510</v>
      </c>
      <c r="J658" s="1" t="s">
        <v>57</v>
      </c>
      <c r="K658" s="1" t="s">
        <v>419</v>
      </c>
      <c r="L658" s="3">
        <v>40</v>
      </c>
      <c r="M658" s="10">
        <f t="shared" si="12"/>
        <v>200</v>
      </c>
      <c r="N658" s="5" t="s">
        <v>12</v>
      </c>
      <c r="O658" s="1" t="s">
        <v>349</v>
      </c>
      <c r="P658" s="1" t="s">
        <v>226</v>
      </c>
      <c r="Q658" s="1" t="s">
        <v>226</v>
      </c>
      <c r="R658" s="6">
        <v>45699</v>
      </c>
      <c r="S658" s="1" t="s">
        <v>4027</v>
      </c>
      <c r="T658" s="124" t="s">
        <v>350</v>
      </c>
    </row>
    <row r="659" spans="1:20" ht="95.1" customHeight="1" x14ac:dyDescent="0.25">
      <c r="A659" s="118" t="s">
        <v>2274</v>
      </c>
      <c r="B659" s="1">
        <v>2007</v>
      </c>
      <c r="C659" s="1" t="s">
        <v>1496</v>
      </c>
      <c r="D659" s="1" t="s">
        <v>347</v>
      </c>
      <c r="E659" s="1" t="s">
        <v>2699</v>
      </c>
      <c r="F659" s="1">
        <v>1074828</v>
      </c>
      <c r="G659" s="1" t="s">
        <v>4046</v>
      </c>
      <c r="H659" s="133">
        <v>11</v>
      </c>
      <c r="I659" s="7" t="s">
        <v>2510</v>
      </c>
      <c r="J659" s="1" t="s">
        <v>57</v>
      </c>
      <c r="K659" s="1" t="s">
        <v>420</v>
      </c>
      <c r="L659" s="3">
        <v>310</v>
      </c>
      <c r="M659" s="10">
        <f t="shared" si="12"/>
        <v>3410</v>
      </c>
      <c r="N659" s="5" t="s">
        <v>12</v>
      </c>
      <c r="O659" s="1" t="s">
        <v>349</v>
      </c>
      <c r="P659" s="1" t="s">
        <v>226</v>
      </c>
      <c r="Q659" s="1" t="s">
        <v>226</v>
      </c>
      <c r="R659" s="6">
        <v>45699</v>
      </c>
      <c r="S659" s="1" t="s">
        <v>4027</v>
      </c>
      <c r="T659" s="124" t="s">
        <v>350</v>
      </c>
    </row>
    <row r="660" spans="1:20" ht="95.1" customHeight="1" x14ac:dyDescent="0.25">
      <c r="A660" s="118" t="s">
        <v>2274</v>
      </c>
      <c r="B660" s="1">
        <v>2004</v>
      </c>
      <c r="C660" s="1" t="s">
        <v>1496</v>
      </c>
      <c r="D660" s="1" t="s">
        <v>347</v>
      </c>
      <c r="E660" s="1" t="s">
        <v>2699</v>
      </c>
      <c r="F660" s="1">
        <v>1074828</v>
      </c>
      <c r="G660" s="1" t="s">
        <v>4046</v>
      </c>
      <c r="H660" s="133">
        <v>10</v>
      </c>
      <c r="I660" s="7" t="s">
        <v>2510</v>
      </c>
      <c r="J660" s="1" t="s">
        <v>57</v>
      </c>
      <c r="K660" s="1" t="s">
        <v>420</v>
      </c>
      <c r="L660" s="3">
        <v>310</v>
      </c>
      <c r="M660" s="10">
        <f t="shared" si="12"/>
        <v>3100</v>
      </c>
      <c r="N660" s="5" t="s">
        <v>12</v>
      </c>
      <c r="O660" s="1" t="s">
        <v>349</v>
      </c>
      <c r="P660" s="1" t="s">
        <v>226</v>
      </c>
      <c r="Q660" s="1" t="s">
        <v>226</v>
      </c>
      <c r="R660" s="6">
        <v>45699</v>
      </c>
      <c r="S660" s="1" t="s">
        <v>4027</v>
      </c>
      <c r="T660" s="124" t="s">
        <v>350</v>
      </c>
    </row>
    <row r="661" spans="1:20" ht="95.1" customHeight="1" x14ac:dyDescent="0.25">
      <c r="A661" s="118" t="s">
        <v>2274</v>
      </c>
      <c r="B661" s="1">
        <v>2513</v>
      </c>
      <c r="C661" s="1" t="s">
        <v>1496</v>
      </c>
      <c r="D661" s="1" t="s">
        <v>347</v>
      </c>
      <c r="E661" s="1" t="s">
        <v>2699</v>
      </c>
      <c r="F661" s="1">
        <v>1074828</v>
      </c>
      <c r="G661" s="1" t="s">
        <v>4046</v>
      </c>
      <c r="H661" s="133">
        <v>2</v>
      </c>
      <c r="I661" s="7" t="s">
        <v>2510</v>
      </c>
      <c r="J661" s="1" t="s">
        <v>57</v>
      </c>
      <c r="K661" s="1" t="s">
        <v>420</v>
      </c>
      <c r="L661" s="3">
        <v>310</v>
      </c>
      <c r="M661" s="10">
        <f t="shared" si="12"/>
        <v>620</v>
      </c>
      <c r="N661" s="5" t="s">
        <v>12</v>
      </c>
      <c r="O661" s="1" t="s">
        <v>349</v>
      </c>
      <c r="P661" s="1" t="s">
        <v>226</v>
      </c>
      <c r="Q661" s="1" t="s">
        <v>226</v>
      </c>
      <c r="R661" s="6">
        <v>45699</v>
      </c>
      <c r="S661" s="1" t="s">
        <v>4027</v>
      </c>
      <c r="T661" s="124" t="s">
        <v>350</v>
      </c>
    </row>
    <row r="662" spans="1:20" ht="95.1" customHeight="1" x14ac:dyDescent="0.25">
      <c r="A662" s="118" t="s">
        <v>2274</v>
      </c>
      <c r="B662" s="1">
        <v>2521</v>
      </c>
      <c r="C662" s="1" t="s">
        <v>1496</v>
      </c>
      <c r="D662" s="1" t="s">
        <v>347</v>
      </c>
      <c r="E662" s="1" t="s">
        <v>2699</v>
      </c>
      <c r="F662" s="1">
        <v>1074828</v>
      </c>
      <c r="G662" s="1" t="s">
        <v>4046</v>
      </c>
      <c r="H662" s="133">
        <v>2</v>
      </c>
      <c r="I662" s="7" t="s">
        <v>2510</v>
      </c>
      <c r="J662" s="1" t="s">
        <v>57</v>
      </c>
      <c r="K662" s="1" t="s">
        <v>420</v>
      </c>
      <c r="L662" s="3">
        <v>310</v>
      </c>
      <c r="M662" s="10">
        <f t="shared" si="12"/>
        <v>620</v>
      </c>
      <c r="N662" s="5" t="s">
        <v>12</v>
      </c>
      <c r="O662" s="1" t="s">
        <v>349</v>
      </c>
      <c r="P662" s="1" t="s">
        <v>226</v>
      </c>
      <c r="Q662" s="1" t="s">
        <v>226</v>
      </c>
      <c r="R662" s="6">
        <v>45699</v>
      </c>
      <c r="S662" s="1" t="s">
        <v>4027</v>
      </c>
      <c r="T662" s="124" t="s">
        <v>350</v>
      </c>
    </row>
    <row r="663" spans="1:20" ht="95.1" customHeight="1" x14ac:dyDescent="0.25">
      <c r="A663" s="118" t="s">
        <v>2274</v>
      </c>
      <c r="B663" s="1">
        <v>2970</v>
      </c>
      <c r="C663" s="1" t="s">
        <v>1496</v>
      </c>
      <c r="D663" s="1" t="s">
        <v>347</v>
      </c>
      <c r="E663" s="1" t="s">
        <v>2699</v>
      </c>
      <c r="F663" s="1">
        <v>1074828</v>
      </c>
      <c r="G663" s="1" t="s">
        <v>4046</v>
      </c>
      <c r="H663" s="133">
        <v>5</v>
      </c>
      <c r="I663" s="7" t="s">
        <v>2510</v>
      </c>
      <c r="J663" s="1" t="s">
        <v>57</v>
      </c>
      <c r="K663" s="1" t="s">
        <v>420</v>
      </c>
      <c r="L663" s="3">
        <v>310</v>
      </c>
      <c r="M663" s="10">
        <f t="shared" si="12"/>
        <v>1550</v>
      </c>
      <c r="N663" s="5" t="s">
        <v>12</v>
      </c>
      <c r="O663" s="1" t="s">
        <v>349</v>
      </c>
      <c r="P663" s="1" t="s">
        <v>226</v>
      </c>
      <c r="Q663" s="1" t="s">
        <v>226</v>
      </c>
      <c r="R663" s="6">
        <v>45699</v>
      </c>
      <c r="S663" s="1" t="s">
        <v>4027</v>
      </c>
      <c r="T663" s="124" t="s">
        <v>350</v>
      </c>
    </row>
    <row r="664" spans="1:20" ht="95.1" customHeight="1" x14ac:dyDescent="0.25">
      <c r="A664" s="118" t="s">
        <v>2274</v>
      </c>
      <c r="B664" s="1">
        <v>2007</v>
      </c>
      <c r="C664" s="1" t="s">
        <v>1496</v>
      </c>
      <c r="D664" s="1" t="s">
        <v>347</v>
      </c>
      <c r="E664" s="1" t="s">
        <v>2699</v>
      </c>
      <c r="F664" s="1">
        <v>1080976</v>
      </c>
      <c r="G664" s="1" t="s">
        <v>4046</v>
      </c>
      <c r="H664" s="133">
        <v>8</v>
      </c>
      <c r="I664" s="7" t="s">
        <v>2510</v>
      </c>
      <c r="J664" s="1" t="s">
        <v>57</v>
      </c>
      <c r="K664" s="1" t="s">
        <v>421</v>
      </c>
      <c r="L664" s="3">
        <v>277.5</v>
      </c>
      <c r="M664" s="10">
        <f t="shared" si="12"/>
        <v>2220</v>
      </c>
      <c r="N664" s="5" t="s">
        <v>12</v>
      </c>
      <c r="O664" s="1" t="s">
        <v>349</v>
      </c>
      <c r="P664" s="1" t="s">
        <v>226</v>
      </c>
      <c r="Q664" s="1" t="s">
        <v>226</v>
      </c>
      <c r="R664" s="6">
        <v>45699</v>
      </c>
      <c r="S664" s="1" t="s">
        <v>4027</v>
      </c>
      <c r="T664" s="124" t="s">
        <v>350</v>
      </c>
    </row>
    <row r="665" spans="1:20" ht="95.1" customHeight="1" x14ac:dyDescent="0.25">
      <c r="A665" s="118" t="s">
        <v>2274</v>
      </c>
      <c r="B665" s="1">
        <v>2004</v>
      </c>
      <c r="C665" s="1" t="s">
        <v>1496</v>
      </c>
      <c r="D665" s="1" t="s">
        <v>347</v>
      </c>
      <c r="E665" s="1" t="s">
        <v>2699</v>
      </c>
      <c r="F665" s="1">
        <v>1080976</v>
      </c>
      <c r="G665" s="1" t="s">
        <v>4046</v>
      </c>
      <c r="H665" s="133">
        <v>10</v>
      </c>
      <c r="I665" s="7" t="s">
        <v>2510</v>
      </c>
      <c r="J665" s="1" t="s">
        <v>57</v>
      </c>
      <c r="K665" s="1" t="s">
        <v>421</v>
      </c>
      <c r="L665" s="3">
        <v>277.5</v>
      </c>
      <c r="M665" s="10">
        <f t="shared" si="12"/>
        <v>2775</v>
      </c>
      <c r="N665" s="5" t="s">
        <v>12</v>
      </c>
      <c r="O665" s="1" t="s">
        <v>349</v>
      </c>
      <c r="P665" s="1" t="s">
        <v>226</v>
      </c>
      <c r="Q665" s="1" t="s">
        <v>226</v>
      </c>
      <c r="R665" s="6">
        <v>45699</v>
      </c>
      <c r="S665" s="1" t="s">
        <v>4027</v>
      </c>
      <c r="T665" s="124" t="s">
        <v>350</v>
      </c>
    </row>
    <row r="666" spans="1:20" ht="95.1" customHeight="1" x14ac:dyDescent="0.25">
      <c r="A666" s="118" t="s">
        <v>2274</v>
      </c>
      <c r="B666" s="1">
        <v>2521</v>
      </c>
      <c r="C666" s="1" t="s">
        <v>1496</v>
      </c>
      <c r="D666" s="1" t="s">
        <v>347</v>
      </c>
      <c r="E666" s="1" t="s">
        <v>2699</v>
      </c>
      <c r="F666" s="1">
        <v>1080976</v>
      </c>
      <c r="G666" s="1" t="s">
        <v>4046</v>
      </c>
      <c r="H666" s="133">
        <v>2</v>
      </c>
      <c r="I666" s="7" t="s">
        <v>2510</v>
      </c>
      <c r="J666" s="1" t="s">
        <v>57</v>
      </c>
      <c r="K666" s="1" t="s">
        <v>421</v>
      </c>
      <c r="L666" s="3">
        <v>277.5</v>
      </c>
      <c r="M666" s="10">
        <f t="shared" si="12"/>
        <v>555</v>
      </c>
      <c r="N666" s="5" t="s">
        <v>12</v>
      </c>
      <c r="O666" s="1" t="s">
        <v>349</v>
      </c>
      <c r="P666" s="1" t="s">
        <v>226</v>
      </c>
      <c r="Q666" s="1" t="s">
        <v>226</v>
      </c>
      <c r="R666" s="6">
        <v>45699</v>
      </c>
      <c r="S666" s="1" t="s">
        <v>4027</v>
      </c>
      <c r="T666" s="124" t="s">
        <v>350</v>
      </c>
    </row>
    <row r="667" spans="1:20" ht="95.1" customHeight="1" x14ac:dyDescent="0.25">
      <c r="A667" s="118" t="s">
        <v>2274</v>
      </c>
      <c r="B667" s="1">
        <v>2970</v>
      </c>
      <c r="C667" s="1" t="s">
        <v>1496</v>
      </c>
      <c r="D667" s="1" t="s">
        <v>347</v>
      </c>
      <c r="E667" s="1" t="s">
        <v>2699</v>
      </c>
      <c r="F667" s="1">
        <v>1080976</v>
      </c>
      <c r="G667" s="1" t="s">
        <v>4046</v>
      </c>
      <c r="H667" s="133">
        <v>8</v>
      </c>
      <c r="I667" s="7" t="s">
        <v>2510</v>
      </c>
      <c r="J667" s="1" t="s">
        <v>57</v>
      </c>
      <c r="K667" s="1" t="s">
        <v>421</v>
      </c>
      <c r="L667" s="3">
        <v>277.5</v>
      </c>
      <c r="M667" s="10">
        <f t="shared" si="12"/>
        <v>2220</v>
      </c>
      <c r="N667" s="5" t="s">
        <v>12</v>
      </c>
      <c r="O667" s="1" t="s">
        <v>349</v>
      </c>
      <c r="P667" s="1" t="s">
        <v>226</v>
      </c>
      <c r="Q667" s="1" t="s">
        <v>226</v>
      </c>
      <c r="R667" s="6">
        <v>45699</v>
      </c>
      <c r="S667" s="1" t="s">
        <v>4027</v>
      </c>
      <c r="T667" s="124" t="s">
        <v>350</v>
      </c>
    </row>
    <row r="668" spans="1:20" ht="95.1" customHeight="1" x14ac:dyDescent="0.25">
      <c r="A668" s="118" t="s">
        <v>2274</v>
      </c>
      <c r="B668" s="1">
        <v>2513</v>
      </c>
      <c r="C668" s="1" t="s">
        <v>1496</v>
      </c>
      <c r="D668" s="1" t="s">
        <v>347</v>
      </c>
      <c r="E668" s="1" t="s">
        <v>2699</v>
      </c>
      <c r="F668" s="1">
        <v>1080976</v>
      </c>
      <c r="G668" s="1" t="s">
        <v>4046</v>
      </c>
      <c r="H668" s="133">
        <v>2</v>
      </c>
      <c r="I668" s="7" t="s">
        <v>2510</v>
      </c>
      <c r="J668" s="1" t="s">
        <v>57</v>
      </c>
      <c r="K668" s="1" t="s">
        <v>421</v>
      </c>
      <c r="L668" s="3">
        <v>277.5</v>
      </c>
      <c r="M668" s="10">
        <f t="shared" si="12"/>
        <v>555</v>
      </c>
      <c r="N668" s="5" t="s">
        <v>12</v>
      </c>
      <c r="O668" s="1" t="s">
        <v>349</v>
      </c>
      <c r="P668" s="1" t="s">
        <v>226</v>
      </c>
      <c r="Q668" s="1" t="s">
        <v>226</v>
      </c>
      <c r="R668" s="6">
        <v>45699</v>
      </c>
      <c r="S668" s="1" t="s">
        <v>4027</v>
      </c>
      <c r="T668" s="124" t="s">
        <v>350</v>
      </c>
    </row>
    <row r="669" spans="1:20" ht="95.1" customHeight="1" x14ac:dyDescent="0.25">
      <c r="A669" s="118" t="s">
        <v>2274</v>
      </c>
      <c r="B669" s="1">
        <v>2007</v>
      </c>
      <c r="C669" s="1" t="s">
        <v>1496</v>
      </c>
      <c r="D669" s="1" t="s">
        <v>347</v>
      </c>
      <c r="E669" s="1" t="s">
        <v>2699</v>
      </c>
      <c r="F669" s="1">
        <v>1043947</v>
      </c>
      <c r="G669" s="1" t="s">
        <v>4046</v>
      </c>
      <c r="H669" s="133">
        <v>5</v>
      </c>
      <c r="I669" s="7" t="s">
        <v>2510</v>
      </c>
      <c r="J669" s="1" t="s">
        <v>57</v>
      </c>
      <c r="K669" s="1" t="s">
        <v>422</v>
      </c>
      <c r="L669" s="3">
        <v>95.56</v>
      </c>
      <c r="M669" s="10">
        <f t="shared" si="12"/>
        <v>477.8</v>
      </c>
      <c r="N669" s="5" t="s">
        <v>12</v>
      </c>
      <c r="O669" s="1" t="s">
        <v>349</v>
      </c>
      <c r="P669" s="1" t="s">
        <v>226</v>
      </c>
      <c r="Q669" s="1" t="s">
        <v>226</v>
      </c>
      <c r="R669" s="6">
        <v>45699</v>
      </c>
      <c r="S669" s="1" t="s">
        <v>4027</v>
      </c>
      <c r="T669" s="124" t="s">
        <v>350</v>
      </c>
    </row>
    <row r="670" spans="1:20" ht="95.1" customHeight="1" x14ac:dyDescent="0.25">
      <c r="A670" s="118" t="s">
        <v>2274</v>
      </c>
      <c r="B670" s="1">
        <v>2004</v>
      </c>
      <c r="C670" s="1" t="s">
        <v>1496</v>
      </c>
      <c r="D670" s="1" t="s">
        <v>347</v>
      </c>
      <c r="E670" s="1" t="s">
        <v>2699</v>
      </c>
      <c r="F670" s="1">
        <v>1043947</v>
      </c>
      <c r="G670" s="1" t="s">
        <v>4046</v>
      </c>
      <c r="H670" s="133">
        <v>5</v>
      </c>
      <c r="I670" s="7" t="s">
        <v>2510</v>
      </c>
      <c r="J670" s="1" t="s">
        <v>57</v>
      </c>
      <c r="K670" s="1" t="s">
        <v>422</v>
      </c>
      <c r="L670" s="3">
        <v>95.56</v>
      </c>
      <c r="M670" s="10">
        <f t="shared" si="12"/>
        <v>477.8</v>
      </c>
      <c r="N670" s="5" t="s">
        <v>12</v>
      </c>
      <c r="O670" s="1" t="s">
        <v>349</v>
      </c>
      <c r="P670" s="1" t="s">
        <v>226</v>
      </c>
      <c r="Q670" s="1" t="s">
        <v>226</v>
      </c>
      <c r="R670" s="6">
        <v>45699</v>
      </c>
      <c r="S670" s="1" t="s">
        <v>4027</v>
      </c>
      <c r="T670" s="124" t="s">
        <v>350</v>
      </c>
    </row>
    <row r="671" spans="1:20" ht="95.1" customHeight="1" x14ac:dyDescent="0.25">
      <c r="A671" s="118" t="s">
        <v>2274</v>
      </c>
      <c r="B671" s="1">
        <v>2970</v>
      </c>
      <c r="C671" s="1" t="s">
        <v>1496</v>
      </c>
      <c r="D671" s="1" t="s">
        <v>347</v>
      </c>
      <c r="E671" s="1" t="s">
        <v>2699</v>
      </c>
      <c r="F671" s="1">
        <v>1043947</v>
      </c>
      <c r="G671" s="1" t="s">
        <v>4046</v>
      </c>
      <c r="H671" s="133">
        <v>3</v>
      </c>
      <c r="I671" s="7" t="s">
        <v>2510</v>
      </c>
      <c r="J671" s="1" t="s">
        <v>57</v>
      </c>
      <c r="K671" s="1" t="s">
        <v>422</v>
      </c>
      <c r="L671" s="3">
        <v>95.56</v>
      </c>
      <c r="M671" s="10">
        <f t="shared" si="12"/>
        <v>286.68</v>
      </c>
      <c r="N671" s="5" t="s">
        <v>12</v>
      </c>
      <c r="O671" s="1" t="s">
        <v>349</v>
      </c>
      <c r="P671" s="1" t="s">
        <v>226</v>
      </c>
      <c r="Q671" s="1" t="s">
        <v>226</v>
      </c>
      <c r="R671" s="6">
        <v>45699</v>
      </c>
      <c r="S671" s="1" t="s">
        <v>4027</v>
      </c>
      <c r="T671" s="124" t="s">
        <v>350</v>
      </c>
    </row>
    <row r="672" spans="1:20" ht="95.1" customHeight="1" x14ac:dyDescent="0.25">
      <c r="A672" s="118" t="s">
        <v>2274</v>
      </c>
      <c r="B672" s="1">
        <v>2521</v>
      </c>
      <c r="C672" s="1" t="s">
        <v>1496</v>
      </c>
      <c r="D672" s="1" t="s">
        <v>347</v>
      </c>
      <c r="E672" s="1" t="s">
        <v>2699</v>
      </c>
      <c r="F672" s="1">
        <v>1043947</v>
      </c>
      <c r="G672" s="1" t="s">
        <v>4046</v>
      </c>
      <c r="H672" s="133">
        <v>2</v>
      </c>
      <c r="I672" s="7" t="s">
        <v>2510</v>
      </c>
      <c r="J672" s="1" t="s">
        <v>57</v>
      </c>
      <c r="K672" s="1" t="s">
        <v>422</v>
      </c>
      <c r="L672" s="3">
        <v>95.56</v>
      </c>
      <c r="M672" s="10">
        <f t="shared" si="12"/>
        <v>191.12</v>
      </c>
      <c r="N672" s="5" t="s">
        <v>12</v>
      </c>
      <c r="O672" s="1" t="s">
        <v>349</v>
      </c>
      <c r="P672" s="1" t="s">
        <v>226</v>
      </c>
      <c r="Q672" s="1" t="s">
        <v>226</v>
      </c>
      <c r="R672" s="6">
        <v>45699</v>
      </c>
      <c r="S672" s="1" t="s">
        <v>4027</v>
      </c>
      <c r="T672" s="124" t="s">
        <v>350</v>
      </c>
    </row>
    <row r="673" spans="1:20" ht="95.1" customHeight="1" x14ac:dyDescent="0.25">
      <c r="A673" s="118" t="s">
        <v>2274</v>
      </c>
      <c r="B673" s="1">
        <v>2007</v>
      </c>
      <c r="C673" s="1" t="s">
        <v>1496</v>
      </c>
      <c r="D673" s="1" t="s">
        <v>347</v>
      </c>
      <c r="E673" s="1" t="s">
        <v>2699</v>
      </c>
      <c r="F673" s="1">
        <v>1010209</v>
      </c>
      <c r="G673" s="1" t="s">
        <v>4046</v>
      </c>
      <c r="H673" s="133">
        <v>5</v>
      </c>
      <c r="I673" s="7" t="s">
        <v>2510</v>
      </c>
      <c r="J673" s="1" t="s">
        <v>57</v>
      </c>
      <c r="K673" s="1" t="s">
        <v>423</v>
      </c>
      <c r="L673" s="3">
        <v>86.82</v>
      </c>
      <c r="M673" s="10">
        <f t="shared" si="12"/>
        <v>434.09999999999997</v>
      </c>
      <c r="N673" s="5" t="s">
        <v>12</v>
      </c>
      <c r="O673" s="1" t="s">
        <v>349</v>
      </c>
      <c r="P673" s="1" t="s">
        <v>226</v>
      </c>
      <c r="Q673" s="1" t="s">
        <v>226</v>
      </c>
      <c r="R673" s="6">
        <v>45699</v>
      </c>
      <c r="S673" s="1" t="s">
        <v>4027</v>
      </c>
      <c r="T673" s="124" t="s">
        <v>350</v>
      </c>
    </row>
    <row r="674" spans="1:20" ht="95.1" customHeight="1" x14ac:dyDescent="0.25">
      <c r="A674" s="118" t="s">
        <v>2274</v>
      </c>
      <c r="B674" s="1">
        <v>2004</v>
      </c>
      <c r="C674" s="1" t="s">
        <v>1496</v>
      </c>
      <c r="D674" s="1" t="s">
        <v>347</v>
      </c>
      <c r="E674" s="1" t="s">
        <v>2699</v>
      </c>
      <c r="F674" s="1">
        <v>1010209</v>
      </c>
      <c r="G674" s="1" t="s">
        <v>4046</v>
      </c>
      <c r="H674" s="133">
        <v>5</v>
      </c>
      <c r="I674" s="7" t="s">
        <v>2510</v>
      </c>
      <c r="J674" s="1" t="s">
        <v>57</v>
      </c>
      <c r="K674" s="1" t="s">
        <v>423</v>
      </c>
      <c r="L674" s="3">
        <v>86.82</v>
      </c>
      <c r="M674" s="10">
        <f t="shared" si="12"/>
        <v>434.09999999999997</v>
      </c>
      <c r="N674" s="5" t="s">
        <v>12</v>
      </c>
      <c r="O674" s="1" t="s">
        <v>349</v>
      </c>
      <c r="P674" s="1" t="s">
        <v>226</v>
      </c>
      <c r="Q674" s="1" t="s">
        <v>226</v>
      </c>
      <c r="R674" s="6">
        <v>45699</v>
      </c>
      <c r="S674" s="1" t="s">
        <v>4027</v>
      </c>
      <c r="T674" s="124" t="s">
        <v>350</v>
      </c>
    </row>
    <row r="675" spans="1:20" ht="95.1" customHeight="1" x14ac:dyDescent="0.25">
      <c r="A675" s="118" t="s">
        <v>2274</v>
      </c>
      <c r="B675" s="1">
        <v>2970</v>
      </c>
      <c r="C675" s="1" t="s">
        <v>1496</v>
      </c>
      <c r="D675" s="1" t="s">
        <v>347</v>
      </c>
      <c r="E675" s="1" t="s">
        <v>2699</v>
      </c>
      <c r="F675" s="1">
        <v>1010209</v>
      </c>
      <c r="G675" s="1" t="s">
        <v>4046</v>
      </c>
      <c r="H675" s="133">
        <v>3</v>
      </c>
      <c r="I675" s="7" t="s">
        <v>2510</v>
      </c>
      <c r="J675" s="1" t="s">
        <v>57</v>
      </c>
      <c r="K675" s="1" t="s">
        <v>423</v>
      </c>
      <c r="L675" s="3">
        <v>86.82</v>
      </c>
      <c r="M675" s="10">
        <f t="shared" si="12"/>
        <v>260.45999999999998</v>
      </c>
      <c r="N675" s="5" t="s">
        <v>12</v>
      </c>
      <c r="O675" s="1" t="s">
        <v>349</v>
      </c>
      <c r="P675" s="1" t="s">
        <v>226</v>
      </c>
      <c r="Q675" s="1" t="s">
        <v>226</v>
      </c>
      <c r="R675" s="6">
        <v>45699</v>
      </c>
      <c r="S675" s="1" t="s">
        <v>4027</v>
      </c>
      <c r="T675" s="124" t="s">
        <v>350</v>
      </c>
    </row>
    <row r="676" spans="1:20" ht="95.1" customHeight="1" x14ac:dyDescent="0.25">
      <c r="A676" s="118" t="s">
        <v>2274</v>
      </c>
      <c r="B676" s="1">
        <v>2521</v>
      </c>
      <c r="C676" s="1" t="s">
        <v>1496</v>
      </c>
      <c r="D676" s="1" t="s">
        <v>347</v>
      </c>
      <c r="E676" s="1" t="s">
        <v>2699</v>
      </c>
      <c r="F676" s="1">
        <v>1010209</v>
      </c>
      <c r="G676" s="1" t="s">
        <v>4046</v>
      </c>
      <c r="H676" s="133">
        <v>2</v>
      </c>
      <c r="I676" s="7" t="s">
        <v>2510</v>
      </c>
      <c r="J676" s="1" t="s">
        <v>57</v>
      </c>
      <c r="K676" s="1" t="s">
        <v>423</v>
      </c>
      <c r="L676" s="3">
        <v>86.82</v>
      </c>
      <c r="M676" s="10">
        <f t="shared" si="12"/>
        <v>173.64</v>
      </c>
      <c r="N676" s="5" t="s">
        <v>12</v>
      </c>
      <c r="O676" s="1" t="s">
        <v>349</v>
      </c>
      <c r="P676" s="1" t="s">
        <v>226</v>
      </c>
      <c r="Q676" s="1" t="s">
        <v>226</v>
      </c>
      <c r="R676" s="6">
        <v>45699</v>
      </c>
      <c r="S676" s="1" t="s">
        <v>4027</v>
      </c>
      <c r="T676" s="124" t="s">
        <v>350</v>
      </c>
    </row>
    <row r="677" spans="1:20" ht="95.1" customHeight="1" x14ac:dyDescent="0.25">
      <c r="A677" s="118" t="s">
        <v>2274</v>
      </c>
      <c r="B677" s="1">
        <v>2004</v>
      </c>
      <c r="C677" s="1" t="s">
        <v>1496</v>
      </c>
      <c r="D677" s="1" t="s">
        <v>347</v>
      </c>
      <c r="E677" s="1" t="s">
        <v>2699</v>
      </c>
      <c r="F677" s="1">
        <v>1069549</v>
      </c>
      <c r="G677" s="1" t="s">
        <v>4046</v>
      </c>
      <c r="H677" s="133">
        <v>2</v>
      </c>
      <c r="I677" s="7" t="s">
        <v>2510</v>
      </c>
      <c r="J677" s="1" t="s">
        <v>57</v>
      </c>
      <c r="K677" s="1" t="s">
        <v>424</v>
      </c>
      <c r="L677" s="3">
        <v>2100</v>
      </c>
      <c r="M677" s="10">
        <f t="shared" si="12"/>
        <v>4200</v>
      </c>
      <c r="N677" s="5" t="s">
        <v>12</v>
      </c>
      <c r="O677" s="1" t="s">
        <v>349</v>
      </c>
      <c r="P677" s="1" t="s">
        <v>226</v>
      </c>
      <c r="Q677" s="1" t="s">
        <v>226</v>
      </c>
      <c r="R677" s="6">
        <v>45699</v>
      </c>
      <c r="S677" s="1" t="s">
        <v>4027</v>
      </c>
      <c r="T677" s="124" t="s">
        <v>350</v>
      </c>
    </row>
    <row r="678" spans="1:20" ht="95.1" customHeight="1" x14ac:dyDescent="0.25">
      <c r="A678" s="118" t="s">
        <v>2274</v>
      </c>
      <c r="B678" s="1">
        <v>2004</v>
      </c>
      <c r="C678" s="1" t="s">
        <v>1496</v>
      </c>
      <c r="D678" s="1" t="s">
        <v>347</v>
      </c>
      <c r="E678" s="1" t="s">
        <v>2699</v>
      </c>
      <c r="F678" s="1">
        <v>1072860</v>
      </c>
      <c r="G678" s="1" t="s">
        <v>4046</v>
      </c>
      <c r="H678" s="133">
        <v>2</v>
      </c>
      <c r="I678" s="7" t="s">
        <v>2510</v>
      </c>
      <c r="J678" s="1" t="s">
        <v>57</v>
      </c>
      <c r="K678" s="1" t="s">
        <v>425</v>
      </c>
      <c r="L678" s="3">
        <v>3060</v>
      </c>
      <c r="M678" s="10">
        <f t="shared" si="12"/>
        <v>6120</v>
      </c>
      <c r="N678" s="5" t="s">
        <v>12</v>
      </c>
      <c r="O678" s="1" t="s">
        <v>349</v>
      </c>
      <c r="P678" s="1" t="s">
        <v>226</v>
      </c>
      <c r="Q678" s="1" t="s">
        <v>226</v>
      </c>
      <c r="R678" s="6">
        <v>45699</v>
      </c>
      <c r="S678" s="1" t="s">
        <v>4027</v>
      </c>
      <c r="T678" s="124" t="s">
        <v>350</v>
      </c>
    </row>
    <row r="679" spans="1:20" ht="95.1" customHeight="1" x14ac:dyDescent="0.25">
      <c r="A679" s="118" t="s">
        <v>2274</v>
      </c>
      <c r="B679" s="1">
        <v>2007</v>
      </c>
      <c r="C679" s="1" t="s">
        <v>1496</v>
      </c>
      <c r="D679" s="1" t="s">
        <v>347</v>
      </c>
      <c r="E679" s="1" t="s">
        <v>2699</v>
      </c>
      <c r="F679" s="1" t="s">
        <v>426</v>
      </c>
      <c r="G679" s="1" t="s">
        <v>4062</v>
      </c>
      <c r="H679" s="133">
        <v>3300</v>
      </c>
      <c r="I679" s="7" t="s">
        <v>2510</v>
      </c>
      <c r="J679" s="1" t="s">
        <v>57</v>
      </c>
      <c r="K679" s="1" t="s">
        <v>427</v>
      </c>
      <c r="L679" s="3">
        <v>21.61</v>
      </c>
      <c r="M679" s="10">
        <f t="shared" si="12"/>
        <v>71313</v>
      </c>
      <c r="N679" s="5" t="s">
        <v>12</v>
      </c>
      <c r="O679" s="1" t="s">
        <v>349</v>
      </c>
      <c r="P679" s="1" t="s">
        <v>226</v>
      </c>
      <c r="Q679" s="1" t="s">
        <v>226</v>
      </c>
      <c r="R679" s="6">
        <v>45699</v>
      </c>
      <c r="S679" s="1" t="s">
        <v>4027</v>
      </c>
      <c r="T679" s="124" t="s">
        <v>350</v>
      </c>
    </row>
    <row r="680" spans="1:20" ht="95.1" customHeight="1" x14ac:dyDescent="0.25">
      <c r="A680" s="118" t="s">
        <v>2274</v>
      </c>
      <c r="B680" s="1">
        <v>2004</v>
      </c>
      <c r="C680" s="1" t="s">
        <v>1496</v>
      </c>
      <c r="D680" s="1" t="s">
        <v>347</v>
      </c>
      <c r="E680" s="1" t="s">
        <v>2699</v>
      </c>
      <c r="F680" s="1" t="s">
        <v>426</v>
      </c>
      <c r="G680" s="1" t="s">
        <v>4062</v>
      </c>
      <c r="H680" s="133">
        <v>1000</v>
      </c>
      <c r="I680" s="7" t="s">
        <v>2510</v>
      </c>
      <c r="J680" s="1" t="s">
        <v>57</v>
      </c>
      <c r="K680" s="1" t="s">
        <v>427</v>
      </c>
      <c r="L680" s="3">
        <v>21.61</v>
      </c>
      <c r="M680" s="10">
        <f t="shared" si="12"/>
        <v>21610</v>
      </c>
      <c r="N680" s="5" t="s">
        <v>12</v>
      </c>
      <c r="O680" s="1" t="s">
        <v>349</v>
      </c>
      <c r="P680" s="1" t="s">
        <v>226</v>
      </c>
      <c r="Q680" s="1" t="s">
        <v>226</v>
      </c>
      <c r="R680" s="6">
        <v>45699</v>
      </c>
      <c r="S680" s="1" t="s">
        <v>4027</v>
      </c>
      <c r="T680" s="124" t="s">
        <v>350</v>
      </c>
    </row>
    <row r="681" spans="1:20" ht="95.1" customHeight="1" x14ac:dyDescent="0.25">
      <c r="A681" s="118" t="s">
        <v>2274</v>
      </c>
      <c r="B681" s="1">
        <v>2500</v>
      </c>
      <c r="C681" s="1" t="s">
        <v>1496</v>
      </c>
      <c r="D681" s="1" t="s">
        <v>347</v>
      </c>
      <c r="E681" s="1" t="s">
        <v>2699</v>
      </c>
      <c r="F681" s="1" t="s">
        <v>426</v>
      </c>
      <c r="G681" s="1" t="s">
        <v>4062</v>
      </c>
      <c r="H681" s="133">
        <v>100</v>
      </c>
      <c r="I681" s="7" t="s">
        <v>2510</v>
      </c>
      <c r="J681" s="1" t="s">
        <v>57</v>
      </c>
      <c r="K681" s="1" t="s">
        <v>427</v>
      </c>
      <c r="L681" s="3">
        <v>21.61</v>
      </c>
      <c r="M681" s="10">
        <f t="shared" si="12"/>
        <v>2161</v>
      </c>
      <c r="N681" s="5" t="s">
        <v>12</v>
      </c>
      <c r="O681" s="1" t="s">
        <v>349</v>
      </c>
      <c r="P681" s="1" t="s">
        <v>226</v>
      </c>
      <c r="Q681" s="1" t="s">
        <v>226</v>
      </c>
      <c r="R681" s="6">
        <v>45699</v>
      </c>
      <c r="S681" s="1" t="s">
        <v>4027</v>
      </c>
      <c r="T681" s="124" t="s">
        <v>350</v>
      </c>
    </row>
    <row r="682" spans="1:20" ht="95.1" customHeight="1" x14ac:dyDescent="0.25">
      <c r="A682" s="118" t="s">
        <v>2274</v>
      </c>
      <c r="B682" s="1">
        <v>2515</v>
      </c>
      <c r="C682" s="1" t="s">
        <v>1496</v>
      </c>
      <c r="D682" s="1" t="s">
        <v>347</v>
      </c>
      <c r="E682" s="1" t="s">
        <v>2699</v>
      </c>
      <c r="F682" s="1" t="s">
        <v>426</v>
      </c>
      <c r="G682" s="1" t="s">
        <v>4062</v>
      </c>
      <c r="H682" s="133">
        <v>200</v>
      </c>
      <c r="I682" s="7" t="s">
        <v>2510</v>
      </c>
      <c r="J682" s="1" t="s">
        <v>57</v>
      </c>
      <c r="K682" s="1" t="s">
        <v>427</v>
      </c>
      <c r="L682" s="3">
        <v>21.61</v>
      </c>
      <c r="M682" s="10">
        <f t="shared" si="12"/>
        <v>4322</v>
      </c>
      <c r="N682" s="5" t="s">
        <v>12</v>
      </c>
      <c r="O682" s="1" t="s">
        <v>349</v>
      </c>
      <c r="P682" s="1" t="s">
        <v>226</v>
      </c>
      <c r="Q682" s="1" t="s">
        <v>226</v>
      </c>
      <c r="R682" s="6">
        <v>45699</v>
      </c>
      <c r="S682" s="1" t="s">
        <v>4027</v>
      </c>
      <c r="T682" s="124" t="s">
        <v>350</v>
      </c>
    </row>
    <row r="683" spans="1:20" ht="95.1" customHeight="1" x14ac:dyDescent="0.25">
      <c r="A683" s="118" t="s">
        <v>2274</v>
      </c>
      <c r="B683" s="1">
        <v>2521</v>
      </c>
      <c r="C683" s="1" t="s">
        <v>1496</v>
      </c>
      <c r="D683" s="1" t="s">
        <v>347</v>
      </c>
      <c r="E683" s="1" t="s">
        <v>2699</v>
      </c>
      <c r="F683" s="1" t="s">
        <v>426</v>
      </c>
      <c r="G683" s="1" t="s">
        <v>4062</v>
      </c>
      <c r="H683" s="133">
        <v>300</v>
      </c>
      <c r="I683" s="7" t="s">
        <v>2510</v>
      </c>
      <c r="J683" s="1" t="s">
        <v>57</v>
      </c>
      <c r="K683" s="1" t="s">
        <v>427</v>
      </c>
      <c r="L683" s="3">
        <v>21.61</v>
      </c>
      <c r="M683" s="10">
        <f t="shared" si="12"/>
        <v>6483</v>
      </c>
      <c r="N683" s="5" t="s">
        <v>12</v>
      </c>
      <c r="O683" s="1" t="s">
        <v>349</v>
      </c>
      <c r="P683" s="1" t="s">
        <v>226</v>
      </c>
      <c r="Q683" s="1" t="s">
        <v>226</v>
      </c>
      <c r="R683" s="6">
        <v>45699</v>
      </c>
      <c r="S683" s="1" t="s">
        <v>4027</v>
      </c>
      <c r="T683" s="124" t="s">
        <v>350</v>
      </c>
    </row>
    <row r="684" spans="1:20" ht="95.1" customHeight="1" x14ac:dyDescent="0.25">
      <c r="A684" s="118" t="s">
        <v>2274</v>
      </c>
      <c r="B684" s="1">
        <v>2511</v>
      </c>
      <c r="C684" s="1" t="s">
        <v>1496</v>
      </c>
      <c r="D684" s="1" t="s">
        <v>347</v>
      </c>
      <c r="E684" s="1" t="s">
        <v>2699</v>
      </c>
      <c r="F684" s="1" t="s">
        <v>426</v>
      </c>
      <c r="G684" s="1" t="s">
        <v>4062</v>
      </c>
      <c r="H684" s="133">
        <v>200</v>
      </c>
      <c r="I684" s="7" t="s">
        <v>2510</v>
      </c>
      <c r="J684" s="1" t="s">
        <v>57</v>
      </c>
      <c r="K684" s="1" t="s">
        <v>427</v>
      </c>
      <c r="L684" s="3">
        <v>21.61</v>
      </c>
      <c r="M684" s="10">
        <f t="shared" si="12"/>
        <v>4322</v>
      </c>
      <c r="N684" s="5" t="s">
        <v>12</v>
      </c>
      <c r="O684" s="1" t="s">
        <v>349</v>
      </c>
      <c r="P684" s="1" t="s">
        <v>226</v>
      </c>
      <c r="Q684" s="1" t="s">
        <v>226</v>
      </c>
      <c r="R684" s="6">
        <v>45699</v>
      </c>
      <c r="S684" s="1" t="s">
        <v>4027</v>
      </c>
      <c r="T684" s="124" t="s">
        <v>350</v>
      </c>
    </row>
    <row r="685" spans="1:20" ht="95.1" customHeight="1" x14ac:dyDescent="0.25">
      <c r="A685" s="118" t="s">
        <v>2274</v>
      </c>
      <c r="B685" s="1">
        <v>2728</v>
      </c>
      <c r="C685" s="1" t="s">
        <v>1496</v>
      </c>
      <c r="D685" s="1" t="s">
        <v>347</v>
      </c>
      <c r="E685" s="1" t="s">
        <v>2699</v>
      </c>
      <c r="F685" s="1" t="s">
        <v>426</v>
      </c>
      <c r="G685" s="1" t="s">
        <v>4062</v>
      </c>
      <c r="H685" s="133">
        <v>300</v>
      </c>
      <c r="I685" s="7" t="s">
        <v>2510</v>
      </c>
      <c r="J685" s="1" t="s">
        <v>57</v>
      </c>
      <c r="K685" s="1" t="s">
        <v>427</v>
      </c>
      <c r="L685" s="3">
        <v>21.61</v>
      </c>
      <c r="M685" s="10">
        <f t="shared" si="12"/>
        <v>6483</v>
      </c>
      <c r="N685" s="5" t="s">
        <v>12</v>
      </c>
      <c r="O685" s="1" t="s">
        <v>349</v>
      </c>
      <c r="P685" s="1" t="s">
        <v>226</v>
      </c>
      <c r="Q685" s="1" t="s">
        <v>226</v>
      </c>
      <c r="R685" s="6">
        <v>45699</v>
      </c>
      <c r="S685" s="1" t="s">
        <v>4027</v>
      </c>
      <c r="T685" s="124" t="s">
        <v>350</v>
      </c>
    </row>
    <row r="686" spans="1:20" ht="95.1" customHeight="1" x14ac:dyDescent="0.25">
      <c r="A686" s="118" t="s">
        <v>2274</v>
      </c>
      <c r="B686" s="1">
        <v>2520</v>
      </c>
      <c r="C686" s="1" t="s">
        <v>1496</v>
      </c>
      <c r="D686" s="1" t="s">
        <v>347</v>
      </c>
      <c r="E686" s="1" t="s">
        <v>2699</v>
      </c>
      <c r="F686" s="1" t="s">
        <v>426</v>
      </c>
      <c r="G686" s="1" t="s">
        <v>4062</v>
      </c>
      <c r="H686" s="133">
        <v>300</v>
      </c>
      <c r="I686" s="7" t="s">
        <v>2510</v>
      </c>
      <c r="J686" s="1" t="s">
        <v>57</v>
      </c>
      <c r="K686" s="1" t="s">
        <v>427</v>
      </c>
      <c r="L686" s="3">
        <v>21.61</v>
      </c>
      <c r="M686" s="10">
        <f t="shared" si="12"/>
        <v>6483</v>
      </c>
      <c r="N686" s="5" t="s">
        <v>12</v>
      </c>
      <c r="O686" s="1" t="s">
        <v>349</v>
      </c>
      <c r="P686" s="1" t="s">
        <v>226</v>
      </c>
      <c r="Q686" s="1" t="s">
        <v>226</v>
      </c>
      <c r="R686" s="6">
        <v>45699</v>
      </c>
      <c r="S686" s="1" t="s">
        <v>4027</v>
      </c>
      <c r="T686" s="124" t="s">
        <v>350</v>
      </c>
    </row>
    <row r="687" spans="1:20" ht="95.1" customHeight="1" x14ac:dyDescent="0.25">
      <c r="A687" s="118" t="s">
        <v>2274</v>
      </c>
      <c r="B687" s="1">
        <v>2523</v>
      </c>
      <c r="C687" s="1" t="s">
        <v>1496</v>
      </c>
      <c r="D687" s="1" t="s">
        <v>347</v>
      </c>
      <c r="E687" s="1" t="s">
        <v>2699</v>
      </c>
      <c r="F687" s="1" t="s">
        <v>426</v>
      </c>
      <c r="G687" s="1" t="s">
        <v>4062</v>
      </c>
      <c r="H687" s="133">
        <v>1000</v>
      </c>
      <c r="I687" s="7" t="s">
        <v>2510</v>
      </c>
      <c r="J687" s="1" t="s">
        <v>57</v>
      </c>
      <c r="K687" s="1" t="s">
        <v>427</v>
      </c>
      <c r="L687" s="3">
        <v>21.61</v>
      </c>
      <c r="M687" s="10">
        <f t="shared" si="12"/>
        <v>21610</v>
      </c>
      <c r="N687" s="5" t="s">
        <v>12</v>
      </c>
      <c r="O687" s="1" t="s">
        <v>349</v>
      </c>
      <c r="P687" s="1" t="s">
        <v>226</v>
      </c>
      <c r="Q687" s="1" t="s">
        <v>226</v>
      </c>
      <c r="R687" s="6">
        <v>45699</v>
      </c>
      <c r="S687" s="1" t="s">
        <v>4027</v>
      </c>
      <c r="T687" s="124" t="s">
        <v>350</v>
      </c>
    </row>
    <row r="688" spans="1:20" ht="95.1" customHeight="1" x14ac:dyDescent="0.25">
      <c r="A688" s="118" t="s">
        <v>2274</v>
      </c>
      <c r="B688" s="1">
        <v>2741</v>
      </c>
      <c r="C688" s="1" t="s">
        <v>1496</v>
      </c>
      <c r="D688" s="1" t="s">
        <v>347</v>
      </c>
      <c r="E688" s="1" t="s">
        <v>2699</v>
      </c>
      <c r="F688" s="1" t="s">
        <v>426</v>
      </c>
      <c r="G688" s="1" t="s">
        <v>4062</v>
      </c>
      <c r="H688" s="133">
        <v>200</v>
      </c>
      <c r="I688" s="7" t="s">
        <v>2510</v>
      </c>
      <c r="J688" s="1" t="s">
        <v>57</v>
      </c>
      <c r="K688" s="1" t="s">
        <v>427</v>
      </c>
      <c r="L688" s="3">
        <v>21.61</v>
      </c>
      <c r="M688" s="10">
        <f t="shared" si="12"/>
        <v>4322</v>
      </c>
      <c r="N688" s="5" t="s">
        <v>12</v>
      </c>
      <c r="O688" s="1" t="s">
        <v>349</v>
      </c>
      <c r="P688" s="1" t="s">
        <v>226</v>
      </c>
      <c r="Q688" s="1" t="s">
        <v>226</v>
      </c>
      <c r="R688" s="6">
        <v>45699</v>
      </c>
      <c r="S688" s="1" t="s">
        <v>4027</v>
      </c>
      <c r="T688" s="124" t="s">
        <v>350</v>
      </c>
    </row>
    <row r="689" spans="1:20" ht="95.1" customHeight="1" x14ac:dyDescent="0.25">
      <c r="A689" s="118" t="s">
        <v>2274</v>
      </c>
      <c r="B689" s="1">
        <v>2545</v>
      </c>
      <c r="C689" s="1" t="s">
        <v>1496</v>
      </c>
      <c r="D689" s="1" t="s">
        <v>347</v>
      </c>
      <c r="E689" s="1" t="s">
        <v>2699</v>
      </c>
      <c r="F689" s="1" t="s">
        <v>426</v>
      </c>
      <c r="G689" s="1" t="s">
        <v>4062</v>
      </c>
      <c r="H689" s="133">
        <v>100</v>
      </c>
      <c r="I689" s="7" t="s">
        <v>2510</v>
      </c>
      <c r="J689" s="1" t="s">
        <v>57</v>
      </c>
      <c r="K689" s="1" t="s">
        <v>427</v>
      </c>
      <c r="L689" s="3">
        <v>21.61</v>
      </c>
      <c r="M689" s="10">
        <f t="shared" si="12"/>
        <v>2161</v>
      </c>
      <c r="N689" s="5" t="s">
        <v>12</v>
      </c>
      <c r="O689" s="1" t="s">
        <v>349</v>
      </c>
      <c r="P689" s="1" t="s">
        <v>226</v>
      </c>
      <c r="Q689" s="1" t="s">
        <v>226</v>
      </c>
      <c r="R689" s="6">
        <v>45699</v>
      </c>
      <c r="S689" s="1" t="s">
        <v>4027</v>
      </c>
      <c r="T689" s="124" t="s">
        <v>350</v>
      </c>
    </row>
    <row r="690" spans="1:20" ht="95.1" customHeight="1" x14ac:dyDescent="0.25">
      <c r="A690" s="118" t="s">
        <v>2274</v>
      </c>
      <c r="B690" s="1">
        <v>2007</v>
      </c>
      <c r="C690" s="1" t="s">
        <v>1496</v>
      </c>
      <c r="D690" s="1" t="s">
        <v>347</v>
      </c>
      <c r="E690" s="1" t="s">
        <v>2699</v>
      </c>
      <c r="F690" s="1">
        <v>1074846</v>
      </c>
      <c r="G690" s="1" t="s">
        <v>4062</v>
      </c>
      <c r="H690" s="133">
        <v>2800</v>
      </c>
      <c r="I690" s="7" t="s">
        <v>2510</v>
      </c>
      <c r="J690" s="1" t="s">
        <v>57</v>
      </c>
      <c r="K690" s="1" t="s">
        <v>428</v>
      </c>
      <c r="L690" s="3">
        <v>32</v>
      </c>
      <c r="M690" s="10">
        <f t="shared" si="12"/>
        <v>89600</v>
      </c>
      <c r="N690" s="5" t="s">
        <v>12</v>
      </c>
      <c r="O690" s="1" t="s">
        <v>349</v>
      </c>
      <c r="P690" s="1" t="s">
        <v>226</v>
      </c>
      <c r="Q690" s="1" t="s">
        <v>226</v>
      </c>
      <c r="R690" s="6">
        <v>45699</v>
      </c>
      <c r="S690" s="1" t="s">
        <v>4027</v>
      </c>
      <c r="T690" s="124" t="s">
        <v>350</v>
      </c>
    </row>
    <row r="691" spans="1:20" ht="95.1" customHeight="1" x14ac:dyDescent="0.25">
      <c r="A691" s="118" t="s">
        <v>2274</v>
      </c>
      <c r="B691" s="1">
        <v>2004</v>
      </c>
      <c r="C691" s="1" t="s">
        <v>1496</v>
      </c>
      <c r="D691" s="1" t="s">
        <v>347</v>
      </c>
      <c r="E691" s="1" t="s">
        <v>2699</v>
      </c>
      <c r="F691" s="1">
        <v>1074846</v>
      </c>
      <c r="G691" s="1" t="s">
        <v>4062</v>
      </c>
      <c r="H691" s="133">
        <v>1000</v>
      </c>
      <c r="I691" s="7" t="s">
        <v>2510</v>
      </c>
      <c r="J691" s="1" t="s">
        <v>57</v>
      </c>
      <c r="K691" s="1" t="s">
        <v>428</v>
      </c>
      <c r="L691" s="3">
        <v>32</v>
      </c>
      <c r="M691" s="10">
        <f t="shared" si="12"/>
        <v>32000</v>
      </c>
      <c r="N691" s="5" t="s">
        <v>12</v>
      </c>
      <c r="O691" s="1" t="s">
        <v>349</v>
      </c>
      <c r="P691" s="1" t="s">
        <v>226</v>
      </c>
      <c r="Q691" s="1" t="s">
        <v>226</v>
      </c>
      <c r="R691" s="6">
        <v>45699</v>
      </c>
      <c r="S691" s="1" t="s">
        <v>4027</v>
      </c>
      <c r="T691" s="124" t="s">
        <v>350</v>
      </c>
    </row>
    <row r="692" spans="1:20" ht="95.1" customHeight="1" x14ac:dyDescent="0.25">
      <c r="A692" s="118" t="s">
        <v>2274</v>
      </c>
      <c r="B692" s="1">
        <v>2515</v>
      </c>
      <c r="C692" s="1" t="s">
        <v>1496</v>
      </c>
      <c r="D692" s="1" t="s">
        <v>347</v>
      </c>
      <c r="E692" s="1" t="s">
        <v>2699</v>
      </c>
      <c r="F692" s="1">
        <v>1074846</v>
      </c>
      <c r="G692" s="1" t="s">
        <v>4062</v>
      </c>
      <c r="H692" s="133">
        <v>300</v>
      </c>
      <c r="I692" s="7" t="s">
        <v>2510</v>
      </c>
      <c r="J692" s="1" t="s">
        <v>57</v>
      </c>
      <c r="K692" s="1" t="s">
        <v>428</v>
      </c>
      <c r="L692" s="3">
        <v>32</v>
      </c>
      <c r="M692" s="10">
        <f t="shared" si="12"/>
        <v>9600</v>
      </c>
      <c r="N692" s="5" t="s">
        <v>12</v>
      </c>
      <c r="O692" s="1" t="s">
        <v>349</v>
      </c>
      <c r="P692" s="1" t="s">
        <v>226</v>
      </c>
      <c r="Q692" s="1" t="s">
        <v>226</v>
      </c>
      <c r="R692" s="6">
        <v>45699</v>
      </c>
      <c r="S692" s="1" t="s">
        <v>4027</v>
      </c>
      <c r="T692" s="124" t="s">
        <v>350</v>
      </c>
    </row>
    <row r="693" spans="1:20" ht="95.1" customHeight="1" x14ac:dyDescent="0.25">
      <c r="A693" s="118" t="s">
        <v>2274</v>
      </c>
      <c r="B693" s="1">
        <v>2521</v>
      </c>
      <c r="C693" s="1" t="s">
        <v>1496</v>
      </c>
      <c r="D693" s="1" t="s">
        <v>347</v>
      </c>
      <c r="E693" s="1" t="s">
        <v>2699</v>
      </c>
      <c r="F693" s="1">
        <v>1074846</v>
      </c>
      <c r="G693" s="1" t="s">
        <v>4062</v>
      </c>
      <c r="H693" s="133">
        <v>200</v>
      </c>
      <c r="I693" s="7" t="s">
        <v>2510</v>
      </c>
      <c r="J693" s="1" t="s">
        <v>57</v>
      </c>
      <c r="K693" s="1" t="s">
        <v>428</v>
      </c>
      <c r="L693" s="3">
        <v>32</v>
      </c>
      <c r="M693" s="10">
        <f t="shared" si="12"/>
        <v>6400</v>
      </c>
      <c r="N693" s="5" t="s">
        <v>12</v>
      </c>
      <c r="O693" s="1" t="s">
        <v>349</v>
      </c>
      <c r="P693" s="1" t="s">
        <v>226</v>
      </c>
      <c r="Q693" s="1" t="s">
        <v>226</v>
      </c>
      <c r="R693" s="6">
        <v>45699</v>
      </c>
      <c r="S693" s="1" t="s">
        <v>4027</v>
      </c>
      <c r="T693" s="124" t="s">
        <v>350</v>
      </c>
    </row>
    <row r="694" spans="1:20" ht="95.1" customHeight="1" x14ac:dyDescent="0.25">
      <c r="A694" s="118" t="s">
        <v>2274</v>
      </c>
      <c r="B694" s="1">
        <v>2007</v>
      </c>
      <c r="C694" s="1" t="s">
        <v>1496</v>
      </c>
      <c r="D694" s="1" t="s">
        <v>347</v>
      </c>
      <c r="E694" s="1" t="s">
        <v>2699</v>
      </c>
      <c r="F694" s="1">
        <v>1061962</v>
      </c>
      <c r="G694" s="1" t="s">
        <v>4062</v>
      </c>
      <c r="H694" s="133">
        <v>3000</v>
      </c>
      <c r="I694" s="7" t="s">
        <v>2510</v>
      </c>
      <c r="J694" s="1" t="s">
        <v>57</v>
      </c>
      <c r="K694" s="1" t="s">
        <v>429</v>
      </c>
      <c r="L694" s="3">
        <v>40</v>
      </c>
      <c r="M694" s="10">
        <f t="shared" si="12"/>
        <v>120000</v>
      </c>
      <c r="N694" s="5" t="s">
        <v>12</v>
      </c>
      <c r="O694" s="1" t="s">
        <v>349</v>
      </c>
      <c r="P694" s="1" t="s">
        <v>226</v>
      </c>
      <c r="Q694" s="1" t="s">
        <v>226</v>
      </c>
      <c r="R694" s="6">
        <v>45699</v>
      </c>
      <c r="S694" s="1" t="s">
        <v>4027</v>
      </c>
      <c r="T694" s="124" t="s">
        <v>350</v>
      </c>
    </row>
    <row r="695" spans="1:20" ht="95.1" customHeight="1" x14ac:dyDescent="0.25">
      <c r="A695" s="118" t="s">
        <v>2274</v>
      </c>
      <c r="B695" s="1">
        <v>2004</v>
      </c>
      <c r="C695" s="1" t="s">
        <v>1496</v>
      </c>
      <c r="D695" s="1" t="s">
        <v>347</v>
      </c>
      <c r="E695" s="1" t="s">
        <v>2699</v>
      </c>
      <c r="F695" s="1">
        <v>1061962</v>
      </c>
      <c r="G695" s="1" t="s">
        <v>4062</v>
      </c>
      <c r="H695" s="133">
        <v>1000</v>
      </c>
      <c r="I695" s="7" t="s">
        <v>2510</v>
      </c>
      <c r="J695" s="1" t="s">
        <v>57</v>
      </c>
      <c r="K695" s="1" t="s">
        <v>429</v>
      </c>
      <c r="L695" s="3">
        <v>40</v>
      </c>
      <c r="M695" s="10">
        <f t="shared" si="12"/>
        <v>40000</v>
      </c>
      <c r="N695" s="5" t="s">
        <v>12</v>
      </c>
      <c r="O695" s="1" t="s">
        <v>349</v>
      </c>
      <c r="P695" s="1" t="s">
        <v>226</v>
      </c>
      <c r="Q695" s="1" t="s">
        <v>226</v>
      </c>
      <c r="R695" s="6">
        <v>45699</v>
      </c>
      <c r="S695" s="1" t="s">
        <v>4027</v>
      </c>
      <c r="T695" s="124" t="s">
        <v>350</v>
      </c>
    </row>
    <row r="696" spans="1:20" ht="95.1" customHeight="1" x14ac:dyDescent="0.25">
      <c r="A696" s="118" t="s">
        <v>2274</v>
      </c>
      <c r="B696" s="1">
        <v>2521</v>
      </c>
      <c r="C696" s="1" t="s">
        <v>1496</v>
      </c>
      <c r="D696" s="1" t="s">
        <v>347</v>
      </c>
      <c r="E696" s="1" t="s">
        <v>2699</v>
      </c>
      <c r="F696" s="1">
        <v>1061962</v>
      </c>
      <c r="G696" s="1" t="s">
        <v>4062</v>
      </c>
      <c r="H696" s="133">
        <v>500</v>
      </c>
      <c r="I696" s="7" t="s">
        <v>2510</v>
      </c>
      <c r="J696" s="1" t="s">
        <v>57</v>
      </c>
      <c r="K696" s="1" t="s">
        <v>429</v>
      </c>
      <c r="L696" s="3">
        <v>40</v>
      </c>
      <c r="M696" s="10">
        <f t="shared" si="12"/>
        <v>20000</v>
      </c>
      <c r="N696" s="5" t="s">
        <v>12</v>
      </c>
      <c r="O696" s="1" t="s">
        <v>349</v>
      </c>
      <c r="P696" s="1" t="s">
        <v>226</v>
      </c>
      <c r="Q696" s="1" t="s">
        <v>226</v>
      </c>
      <c r="R696" s="6">
        <v>45699</v>
      </c>
      <c r="S696" s="1" t="s">
        <v>4027</v>
      </c>
      <c r="T696" s="124" t="s">
        <v>350</v>
      </c>
    </row>
    <row r="697" spans="1:20" ht="95.1" customHeight="1" x14ac:dyDescent="0.25">
      <c r="A697" s="118" t="s">
        <v>2274</v>
      </c>
      <c r="B697" s="1">
        <v>2515</v>
      </c>
      <c r="C697" s="1" t="s">
        <v>1496</v>
      </c>
      <c r="D697" s="1" t="s">
        <v>347</v>
      </c>
      <c r="E697" s="1" t="s">
        <v>2699</v>
      </c>
      <c r="F697" s="1">
        <v>1061962</v>
      </c>
      <c r="G697" s="1" t="s">
        <v>4062</v>
      </c>
      <c r="H697" s="133">
        <v>500</v>
      </c>
      <c r="I697" s="7" t="s">
        <v>2510</v>
      </c>
      <c r="J697" s="1" t="s">
        <v>57</v>
      </c>
      <c r="K697" s="1" t="s">
        <v>429</v>
      </c>
      <c r="L697" s="3">
        <v>40</v>
      </c>
      <c r="M697" s="10">
        <f t="shared" si="12"/>
        <v>20000</v>
      </c>
      <c r="N697" s="5" t="s">
        <v>12</v>
      </c>
      <c r="O697" s="1" t="s">
        <v>349</v>
      </c>
      <c r="P697" s="1" t="s">
        <v>226</v>
      </c>
      <c r="Q697" s="1" t="s">
        <v>226</v>
      </c>
      <c r="R697" s="6">
        <v>45699</v>
      </c>
      <c r="S697" s="1" t="s">
        <v>4027</v>
      </c>
      <c r="T697" s="124" t="s">
        <v>350</v>
      </c>
    </row>
    <row r="698" spans="1:20" ht="95.1" customHeight="1" x14ac:dyDescent="0.25">
      <c r="A698" s="118" t="s">
        <v>2274</v>
      </c>
      <c r="B698" s="1">
        <v>2007</v>
      </c>
      <c r="C698" s="1" t="s">
        <v>1496</v>
      </c>
      <c r="D698" s="1" t="s">
        <v>347</v>
      </c>
      <c r="E698" s="1" t="s">
        <v>2699</v>
      </c>
      <c r="F698" s="1">
        <v>1111616</v>
      </c>
      <c r="G698" s="1" t="s">
        <v>4047</v>
      </c>
      <c r="H698" s="133">
        <v>784</v>
      </c>
      <c r="I698" s="7" t="s">
        <v>2510</v>
      </c>
      <c r="J698" s="1" t="s">
        <v>57</v>
      </c>
      <c r="K698" s="1" t="s">
        <v>430</v>
      </c>
      <c r="L698" s="3">
        <v>16.010000000000002</v>
      </c>
      <c r="M698" s="10">
        <f t="shared" si="12"/>
        <v>12551.840000000002</v>
      </c>
      <c r="N698" s="5" t="s">
        <v>12</v>
      </c>
      <c r="O698" s="1" t="s">
        <v>349</v>
      </c>
      <c r="P698" s="1" t="s">
        <v>226</v>
      </c>
      <c r="Q698" s="1" t="s">
        <v>226</v>
      </c>
      <c r="R698" s="6">
        <v>45699</v>
      </c>
      <c r="S698" s="1" t="s">
        <v>4027</v>
      </c>
      <c r="T698" s="124" t="s">
        <v>350</v>
      </c>
    </row>
    <row r="699" spans="1:20" ht="95.1" customHeight="1" x14ac:dyDescent="0.25">
      <c r="A699" s="118" t="s">
        <v>2274</v>
      </c>
      <c r="B699" s="2">
        <v>2004</v>
      </c>
      <c r="C699" s="1" t="s">
        <v>1496</v>
      </c>
      <c r="D699" s="1" t="s">
        <v>347</v>
      </c>
      <c r="E699" s="1" t="s">
        <v>2699</v>
      </c>
      <c r="F699" s="1">
        <v>1111616</v>
      </c>
      <c r="G699" s="1" t="s">
        <v>4047</v>
      </c>
      <c r="H699" s="133">
        <v>500</v>
      </c>
      <c r="I699" s="7" t="s">
        <v>2510</v>
      </c>
      <c r="J699" s="1" t="s">
        <v>57</v>
      </c>
      <c r="K699" s="1" t="s">
        <v>430</v>
      </c>
      <c r="L699" s="3">
        <v>16.010000000000002</v>
      </c>
      <c r="M699" s="10">
        <f t="shared" si="12"/>
        <v>8005.0000000000009</v>
      </c>
      <c r="N699" s="5" t="s">
        <v>12</v>
      </c>
      <c r="O699" s="1" t="s">
        <v>349</v>
      </c>
      <c r="P699" s="1" t="s">
        <v>226</v>
      </c>
      <c r="Q699" s="1" t="s">
        <v>226</v>
      </c>
      <c r="R699" s="6">
        <v>45699</v>
      </c>
      <c r="S699" s="1" t="s">
        <v>4027</v>
      </c>
      <c r="T699" s="124" t="s">
        <v>350</v>
      </c>
    </row>
    <row r="700" spans="1:20" ht="95.1" customHeight="1" x14ac:dyDescent="0.25">
      <c r="A700" s="118" t="s">
        <v>2274</v>
      </c>
      <c r="B700" s="2">
        <v>2970</v>
      </c>
      <c r="C700" s="1" t="s">
        <v>1496</v>
      </c>
      <c r="D700" s="1" t="s">
        <v>347</v>
      </c>
      <c r="E700" s="1" t="s">
        <v>2699</v>
      </c>
      <c r="F700" s="1">
        <v>1111616</v>
      </c>
      <c r="G700" s="1" t="s">
        <v>4047</v>
      </c>
      <c r="H700" s="133">
        <v>100</v>
      </c>
      <c r="I700" s="7" t="s">
        <v>2510</v>
      </c>
      <c r="J700" s="1" t="s">
        <v>57</v>
      </c>
      <c r="K700" s="1" t="s">
        <v>430</v>
      </c>
      <c r="L700" s="3">
        <v>16.010000000000002</v>
      </c>
      <c r="M700" s="10">
        <f t="shared" si="12"/>
        <v>1601.0000000000002</v>
      </c>
      <c r="N700" s="5" t="s">
        <v>12</v>
      </c>
      <c r="O700" s="1" t="s">
        <v>349</v>
      </c>
      <c r="P700" s="1" t="s">
        <v>226</v>
      </c>
      <c r="Q700" s="1" t="s">
        <v>226</v>
      </c>
      <c r="R700" s="6">
        <v>45699</v>
      </c>
      <c r="S700" s="1" t="s">
        <v>4027</v>
      </c>
      <c r="T700" s="124" t="s">
        <v>350</v>
      </c>
    </row>
    <row r="701" spans="1:20" ht="95.1" customHeight="1" x14ac:dyDescent="0.25">
      <c r="A701" s="118" t="s">
        <v>2274</v>
      </c>
      <c r="B701" s="2">
        <v>2500</v>
      </c>
      <c r="C701" s="1" t="s">
        <v>1496</v>
      </c>
      <c r="D701" s="1" t="s">
        <v>347</v>
      </c>
      <c r="E701" s="1" t="s">
        <v>2699</v>
      </c>
      <c r="F701" s="1">
        <v>1111616</v>
      </c>
      <c r="G701" s="1" t="s">
        <v>4047</v>
      </c>
      <c r="H701" s="133">
        <v>100</v>
      </c>
      <c r="I701" s="7" t="s">
        <v>2510</v>
      </c>
      <c r="J701" s="1" t="s">
        <v>57</v>
      </c>
      <c r="K701" s="1" t="s">
        <v>430</v>
      </c>
      <c r="L701" s="3">
        <v>16.010000000000002</v>
      </c>
      <c r="M701" s="10">
        <f t="shared" si="12"/>
        <v>1601.0000000000002</v>
      </c>
      <c r="N701" s="5" t="s">
        <v>12</v>
      </c>
      <c r="O701" s="1" t="s">
        <v>349</v>
      </c>
      <c r="P701" s="1" t="s">
        <v>226</v>
      </c>
      <c r="Q701" s="1" t="s">
        <v>226</v>
      </c>
      <c r="R701" s="6">
        <v>45699</v>
      </c>
      <c r="S701" s="1" t="s">
        <v>4027</v>
      </c>
      <c r="T701" s="124" t="s">
        <v>350</v>
      </c>
    </row>
    <row r="702" spans="1:20" ht="95.1" customHeight="1" x14ac:dyDescent="0.25">
      <c r="A702" s="118" t="s">
        <v>2274</v>
      </c>
      <c r="B702" s="2">
        <v>2515</v>
      </c>
      <c r="C702" s="1" t="s">
        <v>1496</v>
      </c>
      <c r="D702" s="1" t="s">
        <v>347</v>
      </c>
      <c r="E702" s="1" t="s">
        <v>2699</v>
      </c>
      <c r="F702" s="1">
        <v>1111616</v>
      </c>
      <c r="G702" s="1" t="s">
        <v>4047</v>
      </c>
      <c r="H702" s="133">
        <v>200</v>
      </c>
      <c r="I702" s="7" t="s">
        <v>2510</v>
      </c>
      <c r="J702" s="1" t="s">
        <v>57</v>
      </c>
      <c r="K702" s="1" t="s">
        <v>430</v>
      </c>
      <c r="L702" s="3">
        <v>16.010000000000002</v>
      </c>
      <c r="M702" s="10">
        <f t="shared" si="12"/>
        <v>3202.0000000000005</v>
      </c>
      <c r="N702" s="5" t="s">
        <v>12</v>
      </c>
      <c r="O702" s="1" t="s">
        <v>349</v>
      </c>
      <c r="P702" s="1" t="s">
        <v>226</v>
      </c>
      <c r="Q702" s="1" t="s">
        <v>226</v>
      </c>
      <c r="R702" s="6">
        <v>45699</v>
      </c>
      <c r="S702" s="1" t="s">
        <v>4027</v>
      </c>
      <c r="T702" s="124" t="s">
        <v>350</v>
      </c>
    </row>
    <row r="703" spans="1:20" ht="95.1" customHeight="1" x14ac:dyDescent="0.25">
      <c r="A703" s="118" t="s">
        <v>2274</v>
      </c>
      <c r="B703" s="2">
        <v>2521</v>
      </c>
      <c r="C703" s="1" t="s">
        <v>1496</v>
      </c>
      <c r="D703" s="1" t="s">
        <v>347</v>
      </c>
      <c r="E703" s="1" t="s">
        <v>2699</v>
      </c>
      <c r="F703" s="1">
        <v>1111616</v>
      </c>
      <c r="G703" s="1" t="s">
        <v>4047</v>
      </c>
      <c r="H703" s="133">
        <v>500</v>
      </c>
      <c r="I703" s="7" t="s">
        <v>2510</v>
      </c>
      <c r="J703" s="1" t="s">
        <v>57</v>
      </c>
      <c r="K703" s="1" t="s">
        <v>430</v>
      </c>
      <c r="L703" s="3">
        <v>16.010000000000002</v>
      </c>
      <c r="M703" s="10">
        <f t="shared" si="12"/>
        <v>8005.0000000000009</v>
      </c>
      <c r="N703" s="5" t="s">
        <v>12</v>
      </c>
      <c r="O703" s="1" t="s">
        <v>349</v>
      </c>
      <c r="P703" s="1" t="s">
        <v>226</v>
      </c>
      <c r="Q703" s="1" t="s">
        <v>226</v>
      </c>
      <c r="R703" s="6">
        <v>45699</v>
      </c>
      <c r="S703" s="1" t="s">
        <v>4027</v>
      </c>
      <c r="T703" s="124" t="s">
        <v>350</v>
      </c>
    </row>
    <row r="704" spans="1:20" ht="95.1" customHeight="1" x14ac:dyDescent="0.25">
      <c r="A704" s="118" t="s">
        <v>2274</v>
      </c>
      <c r="B704" s="1">
        <v>2007</v>
      </c>
      <c r="C704" s="1" t="s">
        <v>1496</v>
      </c>
      <c r="D704" s="1" t="s">
        <v>347</v>
      </c>
      <c r="E704" s="1" t="s">
        <v>2699</v>
      </c>
      <c r="F704" s="1">
        <v>1090725</v>
      </c>
      <c r="G704" s="1" t="s">
        <v>4046</v>
      </c>
      <c r="H704" s="133">
        <v>10</v>
      </c>
      <c r="I704" s="7" t="s">
        <v>2510</v>
      </c>
      <c r="J704" s="1" t="s">
        <v>57</v>
      </c>
      <c r="K704" s="1" t="s">
        <v>431</v>
      </c>
      <c r="L704" s="3">
        <v>1265</v>
      </c>
      <c r="M704" s="10">
        <f t="shared" si="12"/>
        <v>12650</v>
      </c>
      <c r="N704" s="5" t="s">
        <v>12</v>
      </c>
      <c r="O704" s="1" t="s">
        <v>349</v>
      </c>
      <c r="P704" s="1" t="s">
        <v>226</v>
      </c>
      <c r="Q704" s="1" t="s">
        <v>226</v>
      </c>
      <c r="R704" s="6">
        <v>45699</v>
      </c>
      <c r="S704" s="1" t="s">
        <v>4027</v>
      </c>
      <c r="T704" s="124" t="s">
        <v>350</v>
      </c>
    </row>
    <row r="705" spans="1:20" ht="95.1" customHeight="1" x14ac:dyDescent="0.25">
      <c r="A705" s="118" t="s">
        <v>2274</v>
      </c>
      <c r="B705" s="1">
        <v>2007</v>
      </c>
      <c r="C705" s="1" t="s">
        <v>1496</v>
      </c>
      <c r="D705" s="1" t="s">
        <v>347</v>
      </c>
      <c r="E705" s="1" t="s">
        <v>2699</v>
      </c>
      <c r="F705" s="1">
        <v>1090726</v>
      </c>
      <c r="G705" s="1" t="s">
        <v>4046</v>
      </c>
      <c r="H705" s="133">
        <v>10</v>
      </c>
      <c r="I705" s="7" t="s">
        <v>2510</v>
      </c>
      <c r="J705" s="1" t="s">
        <v>57</v>
      </c>
      <c r="K705" s="1" t="s">
        <v>432</v>
      </c>
      <c r="L705" s="3">
        <v>1055</v>
      </c>
      <c r="M705" s="10">
        <f t="shared" si="12"/>
        <v>10550</v>
      </c>
      <c r="N705" s="5" t="s">
        <v>12</v>
      </c>
      <c r="O705" s="1" t="s">
        <v>349</v>
      </c>
      <c r="P705" s="1" t="s">
        <v>226</v>
      </c>
      <c r="Q705" s="1" t="s">
        <v>226</v>
      </c>
      <c r="R705" s="6">
        <v>45699</v>
      </c>
      <c r="S705" s="1" t="s">
        <v>4027</v>
      </c>
      <c r="T705" s="124" t="s">
        <v>350</v>
      </c>
    </row>
    <row r="706" spans="1:20" ht="95.1" customHeight="1" x14ac:dyDescent="0.25">
      <c r="A706" s="118" t="s">
        <v>2274</v>
      </c>
      <c r="B706" s="1">
        <v>2007</v>
      </c>
      <c r="C706" s="1" t="s">
        <v>1496</v>
      </c>
      <c r="D706" s="1" t="s">
        <v>347</v>
      </c>
      <c r="E706" s="1" t="s">
        <v>2699</v>
      </c>
      <c r="F706" s="1">
        <v>1033609</v>
      </c>
      <c r="G706" s="1" t="s">
        <v>4046</v>
      </c>
      <c r="H706" s="133">
        <v>3</v>
      </c>
      <c r="I706" s="7" t="s">
        <v>2510</v>
      </c>
      <c r="J706" s="1" t="s">
        <v>57</v>
      </c>
      <c r="K706" s="1" t="s">
        <v>433</v>
      </c>
      <c r="L706" s="3">
        <v>700</v>
      </c>
      <c r="M706" s="10">
        <f t="shared" si="12"/>
        <v>2100</v>
      </c>
      <c r="N706" s="5" t="s">
        <v>12</v>
      </c>
      <c r="O706" s="1" t="s">
        <v>349</v>
      </c>
      <c r="P706" s="1" t="s">
        <v>226</v>
      </c>
      <c r="Q706" s="1" t="s">
        <v>226</v>
      </c>
      <c r="R706" s="6">
        <v>45699</v>
      </c>
      <c r="S706" s="1" t="s">
        <v>4027</v>
      </c>
      <c r="T706" s="124" t="s">
        <v>350</v>
      </c>
    </row>
    <row r="707" spans="1:20" ht="95.1" customHeight="1" x14ac:dyDescent="0.25">
      <c r="A707" s="118" t="s">
        <v>2274</v>
      </c>
      <c r="B707" s="1">
        <v>2741</v>
      </c>
      <c r="C707" s="1" t="s">
        <v>1496</v>
      </c>
      <c r="D707" s="1" t="s">
        <v>434</v>
      </c>
      <c r="E707" s="1" t="s">
        <v>2699</v>
      </c>
      <c r="F707" s="1">
        <v>1075493</v>
      </c>
      <c r="G707" s="1" t="s">
        <v>372</v>
      </c>
      <c r="H707" s="133">
        <v>205953</v>
      </c>
      <c r="I707" s="7" t="s">
        <v>2402</v>
      </c>
      <c r="J707" s="1" t="s">
        <v>57</v>
      </c>
      <c r="K707" s="1" t="s">
        <v>435</v>
      </c>
      <c r="L707" s="3">
        <v>0.15</v>
      </c>
      <c r="M707" s="10">
        <f t="shared" si="12"/>
        <v>30892.949999999997</v>
      </c>
      <c r="N707" s="5" t="s">
        <v>12</v>
      </c>
      <c r="O707" s="1" t="s">
        <v>53</v>
      </c>
      <c r="P707" s="1" t="s">
        <v>226</v>
      </c>
      <c r="Q707" s="1" t="s">
        <v>226</v>
      </c>
      <c r="R707" s="6">
        <v>45750</v>
      </c>
      <c r="S707" s="1" t="s">
        <v>4027</v>
      </c>
      <c r="T707" s="124" t="s">
        <v>436</v>
      </c>
    </row>
    <row r="708" spans="1:20" ht="95.1" customHeight="1" x14ac:dyDescent="0.25">
      <c r="A708" s="118" t="s">
        <v>2274</v>
      </c>
      <c r="B708" s="1">
        <v>2515</v>
      </c>
      <c r="C708" s="1" t="s">
        <v>1496</v>
      </c>
      <c r="D708" s="1" t="s">
        <v>434</v>
      </c>
      <c r="E708" s="1" t="s">
        <v>2699</v>
      </c>
      <c r="F708" s="1">
        <v>1075493</v>
      </c>
      <c r="G708" s="1" t="s">
        <v>372</v>
      </c>
      <c r="H708" s="133">
        <v>2926919</v>
      </c>
      <c r="I708" s="7" t="s">
        <v>2402</v>
      </c>
      <c r="J708" s="1" t="s">
        <v>57</v>
      </c>
      <c r="K708" s="1" t="s">
        <v>435</v>
      </c>
      <c r="L708" s="3">
        <v>0.15</v>
      </c>
      <c r="M708" s="10">
        <f t="shared" si="12"/>
        <v>439037.85</v>
      </c>
      <c r="N708" s="5" t="s">
        <v>12</v>
      </c>
      <c r="O708" s="1" t="s">
        <v>53</v>
      </c>
      <c r="P708" s="1" t="s">
        <v>226</v>
      </c>
      <c r="Q708" s="1" t="s">
        <v>226</v>
      </c>
      <c r="R708" s="6">
        <v>45750</v>
      </c>
      <c r="S708" s="1" t="s">
        <v>4027</v>
      </c>
      <c r="T708" s="124" t="s">
        <v>436</v>
      </c>
    </row>
    <row r="709" spans="1:20" ht="95.1" customHeight="1" x14ac:dyDescent="0.25">
      <c r="A709" s="118" t="s">
        <v>2274</v>
      </c>
      <c r="B709" s="1">
        <v>2515</v>
      </c>
      <c r="C709" s="1" t="s">
        <v>1496</v>
      </c>
      <c r="D709" s="1" t="s">
        <v>434</v>
      </c>
      <c r="E709" s="1" t="s">
        <v>2699</v>
      </c>
      <c r="F709" s="1">
        <v>1075493</v>
      </c>
      <c r="G709" s="1" t="s">
        <v>372</v>
      </c>
      <c r="H709" s="133">
        <v>852107</v>
      </c>
      <c r="I709" s="7" t="s">
        <v>2402</v>
      </c>
      <c r="J709" s="1" t="s">
        <v>57</v>
      </c>
      <c r="K709" s="1" t="s">
        <v>435</v>
      </c>
      <c r="L709" s="3">
        <v>0.11</v>
      </c>
      <c r="M709" s="10">
        <f t="shared" si="12"/>
        <v>93731.77</v>
      </c>
      <c r="N709" s="5" t="s">
        <v>12</v>
      </c>
      <c r="O709" s="1" t="s">
        <v>53</v>
      </c>
      <c r="P709" s="1" t="s">
        <v>226</v>
      </c>
      <c r="Q709" s="1" t="s">
        <v>226</v>
      </c>
      <c r="R709" s="6">
        <v>45750</v>
      </c>
      <c r="S709" s="1" t="s">
        <v>4027</v>
      </c>
      <c r="T709" s="124" t="s">
        <v>436</v>
      </c>
    </row>
    <row r="710" spans="1:20" ht="95.1" customHeight="1" x14ac:dyDescent="0.25">
      <c r="A710" s="118" t="s">
        <v>2274</v>
      </c>
      <c r="B710" s="1">
        <v>2511</v>
      </c>
      <c r="C710" s="1" t="s">
        <v>1496</v>
      </c>
      <c r="D710" s="1" t="s">
        <v>434</v>
      </c>
      <c r="E710" s="1" t="s">
        <v>2699</v>
      </c>
      <c r="F710" s="1">
        <v>1075493</v>
      </c>
      <c r="G710" s="1" t="s">
        <v>372</v>
      </c>
      <c r="H710" s="133">
        <v>15000</v>
      </c>
      <c r="I710" s="7" t="s">
        <v>2402</v>
      </c>
      <c r="J710" s="1" t="s">
        <v>57</v>
      </c>
      <c r="K710" s="1" t="s">
        <v>435</v>
      </c>
      <c r="L710" s="3">
        <v>0.15</v>
      </c>
      <c r="M710" s="10">
        <f t="shared" si="12"/>
        <v>2250</v>
      </c>
      <c r="N710" s="5" t="s">
        <v>12</v>
      </c>
      <c r="O710" s="1" t="s">
        <v>53</v>
      </c>
      <c r="P710" s="1" t="s">
        <v>226</v>
      </c>
      <c r="Q710" s="1" t="s">
        <v>226</v>
      </c>
      <c r="R710" s="6">
        <v>45750</v>
      </c>
      <c r="S710" s="1" t="s">
        <v>4027</v>
      </c>
      <c r="T710" s="124" t="s">
        <v>436</v>
      </c>
    </row>
    <row r="711" spans="1:20" ht="95.1" customHeight="1" x14ac:dyDescent="0.25">
      <c r="A711" s="118" t="s">
        <v>2274</v>
      </c>
      <c r="B711" s="1">
        <v>2741</v>
      </c>
      <c r="C711" s="1" t="s">
        <v>1496</v>
      </c>
      <c r="D711" s="1" t="s">
        <v>434</v>
      </c>
      <c r="E711" s="1" t="s">
        <v>2699</v>
      </c>
      <c r="F711" s="1">
        <v>1075493</v>
      </c>
      <c r="G711" s="1" t="s">
        <v>372</v>
      </c>
      <c r="H711" s="133">
        <v>6012</v>
      </c>
      <c r="I711" s="7" t="s">
        <v>2402</v>
      </c>
      <c r="J711" s="1" t="s">
        <v>57</v>
      </c>
      <c r="K711" s="1" t="s">
        <v>435</v>
      </c>
      <c r="L711" s="3">
        <v>0.11</v>
      </c>
      <c r="M711" s="10">
        <f t="shared" si="12"/>
        <v>661.32</v>
      </c>
      <c r="N711" s="5" t="s">
        <v>12</v>
      </c>
      <c r="O711" s="1" t="s">
        <v>53</v>
      </c>
      <c r="P711" s="1" t="s">
        <v>226</v>
      </c>
      <c r="Q711" s="1" t="s">
        <v>226</v>
      </c>
      <c r="R711" s="6">
        <v>45750</v>
      </c>
      <c r="S711" s="1" t="s">
        <v>4027</v>
      </c>
      <c r="T711" s="124" t="s">
        <v>436</v>
      </c>
    </row>
    <row r="712" spans="1:20" ht="95.1" customHeight="1" x14ac:dyDescent="0.25">
      <c r="A712" s="118" t="s">
        <v>2274</v>
      </c>
      <c r="B712" s="1">
        <v>2545</v>
      </c>
      <c r="C712" s="1" t="s">
        <v>1496</v>
      </c>
      <c r="D712" s="1" t="s">
        <v>434</v>
      </c>
      <c r="E712" s="1" t="s">
        <v>2699</v>
      </c>
      <c r="F712" s="1">
        <v>1075493</v>
      </c>
      <c r="G712" s="1" t="s">
        <v>372</v>
      </c>
      <c r="H712" s="133">
        <v>25194</v>
      </c>
      <c r="I712" s="7" t="s">
        <v>2402</v>
      </c>
      <c r="J712" s="1" t="s">
        <v>57</v>
      </c>
      <c r="K712" s="1" t="s">
        <v>435</v>
      </c>
      <c r="L712" s="3">
        <v>0.11</v>
      </c>
      <c r="M712" s="10">
        <f t="shared" si="12"/>
        <v>2771.34</v>
      </c>
      <c r="N712" s="5" t="s">
        <v>12</v>
      </c>
      <c r="O712" s="1" t="s">
        <v>53</v>
      </c>
      <c r="P712" s="1" t="s">
        <v>226</v>
      </c>
      <c r="Q712" s="1" t="s">
        <v>226</v>
      </c>
      <c r="R712" s="6">
        <v>45750</v>
      </c>
      <c r="S712" s="1" t="s">
        <v>4027</v>
      </c>
      <c r="T712" s="124" t="s">
        <v>436</v>
      </c>
    </row>
    <row r="713" spans="1:20" ht="95.1" customHeight="1" x14ac:dyDescent="0.25">
      <c r="A713" s="118" t="s">
        <v>2274</v>
      </c>
      <c r="B713" s="1">
        <v>2453</v>
      </c>
      <c r="C713" s="1" t="s">
        <v>1496</v>
      </c>
      <c r="D713" s="1" t="s">
        <v>434</v>
      </c>
      <c r="E713" s="1" t="s">
        <v>2699</v>
      </c>
      <c r="F713" s="1">
        <v>1075493</v>
      </c>
      <c r="G713" s="1" t="s">
        <v>372</v>
      </c>
      <c r="H713" s="133">
        <v>15840</v>
      </c>
      <c r="I713" s="7" t="s">
        <v>2402</v>
      </c>
      <c r="J713" s="1" t="s">
        <v>57</v>
      </c>
      <c r="K713" s="1" t="s">
        <v>435</v>
      </c>
      <c r="L713" s="3">
        <v>0.11</v>
      </c>
      <c r="M713" s="10">
        <f t="shared" si="12"/>
        <v>1742.4</v>
      </c>
      <c r="N713" s="5" t="s">
        <v>12</v>
      </c>
      <c r="O713" s="1" t="s">
        <v>53</v>
      </c>
      <c r="P713" s="1" t="s">
        <v>226</v>
      </c>
      <c r="Q713" s="1" t="s">
        <v>226</v>
      </c>
      <c r="R713" s="6">
        <v>45750</v>
      </c>
      <c r="S713" s="1" t="s">
        <v>4027</v>
      </c>
      <c r="T713" s="124" t="s">
        <v>436</v>
      </c>
    </row>
    <row r="714" spans="1:20" ht="95.1" customHeight="1" x14ac:dyDescent="0.25">
      <c r="A714" s="118" t="s">
        <v>2274</v>
      </c>
      <c r="B714" s="1">
        <v>2522</v>
      </c>
      <c r="C714" s="1" t="s">
        <v>1496</v>
      </c>
      <c r="D714" s="1" t="s">
        <v>434</v>
      </c>
      <c r="E714" s="1" t="s">
        <v>2699</v>
      </c>
      <c r="F714" s="1">
        <v>1075493</v>
      </c>
      <c r="G714" s="1" t="s">
        <v>372</v>
      </c>
      <c r="H714" s="133">
        <v>77076</v>
      </c>
      <c r="I714" s="7" t="s">
        <v>2402</v>
      </c>
      <c r="J714" s="1" t="s">
        <v>57</v>
      </c>
      <c r="K714" s="1" t="s">
        <v>435</v>
      </c>
      <c r="L714" s="3">
        <v>0.11</v>
      </c>
      <c r="M714" s="10">
        <f t="shared" si="12"/>
        <v>8478.36</v>
      </c>
      <c r="N714" s="5" t="s">
        <v>12</v>
      </c>
      <c r="O714" s="1" t="s">
        <v>53</v>
      </c>
      <c r="P714" s="1" t="s">
        <v>226</v>
      </c>
      <c r="Q714" s="1" t="s">
        <v>226</v>
      </c>
      <c r="R714" s="6">
        <v>45750</v>
      </c>
      <c r="S714" s="1" t="s">
        <v>4027</v>
      </c>
      <c r="T714" s="124" t="s">
        <v>436</v>
      </c>
    </row>
    <row r="715" spans="1:20" ht="95.1" customHeight="1" x14ac:dyDescent="0.25">
      <c r="A715" s="118" t="s">
        <v>2274</v>
      </c>
      <c r="B715" s="1">
        <v>2454</v>
      </c>
      <c r="C715" s="1" t="s">
        <v>1496</v>
      </c>
      <c r="D715" s="1" t="s">
        <v>434</v>
      </c>
      <c r="E715" s="1" t="s">
        <v>2699</v>
      </c>
      <c r="F715" s="1">
        <v>1075493</v>
      </c>
      <c r="G715" s="1" t="s">
        <v>372</v>
      </c>
      <c r="H715" s="133">
        <v>143734</v>
      </c>
      <c r="I715" s="7" t="s">
        <v>2402</v>
      </c>
      <c r="J715" s="1" t="s">
        <v>57</v>
      </c>
      <c r="K715" s="1" t="s">
        <v>435</v>
      </c>
      <c r="L715" s="3">
        <v>0.11</v>
      </c>
      <c r="M715" s="10">
        <f t="shared" si="12"/>
        <v>15810.74</v>
      </c>
      <c r="N715" s="5" t="s">
        <v>12</v>
      </c>
      <c r="O715" s="1" t="s">
        <v>53</v>
      </c>
      <c r="P715" s="1" t="s">
        <v>226</v>
      </c>
      <c r="Q715" s="1" t="s">
        <v>226</v>
      </c>
      <c r="R715" s="6">
        <v>45750</v>
      </c>
      <c r="S715" s="1" t="s">
        <v>4027</v>
      </c>
      <c r="T715" s="124" t="s">
        <v>436</v>
      </c>
    </row>
    <row r="716" spans="1:20" ht="95.1" customHeight="1" x14ac:dyDescent="0.25">
      <c r="A716" s="118" t="s">
        <v>2274</v>
      </c>
      <c r="B716" s="1">
        <v>2970</v>
      </c>
      <c r="C716" s="1" t="s">
        <v>1496</v>
      </c>
      <c r="D716" s="1" t="s">
        <v>434</v>
      </c>
      <c r="E716" s="1" t="s">
        <v>2699</v>
      </c>
      <c r="F716" s="1">
        <v>1075493</v>
      </c>
      <c r="G716" s="1" t="s">
        <v>372</v>
      </c>
      <c r="H716" s="133">
        <v>188878</v>
      </c>
      <c r="I716" s="7" t="s">
        <v>2402</v>
      </c>
      <c r="J716" s="1" t="s">
        <v>57</v>
      </c>
      <c r="K716" s="1" t="s">
        <v>435</v>
      </c>
      <c r="L716" s="3">
        <v>0.11</v>
      </c>
      <c r="M716" s="10">
        <f t="shared" si="12"/>
        <v>20776.580000000002</v>
      </c>
      <c r="N716" s="5" t="s">
        <v>12</v>
      </c>
      <c r="O716" s="1" t="s">
        <v>53</v>
      </c>
      <c r="P716" s="1" t="s">
        <v>226</v>
      </c>
      <c r="Q716" s="1" t="s">
        <v>226</v>
      </c>
      <c r="R716" s="6">
        <v>45750</v>
      </c>
      <c r="S716" s="1" t="s">
        <v>4027</v>
      </c>
      <c r="T716" s="124" t="s">
        <v>436</v>
      </c>
    </row>
    <row r="717" spans="1:20" ht="95.1" customHeight="1" x14ac:dyDescent="0.25">
      <c r="A717" s="118" t="s">
        <v>2274</v>
      </c>
      <c r="B717" s="1">
        <v>2513</v>
      </c>
      <c r="C717" s="1" t="s">
        <v>1496</v>
      </c>
      <c r="D717" s="1" t="s">
        <v>434</v>
      </c>
      <c r="E717" s="1" t="s">
        <v>2699</v>
      </c>
      <c r="F717" s="1">
        <v>1075493</v>
      </c>
      <c r="G717" s="1" t="s">
        <v>372</v>
      </c>
      <c r="H717" s="133">
        <v>13201</v>
      </c>
      <c r="I717" s="7" t="s">
        <v>2402</v>
      </c>
      <c r="J717" s="1" t="s">
        <v>57</v>
      </c>
      <c r="K717" s="1" t="s">
        <v>435</v>
      </c>
      <c r="L717" s="3">
        <v>0.11</v>
      </c>
      <c r="M717" s="10">
        <f t="shared" si="12"/>
        <v>1452.11</v>
      </c>
      <c r="N717" s="5" t="s">
        <v>12</v>
      </c>
      <c r="O717" s="1" t="s">
        <v>53</v>
      </c>
      <c r="P717" s="1" t="s">
        <v>226</v>
      </c>
      <c r="Q717" s="1" t="s">
        <v>226</v>
      </c>
      <c r="R717" s="6">
        <v>45750</v>
      </c>
      <c r="S717" s="1" t="s">
        <v>4027</v>
      </c>
      <c r="T717" s="124" t="s">
        <v>436</v>
      </c>
    </row>
    <row r="718" spans="1:20" ht="95.1" customHeight="1" x14ac:dyDescent="0.25">
      <c r="A718" s="118" t="s">
        <v>2274</v>
      </c>
      <c r="B718" s="1">
        <v>2732</v>
      </c>
      <c r="C718" s="1" t="s">
        <v>1496</v>
      </c>
      <c r="D718" s="1" t="s">
        <v>434</v>
      </c>
      <c r="E718" s="1" t="s">
        <v>2699</v>
      </c>
      <c r="F718" s="1">
        <v>1075493</v>
      </c>
      <c r="G718" s="1" t="s">
        <v>372</v>
      </c>
      <c r="H718" s="133">
        <v>481910</v>
      </c>
      <c r="I718" s="7" t="s">
        <v>2402</v>
      </c>
      <c r="J718" s="1" t="s">
        <v>57</v>
      </c>
      <c r="K718" s="1" t="s">
        <v>435</v>
      </c>
      <c r="L718" s="3">
        <v>0.11</v>
      </c>
      <c r="M718" s="10">
        <f t="shared" si="12"/>
        <v>53010.1</v>
      </c>
      <c r="N718" s="5" t="s">
        <v>12</v>
      </c>
      <c r="O718" s="1" t="s">
        <v>53</v>
      </c>
      <c r="P718" s="1" t="s">
        <v>226</v>
      </c>
      <c r="Q718" s="1" t="s">
        <v>226</v>
      </c>
      <c r="R718" s="6">
        <v>45750</v>
      </c>
      <c r="S718" s="1" t="s">
        <v>4027</v>
      </c>
      <c r="T718" s="124" t="s">
        <v>436</v>
      </c>
    </row>
    <row r="719" spans="1:20" ht="95.1" customHeight="1" x14ac:dyDescent="0.25">
      <c r="A719" s="118" t="s">
        <v>2274</v>
      </c>
      <c r="B719" s="1">
        <v>2450</v>
      </c>
      <c r="C719" s="1" t="s">
        <v>1496</v>
      </c>
      <c r="D719" s="1" t="s">
        <v>434</v>
      </c>
      <c r="E719" s="1" t="s">
        <v>2699</v>
      </c>
      <c r="F719" s="1">
        <v>1075493</v>
      </c>
      <c r="G719" s="1" t="s">
        <v>372</v>
      </c>
      <c r="H719" s="133">
        <v>359268</v>
      </c>
      <c r="I719" s="7" t="s">
        <v>2402</v>
      </c>
      <c r="J719" s="1" t="s">
        <v>57</v>
      </c>
      <c r="K719" s="1" t="s">
        <v>435</v>
      </c>
      <c r="L719" s="3">
        <v>0.11</v>
      </c>
      <c r="M719" s="10">
        <f t="shared" si="12"/>
        <v>39519.480000000003</v>
      </c>
      <c r="N719" s="5" t="s">
        <v>12</v>
      </c>
      <c r="O719" s="1" t="s">
        <v>53</v>
      </c>
      <c r="P719" s="1" t="s">
        <v>226</v>
      </c>
      <c r="Q719" s="1" t="s">
        <v>226</v>
      </c>
      <c r="R719" s="6">
        <v>45750</v>
      </c>
      <c r="S719" s="1" t="s">
        <v>4027</v>
      </c>
      <c r="T719" s="124" t="s">
        <v>436</v>
      </c>
    </row>
    <row r="720" spans="1:20" ht="95.1" customHeight="1" x14ac:dyDescent="0.25">
      <c r="A720" s="118" t="s">
        <v>2274</v>
      </c>
      <c r="B720" s="1">
        <v>2500</v>
      </c>
      <c r="C720" s="1" t="s">
        <v>1496</v>
      </c>
      <c r="D720" s="1" t="s">
        <v>434</v>
      </c>
      <c r="E720" s="1" t="s">
        <v>2699</v>
      </c>
      <c r="F720" s="1">
        <v>1075493</v>
      </c>
      <c r="G720" s="1" t="s">
        <v>372</v>
      </c>
      <c r="H720" s="133">
        <v>4127</v>
      </c>
      <c r="I720" s="7" t="s">
        <v>2402</v>
      </c>
      <c r="J720" s="1" t="s">
        <v>57</v>
      </c>
      <c r="K720" s="1" t="s">
        <v>435</v>
      </c>
      <c r="L720" s="3">
        <v>0.11</v>
      </c>
      <c r="M720" s="10">
        <f t="shared" si="12"/>
        <v>453.97</v>
      </c>
      <c r="N720" s="5" t="s">
        <v>12</v>
      </c>
      <c r="O720" s="1" t="s">
        <v>53</v>
      </c>
      <c r="P720" s="1" t="s">
        <v>226</v>
      </c>
      <c r="Q720" s="1" t="s">
        <v>226</v>
      </c>
      <c r="R720" s="6">
        <v>45750</v>
      </c>
      <c r="S720" s="1" t="s">
        <v>4027</v>
      </c>
      <c r="T720" s="124" t="s">
        <v>436</v>
      </c>
    </row>
    <row r="721" spans="1:20" ht="95.1" customHeight="1" x14ac:dyDescent="0.25">
      <c r="A721" s="118" t="s">
        <v>2274</v>
      </c>
      <c r="B721" s="1">
        <v>2511</v>
      </c>
      <c r="C721" s="1" t="s">
        <v>1496</v>
      </c>
      <c r="D721" s="1" t="s">
        <v>434</v>
      </c>
      <c r="E721" s="1" t="s">
        <v>2699</v>
      </c>
      <c r="F721" s="1">
        <v>1075493</v>
      </c>
      <c r="G721" s="1" t="s">
        <v>372</v>
      </c>
      <c r="H721" s="133">
        <v>200907</v>
      </c>
      <c r="I721" s="7" t="s">
        <v>2402</v>
      </c>
      <c r="J721" s="1" t="s">
        <v>57</v>
      </c>
      <c r="K721" s="1" t="s">
        <v>435</v>
      </c>
      <c r="L721" s="3">
        <v>0.11</v>
      </c>
      <c r="M721" s="10">
        <f t="shared" si="12"/>
        <v>22099.77</v>
      </c>
      <c r="N721" s="5" t="s">
        <v>12</v>
      </c>
      <c r="O721" s="1" t="s">
        <v>53</v>
      </c>
      <c r="P721" s="1" t="s">
        <v>226</v>
      </c>
      <c r="Q721" s="1" t="s">
        <v>226</v>
      </c>
      <c r="R721" s="6">
        <v>45750</v>
      </c>
      <c r="S721" s="1" t="s">
        <v>4027</v>
      </c>
      <c r="T721" s="124" t="s">
        <v>436</v>
      </c>
    </row>
    <row r="722" spans="1:20" ht="95.1" customHeight="1" x14ac:dyDescent="0.25">
      <c r="A722" s="118" t="s">
        <v>2274</v>
      </c>
      <c r="B722" s="1">
        <v>2007</v>
      </c>
      <c r="C722" s="1" t="s">
        <v>1496</v>
      </c>
      <c r="D722" s="1" t="s">
        <v>434</v>
      </c>
      <c r="E722" s="1" t="s">
        <v>2699</v>
      </c>
      <c r="F722" s="1">
        <v>1075493</v>
      </c>
      <c r="G722" s="1" t="s">
        <v>372</v>
      </c>
      <c r="H722" s="133">
        <v>219682</v>
      </c>
      <c r="I722" s="7" t="s">
        <v>2402</v>
      </c>
      <c r="J722" s="1" t="s">
        <v>57</v>
      </c>
      <c r="K722" s="1" t="s">
        <v>435</v>
      </c>
      <c r="L722" s="3">
        <v>0.11</v>
      </c>
      <c r="M722" s="10">
        <f t="shared" si="12"/>
        <v>24165.02</v>
      </c>
      <c r="N722" s="5" t="s">
        <v>12</v>
      </c>
      <c r="O722" s="1" t="s">
        <v>53</v>
      </c>
      <c r="P722" s="1" t="s">
        <v>226</v>
      </c>
      <c r="Q722" s="1" t="s">
        <v>226</v>
      </c>
      <c r="R722" s="6">
        <v>45750</v>
      </c>
      <c r="S722" s="1" t="s">
        <v>4027</v>
      </c>
      <c r="T722" s="124" t="s">
        <v>436</v>
      </c>
    </row>
    <row r="723" spans="1:20" ht="95.1" customHeight="1" x14ac:dyDescent="0.25">
      <c r="A723" s="118" t="s">
        <v>2274</v>
      </c>
      <c r="B723" s="1">
        <v>2520</v>
      </c>
      <c r="C723" s="1" t="s">
        <v>1496</v>
      </c>
      <c r="D723" s="1" t="s">
        <v>434</v>
      </c>
      <c r="E723" s="1" t="s">
        <v>2699</v>
      </c>
      <c r="F723" s="1">
        <v>1075493</v>
      </c>
      <c r="G723" s="1" t="s">
        <v>372</v>
      </c>
      <c r="H723" s="133">
        <v>49308</v>
      </c>
      <c r="I723" s="7" t="s">
        <v>2402</v>
      </c>
      <c r="J723" s="1" t="s">
        <v>57</v>
      </c>
      <c r="K723" s="1" t="s">
        <v>435</v>
      </c>
      <c r="L723" s="3">
        <v>0.11</v>
      </c>
      <c r="M723" s="10">
        <f t="shared" si="12"/>
        <v>5423.88</v>
      </c>
      <c r="N723" s="5" t="s">
        <v>12</v>
      </c>
      <c r="O723" s="1" t="s">
        <v>53</v>
      </c>
      <c r="P723" s="1" t="s">
        <v>226</v>
      </c>
      <c r="Q723" s="1" t="s">
        <v>226</v>
      </c>
      <c r="R723" s="6">
        <v>45750</v>
      </c>
      <c r="S723" s="1" t="s">
        <v>4027</v>
      </c>
      <c r="T723" s="124" t="s">
        <v>436</v>
      </c>
    </row>
    <row r="724" spans="1:20" ht="95.1" customHeight="1" x14ac:dyDescent="0.25">
      <c r="A724" s="118" t="s">
        <v>2274</v>
      </c>
      <c r="B724" s="1">
        <v>2521</v>
      </c>
      <c r="C724" s="1" t="s">
        <v>1496</v>
      </c>
      <c r="D724" s="1" t="s">
        <v>434</v>
      </c>
      <c r="E724" s="1" t="s">
        <v>2699</v>
      </c>
      <c r="F724" s="1">
        <v>1075493</v>
      </c>
      <c r="G724" s="1" t="s">
        <v>372</v>
      </c>
      <c r="H724" s="133">
        <v>79361</v>
      </c>
      <c r="I724" s="7" t="s">
        <v>2402</v>
      </c>
      <c r="J724" s="1" t="s">
        <v>57</v>
      </c>
      <c r="K724" s="1" t="s">
        <v>435</v>
      </c>
      <c r="L724" s="3">
        <v>0.11</v>
      </c>
      <c r="M724" s="10">
        <f t="shared" si="12"/>
        <v>8729.7100000000009</v>
      </c>
      <c r="N724" s="5" t="s">
        <v>12</v>
      </c>
      <c r="O724" s="1" t="s">
        <v>53</v>
      </c>
      <c r="P724" s="1" t="s">
        <v>226</v>
      </c>
      <c r="Q724" s="1" t="s">
        <v>226</v>
      </c>
      <c r="R724" s="6">
        <v>45750</v>
      </c>
      <c r="S724" s="1" t="s">
        <v>4027</v>
      </c>
      <c r="T724" s="124" t="s">
        <v>436</v>
      </c>
    </row>
    <row r="725" spans="1:20" ht="95.1" customHeight="1" x14ac:dyDescent="0.25">
      <c r="A725" s="118" t="s">
        <v>2274</v>
      </c>
      <c r="B725" s="1">
        <v>2007</v>
      </c>
      <c r="C725" s="1" t="s">
        <v>1496</v>
      </c>
      <c r="D725" s="1" t="s">
        <v>437</v>
      </c>
      <c r="E725" s="1" t="s">
        <v>2699</v>
      </c>
      <c r="F725" s="1">
        <v>1032132</v>
      </c>
      <c r="G725" s="1" t="s">
        <v>44</v>
      </c>
      <c r="H725" s="133">
        <v>20</v>
      </c>
      <c r="I725" s="7" t="s">
        <v>4042</v>
      </c>
      <c r="J725" s="1" t="s">
        <v>57</v>
      </c>
      <c r="K725" s="1" t="s">
        <v>438</v>
      </c>
      <c r="L725" s="9" t="s">
        <v>2638</v>
      </c>
      <c r="M725" s="10">
        <v>0.01</v>
      </c>
      <c r="N725" s="5" t="s">
        <v>12</v>
      </c>
      <c r="O725" s="1" t="s">
        <v>242</v>
      </c>
      <c r="P725" s="1" t="s">
        <v>226</v>
      </c>
      <c r="Q725" s="1" t="s">
        <v>226</v>
      </c>
      <c r="R725" s="6">
        <v>45868</v>
      </c>
      <c r="S725" s="1" t="s">
        <v>4027</v>
      </c>
      <c r="T725" s="124" t="s">
        <v>439</v>
      </c>
    </row>
    <row r="726" spans="1:20" ht="95.1" customHeight="1" x14ac:dyDescent="0.25">
      <c r="A726" s="118" t="s">
        <v>2274</v>
      </c>
      <c r="B726" s="1">
        <v>2007</v>
      </c>
      <c r="C726" s="1" t="s">
        <v>1496</v>
      </c>
      <c r="D726" s="1" t="s">
        <v>437</v>
      </c>
      <c r="E726" s="1" t="s">
        <v>2699</v>
      </c>
      <c r="F726" s="1">
        <v>1032138</v>
      </c>
      <c r="G726" s="1" t="s">
        <v>44</v>
      </c>
      <c r="H726" s="133">
        <v>20</v>
      </c>
      <c r="I726" s="7" t="s">
        <v>4042</v>
      </c>
      <c r="J726" s="1" t="s">
        <v>57</v>
      </c>
      <c r="K726" s="1" t="s">
        <v>440</v>
      </c>
      <c r="L726" s="9" t="s">
        <v>2638</v>
      </c>
      <c r="M726" s="10">
        <v>0.01</v>
      </c>
      <c r="N726" s="5" t="s">
        <v>12</v>
      </c>
      <c r="O726" s="1" t="s">
        <v>242</v>
      </c>
      <c r="P726" s="1" t="s">
        <v>226</v>
      </c>
      <c r="Q726" s="1" t="s">
        <v>226</v>
      </c>
      <c r="R726" s="6">
        <v>45868</v>
      </c>
      <c r="S726" s="1" t="s">
        <v>4027</v>
      </c>
      <c r="T726" s="124" t="s">
        <v>439</v>
      </c>
    </row>
    <row r="727" spans="1:20" ht="95.1" customHeight="1" x14ac:dyDescent="0.25">
      <c r="A727" s="118" t="s">
        <v>2274</v>
      </c>
      <c r="B727" s="1">
        <v>2007</v>
      </c>
      <c r="C727" s="1" t="s">
        <v>1496</v>
      </c>
      <c r="D727" s="1" t="s">
        <v>437</v>
      </c>
      <c r="E727" s="1" t="s">
        <v>2699</v>
      </c>
      <c r="F727" s="1">
        <v>1032135</v>
      </c>
      <c r="G727" s="1" t="s">
        <v>44</v>
      </c>
      <c r="H727" s="133">
        <v>80</v>
      </c>
      <c r="I727" s="7" t="s">
        <v>4042</v>
      </c>
      <c r="J727" s="1" t="s">
        <v>57</v>
      </c>
      <c r="K727" s="1" t="s">
        <v>441</v>
      </c>
      <c r="L727" s="9" t="s">
        <v>2638</v>
      </c>
      <c r="M727" s="10">
        <v>0.01</v>
      </c>
      <c r="N727" s="5" t="s">
        <v>12</v>
      </c>
      <c r="O727" s="1" t="s">
        <v>242</v>
      </c>
      <c r="P727" s="1" t="s">
        <v>226</v>
      </c>
      <c r="Q727" s="1" t="s">
        <v>226</v>
      </c>
      <c r="R727" s="6">
        <v>45868</v>
      </c>
      <c r="S727" s="1" t="s">
        <v>4027</v>
      </c>
      <c r="T727" s="124" t="s">
        <v>439</v>
      </c>
    </row>
    <row r="728" spans="1:20" ht="95.1" customHeight="1" x14ac:dyDescent="0.25">
      <c r="A728" s="118" t="s">
        <v>2274</v>
      </c>
      <c r="B728" s="1">
        <v>2007</v>
      </c>
      <c r="C728" s="1" t="s">
        <v>1496</v>
      </c>
      <c r="D728" s="1" t="s">
        <v>437</v>
      </c>
      <c r="E728" s="1" t="s">
        <v>2699</v>
      </c>
      <c r="F728" s="1">
        <v>1039021</v>
      </c>
      <c r="G728" s="1" t="s">
        <v>44</v>
      </c>
      <c r="H728" s="133">
        <v>10</v>
      </c>
      <c r="I728" s="7" t="s">
        <v>4042</v>
      </c>
      <c r="J728" s="1" t="s">
        <v>57</v>
      </c>
      <c r="K728" s="1" t="s">
        <v>442</v>
      </c>
      <c r="L728" s="9" t="s">
        <v>2638</v>
      </c>
      <c r="M728" s="10">
        <v>0.01</v>
      </c>
      <c r="N728" s="5" t="s">
        <v>12</v>
      </c>
      <c r="O728" s="1" t="s">
        <v>242</v>
      </c>
      <c r="P728" s="1" t="s">
        <v>226</v>
      </c>
      <c r="Q728" s="1" t="s">
        <v>226</v>
      </c>
      <c r="R728" s="6">
        <v>45868</v>
      </c>
      <c r="S728" s="1" t="s">
        <v>4027</v>
      </c>
      <c r="T728" s="124" t="s">
        <v>439</v>
      </c>
    </row>
    <row r="729" spans="1:20" ht="95.1" customHeight="1" x14ac:dyDescent="0.25">
      <c r="A729" s="118" t="s">
        <v>2274</v>
      </c>
      <c r="B729" s="1">
        <v>2007</v>
      </c>
      <c r="C729" s="1" t="s">
        <v>1496</v>
      </c>
      <c r="D729" s="1" t="s">
        <v>437</v>
      </c>
      <c r="E729" s="1" t="s">
        <v>2699</v>
      </c>
      <c r="F729" s="1">
        <v>1032149</v>
      </c>
      <c r="G729" s="1" t="s">
        <v>4056</v>
      </c>
      <c r="H729" s="133">
        <v>158</v>
      </c>
      <c r="I729" s="7" t="s">
        <v>4042</v>
      </c>
      <c r="J729" s="1" t="s">
        <v>57</v>
      </c>
      <c r="K729" s="1" t="s">
        <v>443</v>
      </c>
      <c r="L729" s="3">
        <v>232.71</v>
      </c>
      <c r="M729" s="10">
        <f t="shared" ref="M729:M948" si="13">H729*L729</f>
        <v>36768.18</v>
      </c>
      <c r="N729" s="5" t="s">
        <v>12</v>
      </c>
      <c r="O729" s="1" t="s">
        <v>242</v>
      </c>
      <c r="P729" s="1" t="s">
        <v>226</v>
      </c>
      <c r="Q729" s="1" t="s">
        <v>226</v>
      </c>
      <c r="R729" s="6">
        <v>45868</v>
      </c>
      <c r="S729" s="1" t="s">
        <v>4027</v>
      </c>
      <c r="T729" s="124" t="s">
        <v>439</v>
      </c>
    </row>
    <row r="730" spans="1:20" ht="95.1" customHeight="1" x14ac:dyDescent="0.25">
      <c r="A730" s="118" t="s">
        <v>2274</v>
      </c>
      <c r="B730" s="1">
        <v>2741</v>
      </c>
      <c r="C730" s="1" t="s">
        <v>1496</v>
      </c>
      <c r="D730" s="1" t="s">
        <v>437</v>
      </c>
      <c r="E730" s="1" t="s">
        <v>2699</v>
      </c>
      <c r="F730" s="1">
        <v>1032149</v>
      </c>
      <c r="G730" s="1" t="s">
        <v>4056</v>
      </c>
      <c r="H730" s="133">
        <v>99</v>
      </c>
      <c r="I730" s="7" t="s">
        <v>4042</v>
      </c>
      <c r="J730" s="1" t="s">
        <v>57</v>
      </c>
      <c r="K730" s="1" t="s">
        <v>443</v>
      </c>
      <c r="L730" s="3">
        <v>232.71</v>
      </c>
      <c r="M730" s="10">
        <f t="shared" si="13"/>
        <v>23038.29</v>
      </c>
      <c r="N730" s="5" t="s">
        <v>12</v>
      </c>
      <c r="O730" s="1" t="s">
        <v>242</v>
      </c>
      <c r="P730" s="1" t="s">
        <v>226</v>
      </c>
      <c r="Q730" s="1" t="s">
        <v>226</v>
      </c>
      <c r="R730" s="6">
        <v>45868</v>
      </c>
      <c r="S730" s="1" t="s">
        <v>4027</v>
      </c>
      <c r="T730" s="124" t="s">
        <v>439</v>
      </c>
    </row>
    <row r="731" spans="1:20" ht="95.1" customHeight="1" x14ac:dyDescent="0.25">
      <c r="A731" s="118" t="s">
        <v>2274</v>
      </c>
      <c r="B731" s="1">
        <v>2500</v>
      </c>
      <c r="C731" s="1" t="s">
        <v>1496</v>
      </c>
      <c r="D731" s="1" t="s">
        <v>437</v>
      </c>
      <c r="E731" s="1" t="s">
        <v>2699</v>
      </c>
      <c r="F731" s="1">
        <v>1032149</v>
      </c>
      <c r="G731" s="1" t="s">
        <v>4056</v>
      </c>
      <c r="H731" s="133">
        <v>4</v>
      </c>
      <c r="I731" s="7" t="s">
        <v>4042</v>
      </c>
      <c r="J731" s="1" t="s">
        <v>57</v>
      </c>
      <c r="K731" s="1" t="s">
        <v>443</v>
      </c>
      <c r="L731" s="3">
        <v>232.71</v>
      </c>
      <c r="M731" s="10">
        <f t="shared" si="13"/>
        <v>930.84</v>
      </c>
      <c r="N731" s="5" t="s">
        <v>12</v>
      </c>
      <c r="O731" s="1" t="s">
        <v>242</v>
      </c>
      <c r="P731" s="1" t="s">
        <v>226</v>
      </c>
      <c r="Q731" s="1" t="s">
        <v>226</v>
      </c>
      <c r="R731" s="6">
        <v>45868</v>
      </c>
      <c r="S731" s="1" t="s">
        <v>4027</v>
      </c>
      <c r="T731" s="124" t="s">
        <v>439</v>
      </c>
    </row>
    <row r="732" spans="1:20" ht="95.1" customHeight="1" x14ac:dyDescent="0.25">
      <c r="A732" s="118" t="s">
        <v>2274</v>
      </c>
      <c r="B732" s="1">
        <v>2454</v>
      </c>
      <c r="C732" s="1" t="s">
        <v>1496</v>
      </c>
      <c r="D732" s="1" t="s">
        <v>437</v>
      </c>
      <c r="E732" s="1" t="s">
        <v>2699</v>
      </c>
      <c r="F732" s="1">
        <v>1032149</v>
      </c>
      <c r="G732" s="1" t="s">
        <v>4056</v>
      </c>
      <c r="H732" s="133">
        <v>20</v>
      </c>
      <c r="I732" s="7" t="s">
        <v>4042</v>
      </c>
      <c r="J732" s="1" t="s">
        <v>57</v>
      </c>
      <c r="K732" s="1" t="s">
        <v>443</v>
      </c>
      <c r="L732" s="3">
        <v>232.71</v>
      </c>
      <c r="M732" s="10">
        <f t="shared" si="13"/>
        <v>4654.2</v>
      </c>
      <c r="N732" s="5" t="s">
        <v>12</v>
      </c>
      <c r="O732" s="1" t="s">
        <v>242</v>
      </c>
      <c r="P732" s="1" t="s">
        <v>226</v>
      </c>
      <c r="Q732" s="1" t="s">
        <v>226</v>
      </c>
      <c r="R732" s="6">
        <v>45868</v>
      </c>
      <c r="S732" s="1" t="s">
        <v>4027</v>
      </c>
      <c r="T732" s="124" t="s">
        <v>439</v>
      </c>
    </row>
    <row r="733" spans="1:20" ht="95.1" customHeight="1" x14ac:dyDescent="0.25">
      <c r="A733" s="118" t="s">
        <v>2274</v>
      </c>
      <c r="B733" s="1">
        <v>2450</v>
      </c>
      <c r="C733" s="1" t="s">
        <v>1496</v>
      </c>
      <c r="D733" s="1" t="s">
        <v>437</v>
      </c>
      <c r="E733" s="1" t="s">
        <v>2699</v>
      </c>
      <c r="F733" s="1">
        <v>1032149</v>
      </c>
      <c r="G733" s="1" t="s">
        <v>4056</v>
      </c>
      <c r="H733" s="133">
        <v>15</v>
      </c>
      <c r="I733" s="7" t="s">
        <v>4042</v>
      </c>
      <c r="J733" s="1" t="s">
        <v>57</v>
      </c>
      <c r="K733" s="1" t="s">
        <v>443</v>
      </c>
      <c r="L733" s="3">
        <v>232.71</v>
      </c>
      <c r="M733" s="10">
        <f t="shared" si="13"/>
        <v>3490.65</v>
      </c>
      <c r="N733" s="5" t="s">
        <v>12</v>
      </c>
      <c r="O733" s="1" t="s">
        <v>242</v>
      </c>
      <c r="P733" s="1" t="s">
        <v>226</v>
      </c>
      <c r="Q733" s="1" t="s">
        <v>226</v>
      </c>
      <c r="R733" s="6">
        <v>45868</v>
      </c>
      <c r="S733" s="1" t="s">
        <v>4027</v>
      </c>
      <c r="T733" s="124" t="s">
        <v>439</v>
      </c>
    </row>
    <row r="734" spans="1:20" ht="95.1" customHeight="1" x14ac:dyDescent="0.25">
      <c r="A734" s="118" t="s">
        <v>2274</v>
      </c>
      <c r="B734" s="1">
        <v>2970</v>
      </c>
      <c r="C734" s="1" t="s">
        <v>1496</v>
      </c>
      <c r="D734" s="1" t="s">
        <v>437</v>
      </c>
      <c r="E734" s="1" t="s">
        <v>2699</v>
      </c>
      <c r="F734" s="1">
        <v>1032149</v>
      </c>
      <c r="G734" s="1" t="s">
        <v>4056</v>
      </c>
      <c r="H734" s="133">
        <v>30</v>
      </c>
      <c r="I734" s="7" t="s">
        <v>4042</v>
      </c>
      <c r="J734" s="1" t="s">
        <v>57</v>
      </c>
      <c r="K734" s="1" t="s">
        <v>443</v>
      </c>
      <c r="L734" s="3">
        <v>232.71</v>
      </c>
      <c r="M734" s="10">
        <f t="shared" si="13"/>
        <v>6981.3</v>
      </c>
      <c r="N734" s="5" t="s">
        <v>12</v>
      </c>
      <c r="O734" s="1" t="s">
        <v>242</v>
      </c>
      <c r="P734" s="1" t="s">
        <v>226</v>
      </c>
      <c r="Q734" s="1" t="s">
        <v>226</v>
      </c>
      <c r="R734" s="6">
        <v>45868</v>
      </c>
      <c r="S734" s="1" t="s">
        <v>4027</v>
      </c>
      <c r="T734" s="124" t="s">
        <v>439</v>
      </c>
    </row>
    <row r="735" spans="1:20" ht="95.1" customHeight="1" x14ac:dyDescent="0.25">
      <c r="A735" s="118" t="s">
        <v>2274</v>
      </c>
      <c r="B735" s="1">
        <v>2513</v>
      </c>
      <c r="C735" s="1" t="s">
        <v>1496</v>
      </c>
      <c r="D735" s="1" t="s">
        <v>437</v>
      </c>
      <c r="E735" s="1" t="s">
        <v>2699</v>
      </c>
      <c r="F735" s="1">
        <v>1032149</v>
      </c>
      <c r="G735" s="1" t="s">
        <v>4056</v>
      </c>
      <c r="H735" s="133">
        <v>13</v>
      </c>
      <c r="I735" s="7" t="s">
        <v>4042</v>
      </c>
      <c r="J735" s="1" t="s">
        <v>57</v>
      </c>
      <c r="K735" s="1" t="s">
        <v>443</v>
      </c>
      <c r="L735" s="3">
        <v>232.71</v>
      </c>
      <c r="M735" s="10">
        <f t="shared" si="13"/>
        <v>3025.23</v>
      </c>
      <c r="N735" s="5" t="s">
        <v>12</v>
      </c>
      <c r="O735" s="1" t="s">
        <v>242</v>
      </c>
      <c r="P735" s="1" t="s">
        <v>226</v>
      </c>
      <c r="Q735" s="1" t="s">
        <v>226</v>
      </c>
      <c r="R735" s="6">
        <v>45868</v>
      </c>
      <c r="S735" s="1" t="s">
        <v>4027</v>
      </c>
      <c r="T735" s="124" t="s">
        <v>439</v>
      </c>
    </row>
    <row r="736" spans="1:20" ht="95.1" customHeight="1" x14ac:dyDescent="0.25">
      <c r="A736" s="118" t="s">
        <v>2274</v>
      </c>
      <c r="B736" s="1">
        <v>2515</v>
      </c>
      <c r="C736" s="1" t="s">
        <v>1496</v>
      </c>
      <c r="D736" s="1" t="s">
        <v>437</v>
      </c>
      <c r="E736" s="1" t="s">
        <v>2699</v>
      </c>
      <c r="F736" s="1">
        <v>1032149</v>
      </c>
      <c r="G736" s="1" t="s">
        <v>4056</v>
      </c>
      <c r="H736" s="133">
        <v>11</v>
      </c>
      <c r="I736" s="7" t="s">
        <v>4042</v>
      </c>
      <c r="J736" s="1" t="s">
        <v>57</v>
      </c>
      <c r="K736" s="1" t="s">
        <v>443</v>
      </c>
      <c r="L736" s="3">
        <v>232.71</v>
      </c>
      <c r="M736" s="10">
        <f t="shared" si="13"/>
        <v>2559.81</v>
      </c>
      <c r="N736" s="5" t="s">
        <v>12</v>
      </c>
      <c r="O736" s="1" t="s">
        <v>242</v>
      </c>
      <c r="P736" s="1" t="s">
        <v>226</v>
      </c>
      <c r="Q736" s="1" t="s">
        <v>226</v>
      </c>
      <c r="R736" s="6">
        <v>45868</v>
      </c>
      <c r="S736" s="1" t="s">
        <v>4027</v>
      </c>
      <c r="T736" s="124" t="s">
        <v>439</v>
      </c>
    </row>
    <row r="737" spans="1:20" ht="95.1" customHeight="1" x14ac:dyDescent="0.25">
      <c r="A737" s="118" t="s">
        <v>2274</v>
      </c>
      <c r="B737" s="1">
        <v>2511</v>
      </c>
      <c r="C737" s="1" t="s">
        <v>1496</v>
      </c>
      <c r="D737" s="1" t="s">
        <v>437</v>
      </c>
      <c r="E737" s="1" t="s">
        <v>2699</v>
      </c>
      <c r="F737" s="1">
        <v>1032149</v>
      </c>
      <c r="G737" s="1" t="s">
        <v>4056</v>
      </c>
      <c r="H737" s="133">
        <v>9</v>
      </c>
      <c r="I737" s="7" t="s">
        <v>4042</v>
      </c>
      <c r="J737" s="1" t="s">
        <v>57</v>
      </c>
      <c r="K737" s="1" t="s">
        <v>443</v>
      </c>
      <c r="L737" s="3">
        <v>232.71</v>
      </c>
      <c r="M737" s="10">
        <f t="shared" si="13"/>
        <v>2094.39</v>
      </c>
      <c r="N737" s="5" t="s">
        <v>12</v>
      </c>
      <c r="O737" s="1" t="s">
        <v>242</v>
      </c>
      <c r="P737" s="1" t="s">
        <v>226</v>
      </c>
      <c r="Q737" s="1" t="s">
        <v>226</v>
      </c>
      <c r="R737" s="6">
        <v>45868</v>
      </c>
      <c r="S737" s="1" t="s">
        <v>4027</v>
      </c>
      <c r="T737" s="124" t="s">
        <v>439</v>
      </c>
    </row>
    <row r="738" spans="1:20" ht="95.1" customHeight="1" x14ac:dyDescent="0.25">
      <c r="A738" s="118" t="s">
        <v>2274</v>
      </c>
      <c r="B738" s="1">
        <v>2545</v>
      </c>
      <c r="C738" s="1" t="s">
        <v>1496</v>
      </c>
      <c r="D738" s="1" t="s">
        <v>437</v>
      </c>
      <c r="E738" s="1" t="s">
        <v>2699</v>
      </c>
      <c r="F738" s="1">
        <v>1032149</v>
      </c>
      <c r="G738" s="1" t="s">
        <v>4056</v>
      </c>
      <c r="H738" s="133">
        <v>36</v>
      </c>
      <c r="I738" s="7" t="s">
        <v>4042</v>
      </c>
      <c r="J738" s="1" t="s">
        <v>57</v>
      </c>
      <c r="K738" s="1" t="s">
        <v>443</v>
      </c>
      <c r="L738" s="3">
        <v>232.71</v>
      </c>
      <c r="M738" s="10">
        <f t="shared" si="13"/>
        <v>8377.56</v>
      </c>
      <c r="N738" s="5" t="s">
        <v>12</v>
      </c>
      <c r="O738" s="1" t="s">
        <v>242</v>
      </c>
      <c r="P738" s="1" t="s">
        <v>226</v>
      </c>
      <c r="Q738" s="1" t="s">
        <v>226</v>
      </c>
      <c r="R738" s="6">
        <v>45868</v>
      </c>
      <c r="S738" s="1" t="s">
        <v>4027</v>
      </c>
      <c r="T738" s="124" t="s">
        <v>439</v>
      </c>
    </row>
    <row r="739" spans="1:20" ht="95.1" customHeight="1" x14ac:dyDescent="0.25">
      <c r="A739" s="118" t="s">
        <v>2274</v>
      </c>
      <c r="B739" s="1">
        <v>2732</v>
      </c>
      <c r="C739" s="1" t="s">
        <v>1496</v>
      </c>
      <c r="D739" s="1" t="s">
        <v>437</v>
      </c>
      <c r="E739" s="1" t="s">
        <v>2699</v>
      </c>
      <c r="F739" s="1">
        <v>1032149</v>
      </c>
      <c r="G739" s="1" t="s">
        <v>4056</v>
      </c>
      <c r="H739" s="133">
        <v>6</v>
      </c>
      <c r="I739" s="7" t="s">
        <v>4042</v>
      </c>
      <c r="J739" s="1" t="s">
        <v>57</v>
      </c>
      <c r="K739" s="1" t="s">
        <v>443</v>
      </c>
      <c r="L739" s="3">
        <v>232.71</v>
      </c>
      <c r="M739" s="10">
        <f t="shared" si="13"/>
        <v>1396.26</v>
      </c>
      <c r="N739" s="5" t="s">
        <v>12</v>
      </c>
      <c r="O739" s="1" t="s">
        <v>242</v>
      </c>
      <c r="P739" s="1" t="s">
        <v>226</v>
      </c>
      <c r="Q739" s="1" t="s">
        <v>226</v>
      </c>
      <c r="R739" s="6">
        <v>45868</v>
      </c>
      <c r="S739" s="1" t="s">
        <v>4027</v>
      </c>
      <c r="T739" s="124" t="s">
        <v>439</v>
      </c>
    </row>
    <row r="740" spans="1:20" ht="95.1" customHeight="1" x14ac:dyDescent="0.25">
      <c r="A740" s="118" t="s">
        <v>2274</v>
      </c>
      <c r="B740" s="1">
        <v>2453</v>
      </c>
      <c r="C740" s="1" t="s">
        <v>1496</v>
      </c>
      <c r="D740" s="1" t="s">
        <v>437</v>
      </c>
      <c r="E740" s="1" t="s">
        <v>2699</v>
      </c>
      <c r="F740" s="1">
        <v>1032149</v>
      </c>
      <c r="G740" s="1" t="s">
        <v>4056</v>
      </c>
      <c r="H740" s="133">
        <v>66</v>
      </c>
      <c r="I740" s="7" t="s">
        <v>4042</v>
      </c>
      <c r="J740" s="1" t="s">
        <v>57</v>
      </c>
      <c r="K740" s="1" t="s">
        <v>443</v>
      </c>
      <c r="L740" s="3">
        <v>232.71</v>
      </c>
      <c r="M740" s="10">
        <f t="shared" si="13"/>
        <v>15358.86</v>
      </c>
      <c r="N740" s="5" t="s">
        <v>12</v>
      </c>
      <c r="O740" s="1" t="s">
        <v>242</v>
      </c>
      <c r="P740" s="1" t="s">
        <v>226</v>
      </c>
      <c r="Q740" s="1" t="s">
        <v>226</v>
      </c>
      <c r="R740" s="6">
        <v>45868</v>
      </c>
      <c r="S740" s="1" t="s">
        <v>4027</v>
      </c>
      <c r="T740" s="124" t="s">
        <v>439</v>
      </c>
    </row>
    <row r="741" spans="1:20" ht="95.1" customHeight="1" x14ac:dyDescent="0.25">
      <c r="A741" s="118" t="s">
        <v>2274</v>
      </c>
      <c r="B741" s="1">
        <v>2522</v>
      </c>
      <c r="C741" s="1" t="s">
        <v>1496</v>
      </c>
      <c r="D741" s="1" t="s">
        <v>437</v>
      </c>
      <c r="E741" s="1" t="s">
        <v>2699</v>
      </c>
      <c r="F741" s="1">
        <v>1032149</v>
      </c>
      <c r="G741" s="1" t="s">
        <v>4056</v>
      </c>
      <c r="H741" s="133">
        <v>13</v>
      </c>
      <c r="I741" s="7" t="s">
        <v>4042</v>
      </c>
      <c r="J741" s="1" t="s">
        <v>57</v>
      </c>
      <c r="K741" s="1" t="s">
        <v>443</v>
      </c>
      <c r="L741" s="3">
        <v>232.71</v>
      </c>
      <c r="M741" s="10">
        <f t="shared" si="13"/>
        <v>3025.23</v>
      </c>
      <c r="N741" s="5" t="s">
        <v>12</v>
      </c>
      <c r="O741" s="1" t="s">
        <v>242</v>
      </c>
      <c r="P741" s="1" t="s">
        <v>226</v>
      </c>
      <c r="Q741" s="1" t="s">
        <v>226</v>
      </c>
      <c r="R741" s="6">
        <v>45868</v>
      </c>
      <c r="S741" s="1" t="s">
        <v>4027</v>
      </c>
      <c r="T741" s="124" t="s">
        <v>439</v>
      </c>
    </row>
    <row r="742" spans="1:20" ht="95.1" customHeight="1" x14ac:dyDescent="0.25">
      <c r="A742" s="118" t="s">
        <v>2274</v>
      </c>
      <c r="B742" s="1">
        <v>2007</v>
      </c>
      <c r="C742" s="1" t="s">
        <v>1496</v>
      </c>
      <c r="D742" s="1" t="s">
        <v>437</v>
      </c>
      <c r="E742" s="1" t="s">
        <v>2699</v>
      </c>
      <c r="F742" s="1">
        <v>1032150</v>
      </c>
      <c r="G742" s="1" t="s">
        <v>4056</v>
      </c>
      <c r="H742" s="133">
        <v>158</v>
      </c>
      <c r="I742" s="7" t="s">
        <v>4042</v>
      </c>
      <c r="J742" s="1" t="s">
        <v>57</v>
      </c>
      <c r="K742" s="1" t="s">
        <v>444</v>
      </c>
      <c r="L742" s="3">
        <v>28.88</v>
      </c>
      <c r="M742" s="10">
        <f t="shared" si="13"/>
        <v>4563.04</v>
      </c>
      <c r="N742" s="5" t="s">
        <v>12</v>
      </c>
      <c r="O742" s="1" t="s">
        <v>242</v>
      </c>
      <c r="P742" s="1" t="s">
        <v>226</v>
      </c>
      <c r="Q742" s="1" t="s">
        <v>226</v>
      </c>
      <c r="R742" s="6">
        <v>45868</v>
      </c>
      <c r="S742" s="1" t="s">
        <v>4027</v>
      </c>
      <c r="T742" s="124" t="s">
        <v>439</v>
      </c>
    </row>
    <row r="743" spans="1:20" ht="95.1" customHeight="1" x14ac:dyDescent="0.25">
      <c r="A743" s="118" t="s">
        <v>2274</v>
      </c>
      <c r="B743" s="1">
        <v>2741</v>
      </c>
      <c r="C743" s="1" t="s">
        <v>1496</v>
      </c>
      <c r="D743" s="1" t="s">
        <v>437</v>
      </c>
      <c r="E743" s="1" t="s">
        <v>2699</v>
      </c>
      <c r="F743" s="1">
        <v>1032150</v>
      </c>
      <c r="G743" s="1" t="s">
        <v>4056</v>
      </c>
      <c r="H743" s="133">
        <v>99</v>
      </c>
      <c r="I743" s="7" t="s">
        <v>4042</v>
      </c>
      <c r="J743" s="1" t="s">
        <v>57</v>
      </c>
      <c r="K743" s="1" t="s">
        <v>444</v>
      </c>
      <c r="L743" s="3">
        <v>28.88</v>
      </c>
      <c r="M743" s="10">
        <f t="shared" si="13"/>
        <v>2859.12</v>
      </c>
      <c r="N743" s="5" t="s">
        <v>12</v>
      </c>
      <c r="O743" s="1" t="s">
        <v>242</v>
      </c>
      <c r="P743" s="1" t="s">
        <v>226</v>
      </c>
      <c r="Q743" s="1" t="s">
        <v>226</v>
      </c>
      <c r="R743" s="6">
        <v>45868</v>
      </c>
      <c r="S743" s="1" t="s">
        <v>4027</v>
      </c>
      <c r="T743" s="124" t="s">
        <v>439</v>
      </c>
    </row>
    <row r="744" spans="1:20" ht="95.1" customHeight="1" x14ac:dyDescent="0.25">
      <c r="A744" s="118" t="s">
        <v>2274</v>
      </c>
      <c r="B744" s="1">
        <v>2500</v>
      </c>
      <c r="C744" s="1" t="s">
        <v>1496</v>
      </c>
      <c r="D744" s="1" t="s">
        <v>437</v>
      </c>
      <c r="E744" s="1" t="s">
        <v>2699</v>
      </c>
      <c r="F744" s="1">
        <v>1032150</v>
      </c>
      <c r="G744" s="1" t="s">
        <v>4056</v>
      </c>
      <c r="H744" s="133">
        <v>4</v>
      </c>
      <c r="I744" s="7" t="s">
        <v>4042</v>
      </c>
      <c r="J744" s="1" t="s">
        <v>57</v>
      </c>
      <c r="K744" s="1" t="s">
        <v>444</v>
      </c>
      <c r="L744" s="3">
        <v>28.88</v>
      </c>
      <c r="M744" s="10">
        <f t="shared" si="13"/>
        <v>115.52</v>
      </c>
      <c r="N744" s="5" t="s">
        <v>12</v>
      </c>
      <c r="O744" s="1" t="s">
        <v>242</v>
      </c>
      <c r="P744" s="1" t="s">
        <v>226</v>
      </c>
      <c r="Q744" s="1" t="s">
        <v>226</v>
      </c>
      <c r="R744" s="6">
        <v>45868</v>
      </c>
      <c r="S744" s="1" t="s">
        <v>4027</v>
      </c>
      <c r="T744" s="124" t="s">
        <v>439</v>
      </c>
    </row>
    <row r="745" spans="1:20" ht="95.1" customHeight="1" x14ac:dyDescent="0.25">
      <c r="A745" s="118" t="s">
        <v>2274</v>
      </c>
      <c r="B745" s="1">
        <v>2454</v>
      </c>
      <c r="C745" s="1" t="s">
        <v>1496</v>
      </c>
      <c r="D745" s="1" t="s">
        <v>437</v>
      </c>
      <c r="E745" s="1" t="s">
        <v>2699</v>
      </c>
      <c r="F745" s="1">
        <v>1032150</v>
      </c>
      <c r="G745" s="1" t="s">
        <v>4056</v>
      </c>
      <c r="H745" s="133">
        <v>20</v>
      </c>
      <c r="I745" s="7" t="s">
        <v>4042</v>
      </c>
      <c r="J745" s="1" t="s">
        <v>57</v>
      </c>
      <c r="K745" s="1" t="s">
        <v>444</v>
      </c>
      <c r="L745" s="3">
        <v>28.88</v>
      </c>
      <c r="M745" s="10">
        <f t="shared" si="13"/>
        <v>577.6</v>
      </c>
      <c r="N745" s="5" t="s">
        <v>12</v>
      </c>
      <c r="O745" s="1" t="s">
        <v>242</v>
      </c>
      <c r="P745" s="1" t="s">
        <v>226</v>
      </c>
      <c r="Q745" s="1" t="s">
        <v>226</v>
      </c>
      <c r="R745" s="6">
        <v>45868</v>
      </c>
      <c r="S745" s="1" t="s">
        <v>4027</v>
      </c>
      <c r="T745" s="124" t="s">
        <v>439</v>
      </c>
    </row>
    <row r="746" spans="1:20" ht="95.1" customHeight="1" x14ac:dyDescent="0.25">
      <c r="A746" s="118" t="s">
        <v>2274</v>
      </c>
      <c r="B746" s="1">
        <v>2450</v>
      </c>
      <c r="C746" s="1" t="s">
        <v>1496</v>
      </c>
      <c r="D746" s="1" t="s">
        <v>437</v>
      </c>
      <c r="E746" s="1" t="s">
        <v>2699</v>
      </c>
      <c r="F746" s="1">
        <v>1032150</v>
      </c>
      <c r="G746" s="1" t="s">
        <v>4056</v>
      </c>
      <c r="H746" s="133">
        <v>15</v>
      </c>
      <c r="I746" s="7" t="s">
        <v>4042</v>
      </c>
      <c r="J746" s="1" t="s">
        <v>57</v>
      </c>
      <c r="K746" s="1" t="s">
        <v>444</v>
      </c>
      <c r="L746" s="3">
        <v>28.88</v>
      </c>
      <c r="M746" s="10">
        <f t="shared" si="13"/>
        <v>433.2</v>
      </c>
      <c r="N746" s="5" t="s">
        <v>12</v>
      </c>
      <c r="O746" s="1" t="s">
        <v>242</v>
      </c>
      <c r="P746" s="1" t="s">
        <v>226</v>
      </c>
      <c r="Q746" s="1" t="s">
        <v>226</v>
      </c>
      <c r="R746" s="6">
        <v>45868</v>
      </c>
      <c r="S746" s="1" t="s">
        <v>4027</v>
      </c>
      <c r="T746" s="124" t="s">
        <v>439</v>
      </c>
    </row>
    <row r="747" spans="1:20" ht="95.1" customHeight="1" x14ac:dyDescent="0.25">
      <c r="A747" s="118" t="s">
        <v>2274</v>
      </c>
      <c r="B747" s="1">
        <v>2970</v>
      </c>
      <c r="C747" s="1" t="s">
        <v>1496</v>
      </c>
      <c r="D747" s="1" t="s">
        <v>437</v>
      </c>
      <c r="E747" s="1" t="s">
        <v>2699</v>
      </c>
      <c r="F747" s="1">
        <v>1032150</v>
      </c>
      <c r="G747" s="1" t="s">
        <v>4056</v>
      </c>
      <c r="H747" s="133">
        <v>30</v>
      </c>
      <c r="I747" s="7" t="s">
        <v>4042</v>
      </c>
      <c r="J747" s="1" t="s">
        <v>57</v>
      </c>
      <c r="K747" s="1" t="s">
        <v>444</v>
      </c>
      <c r="L747" s="3">
        <v>28.88</v>
      </c>
      <c r="M747" s="10">
        <f t="shared" si="13"/>
        <v>866.4</v>
      </c>
      <c r="N747" s="5" t="s">
        <v>12</v>
      </c>
      <c r="O747" s="1" t="s">
        <v>242</v>
      </c>
      <c r="P747" s="1" t="s">
        <v>226</v>
      </c>
      <c r="Q747" s="1" t="s">
        <v>226</v>
      </c>
      <c r="R747" s="6">
        <v>45868</v>
      </c>
      <c r="S747" s="1" t="s">
        <v>4027</v>
      </c>
      <c r="T747" s="124" t="s">
        <v>439</v>
      </c>
    </row>
    <row r="748" spans="1:20" ht="95.1" customHeight="1" x14ac:dyDescent="0.25">
      <c r="A748" s="118" t="s">
        <v>2274</v>
      </c>
      <c r="B748" s="1">
        <v>2513</v>
      </c>
      <c r="C748" s="1" t="s">
        <v>1496</v>
      </c>
      <c r="D748" s="1" t="s">
        <v>437</v>
      </c>
      <c r="E748" s="1" t="s">
        <v>2699</v>
      </c>
      <c r="F748" s="1">
        <v>1032150</v>
      </c>
      <c r="G748" s="1" t="s">
        <v>4056</v>
      </c>
      <c r="H748" s="133">
        <v>13</v>
      </c>
      <c r="I748" s="7" t="s">
        <v>4042</v>
      </c>
      <c r="J748" s="1" t="s">
        <v>57</v>
      </c>
      <c r="K748" s="1" t="s">
        <v>444</v>
      </c>
      <c r="L748" s="3">
        <v>28.88</v>
      </c>
      <c r="M748" s="10">
        <f t="shared" si="13"/>
        <v>375.44</v>
      </c>
      <c r="N748" s="5" t="s">
        <v>12</v>
      </c>
      <c r="O748" s="1" t="s">
        <v>242</v>
      </c>
      <c r="P748" s="1" t="s">
        <v>226</v>
      </c>
      <c r="Q748" s="1" t="s">
        <v>226</v>
      </c>
      <c r="R748" s="6">
        <v>45868</v>
      </c>
      <c r="S748" s="1" t="s">
        <v>4027</v>
      </c>
      <c r="T748" s="124" t="s">
        <v>439</v>
      </c>
    </row>
    <row r="749" spans="1:20" ht="95.1" customHeight="1" x14ac:dyDescent="0.25">
      <c r="A749" s="118" t="s">
        <v>2274</v>
      </c>
      <c r="B749" s="1">
        <v>2515</v>
      </c>
      <c r="C749" s="1" t="s">
        <v>1496</v>
      </c>
      <c r="D749" s="1" t="s">
        <v>437</v>
      </c>
      <c r="E749" s="1" t="s">
        <v>2699</v>
      </c>
      <c r="F749" s="1">
        <v>1032150</v>
      </c>
      <c r="G749" s="1" t="s">
        <v>4056</v>
      </c>
      <c r="H749" s="133">
        <v>11</v>
      </c>
      <c r="I749" s="7" t="s">
        <v>4042</v>
      </c>
      <c r="J749" s="1" t="s">
        <v>57</v>
      </c>
      <c r="K749" s="1" t="s">
        <v>444</v>
      </c>
      <c r="L749" s="3">
        <v>28.88</v>
      </c>
      <c r="M749" s="10">
        <f t="shared" si="13"/>
        <v>317.68</v>
      </c>
      <c r="N749" s="5" t="s">
        <v>12</v>
      </c>
      <c r="O749" s="1" t="s">
        <v>242</v>
      </c>
      <c r="P749" s="1" t="s">
        <v>226</v>
      </c>
      <c r="Q749" s="1" t="s">
        <v>226</v>
      </c>
      <c r="R749" s="6">
        <v>45868</v>
      </c>
      <c r="S749" s="1" t="s">
        <v>4027</v>
      </c>
      <c r="T749" s="124" t="s">
        <v>439</v>
      </c>
    </row>
    <row r="750" spans="1:20" ht="95.1" customHeight="1" x14ac:dyDescent="0.25">
      <c r="A750" s="118" t="s">
        <v>2274</v>
      </c>
      <c r="B750" s="1">
        <v>2511</v>
      </c>
      <c r="C750" s="1" t="s">
        <v>1496</v>
      </c>
      <c r="D750" s="1" t="s">
        <v>437</v>
      </c>
      <c r="E750" s="1" t="s">
        <v>2699</v>
      </c>
      <c r="F750" s="1">
        <v>1032150</v>
      </c>
      <c r="G750" s="1" t="s">
        <v>4056</v>
      </c>
      <c r="H750" s="133">
        <v>9</v>
      </c>
      <c r="I750" s="7" t="s">
        <v>4042</v>
      </c>
      <c r="J750" s="1" t="s">
        <v>57</v>
      </c>
      <c r="K750" s="1" t="s">
        <v>444</v>
      </c>
      <c r="L750" s="3">
        <v>28.88</v>
      </c>
      <c r="M750" s="10">
        <f t="shared" si="13"/>
        <v>259.92</v>
      </c>
      <c r="N750" s="5" t="s">
        <v>12</v>
      </c>
      <c r="O750" s="1" t="s">
        <v>242</v>
      </c>
      <c r="P750" s="1" t="s">
        <v>226</v>
      </c>
      <c r="Q750" s="1" t="s">
        <v>226</v>
      </c>
      <c r="R750" s="6">
        <v>45868</v>
      </c>
      <c r="S750" s="1" t="s">
        <v>4027</v>
      </c>
      <c r="T750" s="124" t="s">
        <v>439</v>
      </c>
    </row>
    <row r="751" spans="1:20" ht="95.1" customHeight="1" x14ac:dyDescent="0.25">
      <c r="A751" s="118" t="s">
        <v>2274</v>
      </c>
      <c r="B751" s="1">
        <v>2545</v>
      </c>
      <c r="C751" s="1" t="s">
        <v>1496</v>
      </c>
      <c r="D751" s="1" t="s">
        <v>437</v>
      </c>
      <c r="E751" s="1" t="s">
        <v>2699</v>
      </c>
      <c r="F751" s="1">
        <v>1032150</v>
      </c>
      <c r="G751" s="1" t="s">
        <v>4056</v>
      </c>
      <c r="H751" s="133">
        <v>36</v>
      </c>
      <c r="I751" s="7" t="s">
        <v>4042</v>
      </c>
      <c r="J751" s="1" t="s">
        <v>57</v>
      </c>
      <c r="K751" s="1" t="s">
        <v>444</v>
      </c>
      <c r="L751" s="3">
        <v>28.88</v>
      </c>
      <c r="M751" s="10">
        <f t="shared" si="13"/>
        <v>1039.68</v>
      </c>
      <c r="N751" s="5" t="s">
        <v>12</v>
      </c>
      <c r="O751" s="1" t="s">
        <v>242</v>
      </c>
      <c r="P751" s="1" t="s">
        <v>226</v>
      </c>
      <c r="Q751" s="1" t="s">
        <v>226</v>
      </c>
      <c r="R751" s="6">
        <v>45868</v>
      </c>
      <c r="S751" s="1" t="s">
        <v>4027</v>
      </c>
      <c r="T751" s="124" t="s">
        <v>439</v>
      </c>
    </row>
    <row r="752" spans="1:20" ht="95.1" customHeight="1" x14ac:dyDescent="0.25">
      <c r="A752" s="118" t="s">
        <v>2274</v>
      </c>
      <c r="B752" s="1">
        <v>2732</v>
      </c>
      <c r="C752" s="1" t="s">
        <v>1496</v>
      </c>
      <c r="D752" s="1" t="s">
        <v>437</v>
      </c>
      <c r="E752" s="1" t="s">
        <v>2699</v>
      </c>
      <c r="F752" s="1">
        <v>1032150</v>
      </c>
      <c r="G752" s="1" t="s">
        <v>4056</v>
      </c>
      <c r="H752" s="133">
        <v>6</v>
      </c>
      <c r="I752" s="7" t="s">
        <v>4042</v>
      </c>
      <c r="J752" s="1" t="s">
        <v>57</v>
      </c>
      <c r="K752" s="1" t="s">
        <v>444</v>
      </c>
      <c r="L752" s="3">
        <v>28.88</v>
      </c>
      <c r="M752" s="10">
        <f t="shared" si="13"/>
        <v>173.28</v>
      </c>
      <c r="N752" s="5" t="s">
        <v>12</v>
      </c>
      <c r="O752" s="1" t="s">
        <v>242</v>
      </c>
      <c r="P752" s="1" t="s">
        <v>226</v>
      </c>
      <c r="Q752" s="1" t="s">
        <v>226</v>
      </c>
      <c r="R752" s="6">
        <v>45868</v>
      </c>
      <c r="S752" s="1" t="s">
        <v>4027</v>
      </c>
      <c r="T752" s="124" t="s">
        <v>439</v>
      </c>
    </row>
    <row r="753" spans="1:20" ht="95.1" customHeight="1" x14ac:dyDescent="0.25">
      <c r="A753" s="118" t="s">
        <v>2274</v>
      </c>
      <c r="B753" s="1">
        <v>2453</v>
      </c>
      <c r="C753" s="1" t="s">
        <v>1496</v>
      </c>
      <c r="D753" s="1" t="s">
        <v>437</v>
      </c>
      <c r="E753" s="1" t="s">
        <v>2699</v>
      </c>
      <c r="F753" s="1">
        <v>1032150</v>
      </c>
      <c r="G753" s="1" t="s">
        <v>4056</v>
      </c>
      <c r="H753" s="133">
        <v>66</v>
      </c>
      <c r="I753" s="7" t="s">
        <v>4042</v>
      </c>
      <c r="J753" s="1" t="s">
        <v>57</v>
      </c>
      <c r="K753" s="1" t="s">
        <v>444</v>
      </c>
      <c r="L753" s="3">
        <v>28.88</v>
      </c>
      <c r="M753" s="10">
        <f t="shared" si="13"/>
        <v>1906.08</v>
      </c>
      <c r="N753" s="5" t="s">
        <v>12</v>
      </c>
      <c r="O753" s="1" t="s">
        <v>242</v>
      </c>
      <c r="P753" s="1" t="s">
        <v>226</v>
      </c>
      <c r="Q753" s="1" t="s">
        <v>226</v>
      </c>
      <c r="R753" s="6">
        <v>45868</v>
      </c>
      <c r="S753" s="1" t="s">
        <v>4027</v>
      </c>
      <c r="T753" s="124" t="s">
        <v>439</v>
      </c>
    </row>
    <row r="754" spans="1:20" ht="95.1" customHeight="1" x14ac:dyDescent="0.25">
      <c r="A754" s="118" t="s">
        <v>2274</v>
      </c>
      <c r="B754" s="1">
        <v>2522</v>
      </c>
      <c r="C754" s="1" t="s">
        <v>1496</v>
      </c>
      <c r="D754" s="1" t="s">
        <v>437</v>
      </c>
      <c r="E754" s="1" t="s">
        <v>2699</v>
      </c>
      <c r="F754" s="1">
        <v>1032150</v>
      </c>
      <c r="G754" s="1" t="s">
        <v>4056</v>
      </c>
      <c r="H754" s="133">
        <v>13</v>
      </c>
      <c r="I754" s="7" t="s">
        <v>4042</v>
      </c>
      <c r="J754" s="1" t="s">
        <v>57</v>
      </c>
      <c r="K754" s="1" t="s">
        <v>444</v>
      </c>
      <c r="L754" s="3">
        <v>28.88</v>
      </c>
      <c r="M754" s="10">
        <f t="shared" si="13"/>
        <v>375.44</v>
      </c>
      <c r="N754" s="5" t="s">
        <v>12</v>
      </c>
      <c r="O754" s="1" t="s">
        <v>242</v>
      </c>
      <c r="P754" s="1" t="s">
        <v>226</v>
      </c>
      <c r="Q754" s="1" t="s">
        <v>226</v>
      </c>
      <c r="R754" s="6">
        <v>45868</v>
      </c>
      <c r="S754" s="1" t="s">
        <v>4027</v>
      </c>
      <c r="T754" s="124" t="s">
        <v>439</v>
      </c>
    </row>
    <row r="755" spans="1:20" ht="95.1" customHeight="1" x14ac:dyDescent="0.25">
      <c r="A755" s="118" t="s">
        <v>2274</v>
      </c>
      <c r="B755" s="1">
        <v>2007</v>
      </c>
      <c r="C755" s="1" t="s">
        <v>1496</v>
      </c>
      <c r="D755" s="1" t="s">
        <v>437</v>
      </c>
      <c r="E755" s="1" t="s">
        <v>2699</v>
      </c>
      <c r="F755" s="1">
        <v>1032141</v>
      </c>
      <c r="G755" s="1" t="s">
        <v>4056</v>
      </c>
      <c r="H755" s="133">
        <f>48*24</f>
        <v>1152</v>
      </c>
      <c r="I755" s="7" t="s">
        <v>4042</v>
      </c>
      <c r="J755" s="1" t="s">
        <v>57</v>
      </c>
      <c r="K755" s="1" t="s">
        <v>445</v>
      </c>
      <c r="L755" s="3">
        <v>35.24</v>
      </c>
      <c r="M755" s="10">
        <f t="shared" si="13"/>
        <v>40596.480000000003</v>
      </c>
      <c r="N755" s="5" t="s">
        <v>12</v>
      </c>
      <c r="O755" s="1" t="s">
        <v>242</v>
      </c>
      <c r="P755" s="1" t="s">
        <v>226</v>
      </c>
      <c r="Q755" s="1" t="s">
        <v>226</v>
      </c>
      <c r="R755" s="6">
        <v>45868</v>
      </c>
      <c r="S755" s="1" t="s">
        <v>4027</v>
      </c>
      <c r="T755" s="124" t="s">
        <v>439</v>
      </c>
    </row>
    <row r="756" spans="1:20" ht="95.1" customHeight="1" x14ac:dyDescent="0.25">
      <c r="A756" s="118" t="s">
        <v>2274</v>
      </c>
      <c r="B756" s="1">
        <v>2732</v>
      </c>
      <c r="C756" s="1" t="s">
        <v>1496</v>
      </c>
      <c r="D756" s="1" t="s">
        <v>437</v>
      </c>
      <c r="E756" s="1" t="s">
        <v>2699</v>
      </c>
      <c r="F756" s="1">
        <v>1032141</v>
      </c>
      <c r="G756" s="1" t="s">
        <v>4056</v>
      </c>
      <c r="H756" s="133">
        <f>4*24</f>
        <v>96</v>
      </c>
      <c r="I756" s="7" t="s">
        <v>4042</v>
      </c>
      <c r="J756" s="1" t="s">
        <v>57</v>
      </c>
      <c r="K756" s="1" t="s">
        <v>445</v>
      </c>
      <c r="L756" s="3">
        <v>35.24</v>
      </c>
      <c r="M756" s="10">
        <f t="shared" si="13"/>
        <v>3383.04</v>
      </c>
      <c r="N756" s="5" t="s">
        <v>12</v>
      </c>
      <c r="O756" s="1" t="s">
        <v>242</v>
      </c>
      <c r="P756" s="1" t="s">
        <v>226</v>
      </c>
      <c r="Q756" s="1" t="s">
        <v>226</v>
      </c>
      <c r="R756" s="6">
        <v>45868</v>
      </c>
      <c r="S756" s="1" t="s">
        <v>4027</v>
      </c>
      <c r="T756" s="124" t="s">
        <v>439</v>
      </c>
    </row>
    <row r="757" spans="1:20" ht="95.1" customHeight="1" x14ac:dyDescent="0.25">
      <c r="A757" s="118" t="s">
        <v>2274</v>
      </c>
      <c r="B757" s="1">
        <v>2513</v>
      </c>
      <c r="C757" s="1" t="s">
        <v>1496</v>
      </c>
      <c r="D757" s="1" t="s">
        <v>437</v>
      </c>
      <c r="E757" s="1" t="s">
        <v>2699</v>
      </c>
      <c r="F757" s="1">
        <v>1032141</v>
      </c>
      <c r="G757" s="1" t="s">
        <v>4056</v>
      </c>
      <c r="H757" s="133">
        <f>13*24</f>
        <v>312</v>
      </c>
      <c r="I757" s="7" t="s">
        <v>4042</v>
      </c>
      <c r="J757" s="1" t="s">
        <v>57</v>
      </c>
      <c r="K757" s="1" t="s">
        <v>445</v>
      </c>
      <c r="L757" s="3">
        <v>35.24</v>
      </c>
      <c r="M757" s="10">
        <f t="shared" si="13"/>
        <v>10994.880000000001</v>
      </c>
      <c r="N757" s="5" t="s">
        <v>12</v>
      </c>
      <c r="O757" s="1" t="s">
        <v>242</v>
      </c>
      <c r="P757" s="1" t="s">
        <v>226</v>
      </c>
      <c r="Q757" s="1" t="s">
        <v>226</v>
      </c>
      <c r="R757" s="6">
        <v>45868</v>
      </c>
      <c r="S757" s="1" t="s">
        <v>4027</v>
      </c>
      <c r="T757" s="124" t="s">
        <v>439</v>
      </c>
    </row>
    <row r="758" spans="1:20" ht="95.1" customHeight="1" x14ac:dyDescent="0.25">
      <c r="A758" s="118" t="s">
        <v>2274</v>
      </c>
      <c r="B758" s="1">
        <v>2450</v>
      </c>
      <c r="C758" s="1" t="s">
        <v>1496</v>
      </c>
      <c r="D758" s="1" t="s">
        <v>437</v>
      </c>
      <c r="E758" s="1" t="s">
        <v>2699</v>
      </c>
      <c r="F758" s="1">
        <v>1032141</v>
      </c>
      <c r="G758" s="1" t="s">
        <v>4056</v>
      </c>
      <c r="H758" s="133">
        <f>11*24</f>
        <v>264</v>
      </c>
      <c r="I758" s="7" t="s">
        <v>4042</v>
      </c>
      <c r="J758" s="1" t="s">
        <v>57</v>
      </c>
      <c r="K758" s="1" t="s">
        <v>445</v>
      </c>
      <c r="L758" s="3">
        <v>35.24</v>
      </c>
      <c r="M758" s="10">
        <f t="shared" si="13"/>
        <v>9303.36</v>
      </c>
      <c r="N758" s="5" t="s">
        <v>12</v>
      </c>
      <c r="O758" s="1" t="s">
        <v>242</v>
      </c>
      <c r="P758" s="1" t="s">
        <v>226</v>
      </c>
      <c r="Q758" s="1" t="s">
        <v>226</v>
      </c>
      <c r="R758" s="6">
        <v>45868</v>
      </c>
      <c r="S758" s="1" t="s">
        <v>4027</v>
      </c>
      <c r="T758" s="124" t="s">
        <v>439</v>
      </c>
    </row>
    <row r="759" spans="1:20" ht="95.1" customHeight="1" x14ac:dyDescent="0.25">
      <c r="A759" s="118" t="s">
        <v>2274</v>
      </c>
      <c r="B759" s="1">
        <v>2500</v>
      </c>
      <c r="C759" s="1" t="s">
        <v>1496</v>
      </c>
      <c r="D759" s="1" t="s">
        <v>437</v>
      </c>
      <c r="E759" s="1" t="s">
        <v>2699</v>
      </c>
      <c r="F759" s="1">
        <v>1032141</v>
      </c>
      <c r="G759" s="1" t="s">
        <v>4056</v>
      </c>
      <c r="H759" s="133">
        <f>4*24</f>
        <v>96</v>
      </c>
      <c r="I759" s="7" t="s">
        <v>4042</v>
      </c>
      <c r="J759" s="1" t="s">
        <v>57</v>
      </c>
      <c r="K759" s="1" t="s">
        <v>445</v>
      </c>
      <c r="L759" s="3">
        <v>35.24</v>
      </c>
      <c r="M759" s="10">
        <f t="shared" si="13"/>
        <v>3383.04</v>
      </c>
      <c r="N759" s="5" t="s">
        <v>12</v>
      </c>
      <c r="O759" s="1" t="s">
        <v>242</v>
      </c>
      <c r="P759" s="1" t="s">
        <v>226</v>
      </c>
      <c r="Q759" s="1" t="s">
        <v>226</v>
      </c>
      <c r="R759" s="6">
        <v>45868</v>
      </c>
      <c r="S759" s="1" t="s">
        <v>4027</v>
      </c>
      <c r="T759" s="124" t="s">
        <v>439</v>
      </c>
    </row>
    <row r="760" spans="1:20" ht="95.1" customHeight="1" x14ac:dyDescent="0.25">
      <c r="A760" s="118" t="s">
        <v>2274</v>
      </c>
      <c r="B760" s="1">
        <v>2007</v>
      </c>
      <c r="C760" s="1" t="s">
        <v>1496</v>
      </c>
      <c r="D760" s="1" t="s">
        <v>437</v>
      </c>
      <c r="E760" s="1" t="s">
        <v>2699</v>
      </c>
      <c r="F760" s="1">
        <v>1039025</v>
      </c>
      <c r="G760" s="1" t="s">
        <v>4056</v>
      </c>
      <c r="H760" s="133">
        <f>4*24</f>
        <v>96</v>
      </c>
      <c r="I760" s="7" t="s">
        <v>4042</v>
      </c>
      <c r="J760" s="1" t="s">
        <v>57</v>
      </c>
      <c r="K760" s="1" t="s">
        <v>446</v>
      </c>
      <c r="L760" s="9" t="s">
        <v>2638</v>
      </c>
      <c r="M760" s="10">
        <v>0.01</v>
      </c>
      <c r="N760" s="5" t="s">
        <v>12</v>
      </c>
      <c r="O760" s="1" t="s">
        <v>242</v>
      </c>
      <c r="P760" s="1" t="s">
        <v>226</v>
      </c>
      <c r="Q760" s="1" t="s">
        <v>226</v>
      </c>
      <c r="R760" s="6">
        <v>45868</v>
      </c>
      <c r="S760" s="1" t="s">
        <v>4027</v>
      </c>
      <c r="T760" s="124" t="s">
        <v>439</v>
      </c>
    </row>
    <row r="761" spans="1:20" ht="95.1" customHeight="1" x14ac:dyDescent="0.25">
      <c r="A761" s="118" t="s">
        <v>2274</v>
      </c>
      <c r="B761" s="1">
        <v>2454</v>
      </c>
      <c r="C761" s="1" t="s">
        <v>1496</v>
      </c>
      <c r="D761" s="1" t="s">
        <v>437</v>
      </c>
      <c r="E761" s="1" t="s">
        <v>2699</v>
      </c>
      <c r="F761" s="1">
        <v>1039025</v>
      </c>
      <c r="G761" s="1" t="s">
        <v>4056</v>
      </c>
      <c r="H761" s="133">
        <f>2*24</f>
        <v>48</v>
      </c>
      <c r="I761" s="7" t="s">
        <v>4042</v>
      </c>
      <c r="J761" s="1" t="s">
        <v>57</v>
      </c>
      <c r="K761" s="1" t="s">
        <v>446</v>
      </c>
      <c r="L761" s="9" t="s">
        <v>2638</v>
      </c>
      <c r="M761" s="10">
        <v>0.01</v>
      </c>
      <c r="N761" s="5" t="s">
        <v>12</v>
      </c>
      <c r="O761" s="1" t="s">
        <v>242</v>
      </c>
      <c r="P761" s="1" t="s">
        <v>226</v>
      </c>
      <c r="Q761" s="1" t="s">
        <v>226</v>
      </c>
      <c r="R761" s="6">
        <v>45868</v>
      </c>
      <c r="S761" s="1" t="s">
        <v>4027</v>
      </c>
      <c r="T761" s="124" t="s">
        <v>439</v>
      </c>
    </row>
    <row r="762" spans="1:20" ht="95.1" customHeight="1" x14ac:dyDescent="0.25">
      <c r="A762" s="118" t="s">
        <v>2274</v>
      </c>
      <c r="B762" s="1">
        <v>2450</v>
      </c>
      <c r="C762" s="1" t="s">
        <v>1496</v>
      </c>
      <c r="D762" s="1" t="s">
        <v>437</v>
      </c>
      <c r="E762" s="1" t="s">
        <v>2699</v>
      </c>
      <c r="F762" s="1">
        <v>1039025</v>
      </c>
      <c r="G762" s="1" t="s">
        <v>4056</v>
      </c>
      <c r="H762" s="133">
        <f>2*24</f>
        <v>48</v>
      </c>
      <c r="I762" s="7" t="s">
        <v>4042</v>
      </c>
      <c r="J762" s="1" t="s">
        <v>57</v>
      </c>
      <c r="K762" s="1" t="s">
        <v>446</v>
      </c>
      <c r="L762" s="9" t="s">
        <v>2638</v>
      </c>
      <c r="M762" s="10">
        <v>0.01</v>
      </c>
      <c r="N762" s="5" t="s">
        <v>12</v>
      </c>
      <c r="O762" s="1" t="s">
        <v>242</v>
      </c>
      <c r="P762" s="1" t="s">
        <v>226</v>
      </c>
      <c r="Q762" s="1" t="s">
        <v>226</v>
      </c>
      <c r="R762" s="6">
        <v>45868</v>
      </c>
      <c r="S762" s="1" t="s">
        <v>4027</v>
      </c>
      <c r="T762" s="124" t="s">
        <v>439</v>
      </c>
    </row>
    <row r="763" spans="1:20" ht="95.1" customHeight="1" x14ac:dyDescent="0.25">
      <c r="A763" s="118" t="s">
        <v>2274</v>
      </c>
      <c r="B763" s="1">
        <v>2522</v>
      </c>
      <c r="C763" s="1" t="s">
        <v>1496</v>
      </c>
      <c r="D763" s="1" t="s">
        <v>437</v>
      </c>
      <c r="E763" s="1" t="s">
        <v>2699</v>
      </c>
      <c r="F763" s="1">
        <v>1039025</v>
      </c>
      <c r="G763" s="1" t="s">
        <v>4056</v>
      </c>
      <c r="H763" s="133">
        <f>2*24</f>
        <v>48</v>
      </c>
      <c r="I763" s="7" t="s">
        <v>4042</v>
      </c>
      <c r="J763" s="1" t="s">
        <v>57</v>
      </c>
      <c r="K763" s="1" t="s">
        <v>446</v>
      </c>
      <c r="L763" s="9" t="s">
        <v>2638</v>
      </c>
      <c r="M763" s="10">
        <v>0.01</v>
      </c>
      <c r="N763" s="5" t="s">
        <v>12</v>
      </c>
      <c r="O763" s="1" t="s">
        <v>242</v>
      </c>
      <c r="P763" s="1" t="s">
        <v>226</v>
      </c>
      <c r="Q763" s="1" t="s">
        <v>226</v>
      </c>
      <c r="R763" s="6">
        <v>45868</v>
      </c>
      <c r="S763" s="1" t="s">
        <v>4027</v>
      </c>
      <c r="T763" s="124" t="s">
        <v>439</v>
      </c>
    </row>
    <row r="764" spans="1:20" ht="95.1" customHeight="1" x14ac:dyDescent="0.25">
      <c r="A764" s="118" t="s">
        <v>2274</v>
      </c>
      <c r="B764" s="1">
        <v>2007</v>
      </c>
      <c r="C764" s="1" t="s">
        <v>1496</v>
      </c>
      <c r="D764" s="1" t="s">
        <v>437</v>
      </c>
      <c r="E764" s="1" t="s">
        <v>2699</v>
      </c>
      <c r="F764" s="1">
        <v>1032031</v>
      </c>
      <c r="G764" s="1" t="s">
        <v>4057</v>
      </c>
      <c r="H764" s="133">
        <v>50000</v>
      </c>
      <c r="I764" s="7" t="s">
        <v>4042</v>
      </c>
      <c r="J764" s="1" t="s">
        <v>57</v>
      </c>
      <c r="K764" s="1" t="s">
        <v>447</v>
      </c>
      <c r="L764" s="3">
        <v>0.03</v>
      </c>
      <c r="M764" s="10">
        <f t="shared" si="13"/>
        <v>1500</v>
      </c>
      <c r="N764" s="5" t="s">
        <v>12</v>
      </c>
      <c r="O764" s="1" t="s">
        <v>242</v>
      </c>
      <c r="P764" s="1" t="s">
        <v>226</v>
      </c>
      <c r="Q764" s="1" t="s">
        <v>226</v>
      </c>
      <c r="R764" s="6">
        <v>45868</v>
      </c>
      <c r="S764" s="1" t="s">
        <v>4027</v>
      </c>
      <c r="T764" s="124" t="s">
        <v>439</v>
      </c>
    </row>
    <row r="765" spans="1:20" ht="95.1" customHeight="1" x14ac:dyDescent="0.25">
      <c r="A765" s="118" t="s">
        <v>2274</v>
      </c>
      <c r="B765" s="1">
        <v>2741</v>
      </c>
      <c r="C765" s="1" t="s">
        <v>1496</v>
      </c>
      <c r="D765" s="1" t="s">
        <v>437</v>
      </c>
      <c r="E765" s="1" t="s">
        <v>2699</v>
      </c>
      <c r="F765" s="1">
        <v>1032031</v>
      </c>
      <c r="G765" s="1" t="s">
        <v>4057</v>
      </c>
      <c r="H765" s="133">
        <v>20000</v>
      </c>
      <c r="I765" s="7" t="s">
        <v>4042</v>
      </c>
      <c r="J765" s="1" t="s">
        <v>57</v>
      </c>
      <c r="K765" s="1" t="s">
        <v>447</v>
      </c>
      <c r="L765" s="3">
        <v>0.03</v>
      </c>
      <c r="M765" s="10">
        <f t="shared" si="13"/>
        <v>600</v>
      </c>
      <c r="N765" s="5" t="s">
        <v>12</v>
      </c>
      <c r="O765" s="1" t="s">
        <v>242</v>
      </c>
      <c r="P765" s="1" t="s">
        <v>226</v>
      </c>
      <c r="Q765" s="1" t="s">
        <v>226</v>
      </c>
      <c r="R765" s="6">
        <v>45868</v>
      </c>
      <c r="S765" s="1" t="s">
        <v>4027</v>
      </c>
      <c r="T765" s="124" t="s">
        <v>439</v>
      </c>
    </row>
    <row r="766" spans="1:20" ht="95.1" customHeight="1" x14ac:dyDescent="0.25">
      <c r="A766" s="118" t="s">
        <v>2274</v>
      </c>
      <c r="B766" s="1">
        <v>2500</v>
      </c>
      <c r="C766" s="1" t="s">
        <v>1496</v>
      </c>
      <c r="D766" s="1" t="s">
        <v>437</v>
      </c>
      <c r="E766" s="1" t="s">
        <v>2699</v>
      </c>
      <c r="F766" s="1">
        <v>1032031</v>
      </c>
      <c r="G766" s="1" t="s">
        <v>4057</v>
      </c>
      <c r="H766" s="133">
        <v>4000</v>
      </c>
      <c r="I766" s="7" t="s">
        <v>4042</v>
      </c>
      <c r="J766" s="1" t="s">
        <v>57</v>
      </c>
      <c r="K766" s="1" t="s">
        <v>447</v>
      </c>
      <c r="L766" s="3">
        <v>0.03</v>
      </c>
      <c r="M766" s="10">
        <f t="shared" si="13"/>
        <v>120</v>
      </c>
      <c r="N766" s="5" t="s">
        <v>12</v>
      </c>
      <c r="O766" s="1" t="s">
        <v>242</v>
      </c>
      <c r="P766" s="1" t="s">
        <v>226</v>
      </c>
      <c r="Q766" s="1" t="s">
        <v>226</v>
      </c>
      <c r="R766" s="6">
        <v>45868</v>
      </c>
      <c r="S766" s="1" t="s">
        <v>4027</v>
      </c>
      <c r="T766" s="124" t="s">
        <v>439</v>
      </c>
    </row>
    <row r="767" spans="1:20" ht="95.1" customHeight="1" x14ac:dyDescent="0.25">
      <c r="A767" s="118" t="s">
        <v>2274</v>
      </c>
      <c r="B767" s="1">
        <v>2454</v>
      </c>
      <c r="C767" s="1" t="s">
        <v>1496</v>
      </c>
      <c r="D767" s="1" t="s">
        <v>437</v>
      </c>
      <c r="E767" s="1" t="s">
        <v>2699</v>
      </c>
      <c r="F767" s="1">
        <v>1032031</v>
      </c>
      <c r="G767" s="1" t="s">
        <v>4057</v>
      </c>
      <c r="H767" s="133">
        <v>20000</v>
      </c>
      <c r="I767" s="7" t="s">
        <v>4042</v>
      </c>
      <c r="J767" s="1" t="s">
        <v>57</v>
      </c>
      <c r="K767" s="1" t="s">
        <v>447</v>
      </c>
      <c r="L767" s="3">
        <v>0.03</v>
      </c>
      <c r="M767" s="10">
        <f t="shared" si="13"/>
        <v>600</v>
      </c>
      <c r="N767" s="5" t="s">
        <v>12</v>
      </c>
      <c r="O767" s="1" t="s">
        <v>242</v>
      </c>
      <c r="P767" s="1" t="s">
        <v>226</v>
      </c>
      <c r="Q767" s="1" t="s">
        <v>226</v>
      </c>
      <c r="R767" s="6">
        <v>45868</v>
      </c>
      <c r="S767" s="1" t="s">
        <v>4027</v>
      </c>
      <c r="T767" s="124" t="s">
        <v>439</v>
      </c>
    </row>
    <row r="768" spans="1:20" ht="95.1" customHeight="1" x14ac:dyDescent="0.25">
      <c r="A768" s="118" t="s">
        <v>2274</v>
      </c>
      <c r="B768" s="1">
        <v>2450</v>
      </c>
      <c r="C768" s="1" t="s">
        <v>1496</v>
      </c>
      <c r="D768" s="1" t="s">
        <v>437</v>
      </c>
      <c r="E768" s="1" t="s">
        <v>2699</v>
      </c>
      <c r="F768" s="1">
        <v>1032031</v>
      </c>
      <c r="G768" s="1" t="s">
        <v>4057</v>
      </c>
      <c r="H768" s="133">
        <v>10000</v>
      </c>
      <c r="I768" s="7" t="s">
        <v>4042</v>
      </c>
      <c r="J768" s="1" t="s">
        <v>57</v>
      </c>
      <c r="K768" s="1" t="s">
        <v>447</v>
      </c>
      <c r="L768" s="3">
        <v>0.03</v>
      </c>
      <c r="M768" s="10">
        <f t="shared" si="13"/>
        <v>300</v>
      </c>
      <c r="N768" s="5" t="s">
        <v>12</v>
      </c>
      <c r="O768" s="1" t="s">
        <v>242</v>
      </c>
      <c r="P768" s="1" t="s">
        <v>226</v>
      </c>
      <c r="Q768" s="1" t="s">
        <v>226</v>
      </c>
      <c r="R768" s="6">
        <v>45868</v>
      </c>
      <c r="S768" s="1" t="s">
        <v>4027</v>
      </c>
      <c r="T768" s="124" t="s">
        <v>439</v>
      </c>
    </row>
    <row r="769" spans="1:20" ht="95.1" customHeight="1" x14ac:dyDescent="0.25">
      <c r="A769" s="118" t="s">
        <v>2274</v>
      </c>
      <c r="B769" s="1">
        <v>2970</v>
      </c>
      <c r="C769" s="1" t="s">
        <v>1496</v>
      </c>
      <c r="D769" s="1" t="s">
        <v>437</v>
      </c>
      <c r="E769" s="1" t="s">
        <v>2699</v>
      </c>
      <c r="F769" s="1">
        <v>1032031</v>
      </c>
      <c r="G769" s="1" t="s">
        <v>4057</v>
      </c>
      <c r="H769" s="133">
        <v>20000</v>
      </c>
      <c r="I769" s="7" t="s">
        <v>4042</v>
      </c>
      <c r="J769" s="1" t="s">
        <v>57</v>
      </c>
      <c r="K769" s="1" t="s">
        <v>447</v>
      </c>
      <c r="L769" s="3">
        <v>0.03</v>
      </c>
      <c r="M769" s="10">
        <f t="shared" si="13"/>
        <v>600</v>
      </c>
      <c r="N769" s="5" t="s">
        <v>12</v>
      </c>
      <c r="O769" s="1" t="s">
        <v>242</v>
      </c>
      <c r="P769" s="1" t="s">
        <v>226</v>
      </c>
      <c r="Q769" s="1" t="s">
        <v>226</v>
      </c>
      <c r="R769" s="6">
        <v>45868</v>
      </c>
      <c r="S769" s="1" t="s">
        <v>4027</v>
      </c>
      <c r="T769" s="124" t="s">
        <v>439</v>
      </c>
    </row>
    <row r="770" spans="1:20" ht="95.1" customHeight="1" x14ac:dyDescent="0.25">
      <c r="A770" s="118" t="s">
        <v>2274</v>
      </c>
      <c r="B770" s="1">
        <v>2513</v>
      </c>
      <c r="C770" s="1" t="s">
        <v>1496</v>
      </c>
      <c r="D770" s="1" t="s">
        <v>437</v>
      </c>
      <c r="E770" s="1" t="s">
        <v>2699</v>
      </c>
      <c r="F770" s="1">
        <v>1032031</v>
      </c>
      <c r="G770" s="1" t="s">
        <v>4057</v>
      </c>
      <c r="H770" s="133">
        <v>10000</v>
      </c>
      <c r="I770" s="7" t="s">
        <v>4042</v>
      </c>
      <c r="J770" s="1" t="s">
        <v>57</v>
      </c>
      <c r="K770" s="1" t="s">
        <v>447</v>
      </c>
      <c r="L770" s="3">
        <v>0.03</v>
      </c>
      <c r="M770" s="10">
        <f t="shared" si="13"/>
        <v>300</v>
      </c>
      <c r="N770" s="5" t="s">
        <v>12</v>
      </c>
      <c r="O770" s="1" t="s">
        <v>242</v>
      </c>
      <c r="P770" s="1" t="s">
        <v>226</v>
      </c>
      <c r="Q770" s="1" t="s">
        <v>226</v>
      </c>
      <c r="R770" s="6">
        <v>45868</v>
      </c>
      <c r="S770" s="1" t="s">
        <v>4027</v>
      </c>
      <c r="T770" s="124" t="s">
        <v>439</v>
      </c>
    </row>
    <row r="771" spans="1:20" ht="95.1" customHeight="1" x14ac:dyDescent="0.25">
      <c r="A771" s="118" t="s">
        <v>2274</v>
      </c>
      <c r="B771" s="1">
        <v>2515</v>
      </c>
      <c r="C771" s="1" t="s">
        <v>1496</v>
      </c>
      <c r="D771" s="1" t="s">
        <v>437</v>
      </c>
      <c r="E771" s="1" t="s">
        <v>2699</v>
      </c>
      <c r="F771" s="1">
        <v>1032031</v>
      </c>
      <c r="G771" s="1" t="s">
        <v>4057</v>
      </c>
      <c r="H771" s="133">
        <v>64000</v>
      </c>
      <c r="I771" s="7" t="s">
        <v>4042</v>
      </c>
      <c r="J771" s="1" t="s">
        <v>57</v>
      </c>
      <c r="K771" s="1" t="s">
        <v>447</v>
      </c>
      <c r="L771" s="3">
        <v>0.03</v>
      </c>
      <c r="M771" s="10">
        <f t="shared" si="13"/>
        <v>1920</v>
      </c>
      <c r="N771" s="5" t="s">
        <v>12</v>
      </c>
      <c r="O771" s="1" t="s">
        <v>242</v>
      </c>
      <c r="P771" s="1" t="s">
        <v>226</v>
      </c>
      <c r="Q771" s="1" t="s">
        <v>226</v>
      </c>
      <c r="R771" s="6">
        <v>45868</v>
      </c>
      <c r="S771" s="1" t="s">
        <v>4027</v>
      </c>
      <c r="T771" s="124" t="s">
        <v>439</v>
      </c>
    </row>
    <row r="772" spans="1:20" ht="95.1" customHeight="1" x14ac:dyDescent="0.25">
      <c r="A772" s="118" t="s">
        <v>2274</v>
      </c>
      <c r="B772" s="1">
        <v>2511</v>
      </c>
      <c r="C772" s="1" t="s">
        <v>1496</v>
      </c>
      <c r="D772" s="1" t="s">
        <v>437</v>
      </c>
      <c r="E772" s="1" t="s">
        <v>2699</v>
      </c>
      <c r="F772" s="1">
        <v>1032031</v>
      </c>
      <c r="G772" s="1" t="s">
        <v>4057</v>
      </c>
      <c r="H772" s="133">
        <v>10000</v>
      </c>
      <c r="I772" s="7" t="s">
        <v>4042</v>
      </c>
      <c r="J772" s="1" t="s">
        <v>57</v>
      </c>
      <c r="K772" s="1" t="s">
        <v>447</v>
      </c>
      <c r="L772" s="3">
        <v>0.03</v>
      </c>
      <c r="M772" s="10">
        <f t="shared" si="13"/>
        <v>300</v>
      </c>
      <c r="N772" s="5" t="s">
        <v>12</v>
      </c>
      <c r="O772" s="1" t="s">
        <v>242</v>
      </c>
      <c r="P772" s="1" t="s">
        <v>226</v>
      </c>
      <c r="Q772" s="1" t="s">
        <v>226</v>
      </c>
      <c r="R772" s="6">
        <v>45868</v>
      </c>
      <c r="S772" s="1" t="s">
        <v>4027</v>
      </c>
      <c r="T772" s="124" t="s">
        <v>439</v>
      </c>
    </row>
    <row r="773" spans="1:20" ht="95.1" customHeight="1" x14ac:dyDescent="0.25">
      <c r="A773" s="118" t="s">
        <v>2274</v>
      </c>
      <c r="B773" s="1">
        <v>2545</v>
      </c>
      <c r="C773" s="1" t="s">
        <v>1496</v>
      </c>
      <c r="D773" s="1" t="s">
        <v>437</v>
      </c>
      <c r="E773" s="1" t="s">
        <v>2699</v>
      </c>
      <c r="F773" s="1">
        <v>1032031</v>
      </c>
      <c r="G773" s="1" t="s">
        <v>4057</v>
      </c>
      <c r="H773" s="133">
        <v>60976</v>
      </c>
      <c r="I773" s="7" t="s">
        <v>4042</v>
      </c>
      <c r="J773" s="1" t="s">
        <v>57</v>
      </c>
      <c r="K773" s="1" t="s">
        <v>447</v>
      </c>
      <c r="L773" s="3">
        <v>0.03</v>
      </c>
      <c r="M773" s="10">
        <f t="shared" si="13"/>
        <v>1829.28</v>
      </c>
      <c r="N773" s="5" t="s">
        <v>12</v>
      </c>
      <c r="O773" s="1" t="s">
        <v>242</v>
      </c>
      <c r="P773" s="1" t="s">
        <v>226</v>
      </c>
      <c r="Q773" s="1" t="s">
        <v>226</v>
      </c>
      <c r="R773" s="6">
        <v>45868</v>
      </c>
      <c r="S773" s="1" t="s">
        <v>4027</v>
      </c>
      <c r="T773" s="124" t="s">
        <v>439</v>
      </c>
    </row>
    <row r="774" spans="1:20" ht="95.1" customHeight="1" x14ac:dyDescent="0.25">
      <c r="A774" s="118" t="s">
        <v>2274</v>
      </c>
      <c r="B774" s="1">
        <v>2732</v>
      </c>
      <c r="C774" s="1" t="s">
        <v>1496</v>
      </c>
      <c r="D774" s="1" t="s">
        <v>437</v>
      </c>
      <c r="E774" s="1" t="s">
        <v>2699</v>
      </c>
      <c r="F774" s="1">
        <v>1032031</v>
      </c>
      <c r="G774" s="1" t="s">
        <v>4057</v>
      </c>
      <c r="H774" s="133">
        <v>4000</v>
      </c>
      <c r="I774" s="7" t="s">
        <v>4042</v>
      </c>
      <c r="J774" s="1" t="s">
        <v>57</v>
      </c>
      <c r="K774" s="1" t="s">
        <v>447</v>
      </c>
      <c r="L774" s="3">
        <v>0.03</v>
      </c>
      <c r="M774" s="10">
        <f t="shared" si="13"/>
        <v>120</v>
      </c>
      <c r="N774" s="5" t="s">
        <v>12</v>
      </c>
      <c r="O774" s="1" t="s">
        <v>242</v>
      </c>
      <c r="P774" s="1" t="s">
        <v>226</v>
      </c>
      <c r="Q774" s="1" t="s">
        <v>226</v>
      </c>
      <c r="R774" s="6">
        <v>45868</v>
      </c>
      <c r="S774" s="1" t="s">
        <v>4027</v>
      </c>
      <c r="T774" s="124" t="s">
        <v>439</v>
      </c>
    </row>
    <row r="775" spans="1:20" ht="95.1" customHeight="1" x14ac:dyDescent="0.25">
      <c r="A775" s="118" t="s">
        <v>2274</v>
      </c>
      <c r="B775" s="1">
        <v>2453</v>
      </c>
      <c r="C775" s="1" t="s">
        <v>1496</v>
      </c>
      <c r="D775" s="1" t="s">
        <v>437</v>
      </c>
      <c r="E775" s="1" t="s">
        <v>2699</v>
      </c>
      <c r="F775" s="1">
        <v>1032031</v>
      </c>
      <c r="G775" s="1" t="s">
        <v>4057</v>
      </c>
      <c r="H775" s="133">
        <v>20000</v>
      </c>
      <c r="I775" s="7" t="s">
        <v>4042</v>
      </c>
      <c r="J775" s="1" t="s">
        <v>57</v>
      </c>
      <c r="K775" s="1" t="s">
        <v>447</v>
      </c>
      <c r="L775" s="3">
        <v>0.03</v>
      </c>
      <c r="M775" s="10">
        <f t="shared" si="13"/>
        <v>600</v>
      </c>
      <c r="N775" s="5" t="s">
        <v>12</v>
      </c>
      <c r="O775" s="1" t="s">
        <v>242</v>
      </c>
      <c r="P775" s="1" t="s">
        <v>226</v>
      </c>
      <c r="Q775" s="1" t="s">
        <v>226</v>
      </c>
      <c r="R775" s="6">
        <v>45868</v>
      </c>
      <c r="S775" s="1" t="s">
        <v>4027</v>
      </c>
      <c r="T775" s="124" t="s">
        <v>439</v>
      </c>
    </row>
    <row r="776" spans="1:20" ht="95.1" customHeight="1" x14ac:dyDescent="0.25">
      <c r="A776" s="118" t="s">
        <v>2274</v>
      </c>
      <c r="B776" s="1">
        <v>2522</v>
      </c>
      <c r="C776" s="1" t="s">
        <v>1496</v>
      </c>
      <c r="D776" s="1" t="s">
        <v>437</v>
      </c>
      <c r="E776" s="1" t="s">
        <v>2699</v>
      </c>
      <c r="F776" s="1">
        <v>1032031</v>
      </c>
      <c r="G776" s="1" t="s">
        <v>4057</v>
      </c>
      <c r="H776" s="133">
        <v>10000</v>
      </c>
      <c r="I776" s="7" t="s">
        <v>4042</v>
      </c>
      <c r="J776" s="1" t="s">
        <v>57</v>
      </c>
      <c r="K776" s="1" t="s">
        <v>447</v>
      </c>
      <c r="L776" s="3">
        <v>0.03</v>
      </c>
      <c r="M776" s="10">
        <f t="shared" si="13"/>
        <v>300</v>
      </c>
      <c r="N776" s="5" t="s">
        <v>12</v>
      </c>
      <c r="O776" s="1" t="s">
        <v>242</v>
      </c>
      <c r="P776" s="1" t="s">
        <v>226</v>
      </c>
      <c r="Q776" s="1" t="s">
        <v>226</v>
      </c>
      <c r="R776" s="6">
        <v>45868</v>
      </c>
      <c r="S776" s="1" t="s">
        <v>4027</v>
      </c>
      <c r="T776" s="124" t="s">
        <v>439</v>
      </c>
    </row>
    <row r="777" spans="1:20" ht="95.1" customHeight="1" x14ac:dyDescent="0.25">
      <c r="A777" s="118" t="s">
        <v>2274</v>
      </c>
      <c r="B777" s="1">
        <v>2007</v>
      </c>
      <c r="C777" s="1" t="s">
        <v>1496</v>
      </c>
      <c r="D777" s="1" t="s">
        <v>437</v>
      </c>
      <c r="E777" s="1" t="s">
        <v>2699</v>
      </c>
      <c r="F777" s="1">
        <v>1032035</v>
      </c>
      <c r="G777" s="1" t="s">
        <v>4057</v>
      </c>
      <c r="H777" s="133">
        <v>156792</v>
      </c>
      <c r="I777" s="7" t="s">
        <v>4042</v>
      </c>
      <c r="J777" s="1" t="s">
        <v>57</v>
      </c>
      <c r="K777" s="1" t="s">
        <v>448</v>
      </c>
      <c r="L777" s="3">
        <v>0.06</v>
      </c>
      <c r="M777" s="10">
        <f t="shared" si="13"/>
        <v>9407.52</v>
      </c>
      <c r="N777" s="5" t="s">
        <v>12</v>
      </c>
      <c r="O777" s="1" t="s">
        <v>242</v>
      </c>
      <c r="P777" s="1" t="s">
        <v>226</v>
      </c>
      <c r="Q777" s="1" t="s">
        <v>226</v>
      </c>
      <c r="R777" s="6">
        <v>45868</v>
      </c>
      <c r="S777" s="1" t="s">
        <v>4027</v>
      </c>
      <c r="T777" s="124" t="s">
        <v>439</v>
      </c>
    </row>
    <row r="778" spans="1:20" ht="95.1" customHeight="1" x14ac:dyDescent="0.25">
      <c r="A778" s="118" t="s">
        <v>2274</v>
      </c>
      <c r="B778" s="1">
        <v>2741</v>
      </c>
      <c r="C778" s="1" t="s">
        <v>1496</v>
      </c>
      <c r="D778" s="1" t="s">
        <v>437</v>
      </c>
      <c r="E778" s="1" t="s">
        <v>2699</v>
      </c>
      <c r="F778" s="1">
        <v>1032035</v>
      </c>
      <c r="G778" s="1" t="s">
        <v>4057</v>
      </c>
      <c r="H778" s="133">
        <v>15000</v>
      </c>
      <c r="I778" s="7" t="s">
        <v>4042</v>
      </c>
      <c r="J778" s="1" t="s">
        <v>57</v>
      </c>
      <c r="K778" s="1" t="s">
        <v>448</v>
      </c>
      <c r="L778" s="3">
        <v>0.06</v>
      </c>
      <c r="M778" s="10">
        <f t="shared" si="13"/>
        <v>900</v>
      </c>
      <c r="N778" s="5" t="s">
        <v>12</v>
      </c>
      <c r="O778" s="1" t="s">
        <v>242</v>
      </c>
      <c r="P778" s="1" t="s">
        <v>226</v>
      </c>
      <c r="Q778" s="1" t="s">
        <v>226</v>
      </c>
      <c r="R778" s="6">
        <v>45868</v>
      </c>
      <c r="S778" s="1" t="s">
        <v>4027</v>
      </c>
      <c r="T778" s="124" t="s">
        <v>439</v>
      </c>
    </row>
    <row r="779" spans="1:20" ht="95.1" customHeight="1" x14ac:dyDescent="0.25">
      <c r="A779" s="118" t="s">
        <v>2274</v>
      </c>
      <c r="B779" s="1">
        <v>2500</v>
      </c>
      <c r="C779" s="1" t="s">
        <v>1496</v>
      </c>
      <c r="D779" s="1" t="s">
        <v>437</v>
      </c>
      <c r="E779" s="1" t="s">
        <v>2699</v>
      </c>
      <c r="F779" s="1">
        <v>1032035</v>
      </c>
      <c r="G779" s="1" t="s">
        <v>4057</v>
      </c>
      <c r="H779" s="133">
        <v>6000</v>
      </c>
      <c r="I779" s="7" t="s">
        <v>4042</v>
      </c>
      <c r="J779" s="1" t="s">
        <v>57</v>
      </c>
      <c r="K779" s="1" t="s">
        <v>448</v>
      </c>
      <c r="L779" s="3">
        <v>0.06</v>
      </c>
      <c r="M779" s="10">
        <f t="shared" si="13"/>
        <v>360</v>
      </c>
      <c r="N779" s="5" t="s">
        <v>12</v>
      </c>
      <c r="O779" s="1" t="s">
        <v>242</v>
      </c>
      <c r="P779" s="1" t="s">
        <v>226</v>
      </c>
      <c r="Q779" s="1" t="s">
        <v>226</v>
      </c>
      <c r="R779" s="6">
        <v>45868</v>
      </c>
      <c r="S779" s="1" t="s">
        <v>4027</v>
      </c>
      <c r="T779" s="124" t="s">
        <v>439</v>
      </c>
    </row>
    <row r="780" spans="1:20" ht="95.1" customHeight="1" x14ac:dyDescent="0.25">
      <c r="A780" s="118" t="s">
        <v>2274</v>
      </c>
      <c r="B780" s="1">
        <v>2454</v>
      </c>
      <c r="C780" s="1" t="s">
        <v>1496</v>
      </c>
      <c r="D780" s="1" t="s">
        <v>437</v>
      </c>
      <c r="E780" s="1" t="s">
        <v>2699</v>
      </c>
      <c r="F780" s="1">
        <v>1032035</v>
      </c>
      <c r="G780" s="1" t="s">
        <v>4057</v>
      </c>
      <c r="H780" s="133">
        <v>25000</v>
      </c>
      <c r="I780" s="7" t="s">
        <v>4042</v>
      </c>
      <c r="J780" s="1" t="s">
        <v>57</v>
      </c>
      <c r="K780" s="1" t="s">
        <v>448</v>
      </c>
      <c r="L780" s="3">
        <v>0.06</v>
      </c>
      <c r="M780" s="10">
        <f t="shared" si="13"/>
        <v>1500</v>
      </c>
      <c r="N780" s="5" t="s">
        <v>12</v>
      </c>
      <c r="O780" s="1" t="s">
        <v>242</v>
      </c>
      <c r="P780" s="1" t="s">
        <v>226</v>
      </c>
      <c r="Q780" s="1" t="s">
        <v>226</v>
      </c>
      <c r="R780" s="6">
        <v>45868</v>
      </c>
      <c r="S780" s="1" t="s">
        <v>4027</v>
      </c>
      <c r="T780" s="124" t="s">
        <v>439</v>
      </c>
    </row>
    <row r="781" spans="1:20" ht="95.1" customHeight="1" x14ac:dyDescent="0.25">
      <c r="A781" s="118" t="s">
        <v>2274</v>
      </c>
      <c r="B781" s="1">
        <v>2450</v>
      </c>
      <c r="C781" s="1" t="s">
        <v>1496</v>
      </c>
      <c r="D781" s="1" t="s">
        <v>437</v>
      </c>
      <c r="E781" s="1" t="s">
        <v>2699</v>
      </c>
      <c r="F781" s="1">
        <v>1032035</v>
      </c>
      <c r="G781" s="1" t="s">
        <v>4057</v>
      </c>
      <c r="H781" s="133">
        <v>15000</v>
      </c>
      <c r="I781" s="7" t="s">
        <v>4042</v>
      </c>
      <c r="J781" s="1" t="s">
        <v>57</v>
      </c>
      <c r="K781" s="1" t="s">
        <v>448</v>
      </c>
      <c r="L781" s="3">
        <v>0.06</v>
      </c>
      <c r="M781" s="10">
        <f t="shared" si="13"/>
        <v>900</v>
      </c>
      <c r="N781" s="5" t="s">
        <v>12</v>
      </c>
      <c r="O781" s="1" t="s">
        <v>242</v>
      </c>
      <c r="P781" s="1" t="s">
        <v>226</v>
      </c>
      <c r="Q781" s="1" t="s">
        <v>226</v>
      </c>
      <c r="R781" s="6">
        <v>45868</v>
      </c>
      <c r="S781" s="1" t="s">
        <v>4027</v>
      </c>
      <c r="T781" s="124" t="s">
        <v>439</v>
      </c>
    </row>
    <row r="782" spans="1:20" ht="95.1" customHeight="1" x14ac:dyDescent="0.25">
      <c r="A782" s="118" t="s">
        <v>2274</v>
      </c>
      <c r="B782" s="1">
        <v>2970</v>
      </c>
      <c r="C782" s="1" t="s">
        <v>1496</v>
      </c>
      <c r="D782" s="1" t="s">
        <v>437</v>
      </c>
      <c r="E782" s="1" t="s">
        <v>2699</v>
      </c>
      <c r="F782" s="1">
        <v>1032035</v>
      </c>
      <c r="G782" s="1" t="s">
        <v>4057</v>
      </c>
      <c r="H782" s="133">
        <v>25000</v>
      </c>
      <c r="I782" s="7" t="s">
        <v>4042</v>
      </c>
      <c r="J782" s="1" t="s">
        <v>57</v>
      </c>
      <c r="K782" s="1" t="s">
        <v>448</v>
      </c>
      <c r="L782" s="3">
        <v>0.06</v>
      </c>
      <c r="M782" s="10">
        <f t="shared" si="13"/>
        <v>1500</v>
      </c>
      <c r="N782" s="5" t="s">
        <v>12</v>
      </c>
      <c r="O782" s="1" t="s">
        <v>242</v>
      </c>
      <c r="P782" s="1" t="s">
        <v>226</v>
      </c>
      <c r="Q782" s="1" t="s">
        <v>226</v>
      </c>
      <c r="R782" s="6">
        <v>45868</v>
      </c>
      <c r="S782" s="1" t="s">
        <v>4027</v>
      </c>
      <c r="T782" s="124" t="s">
        <v>439</v>
      </c>
    </row>
    <row r="783" spans="1:20" ht="95.1" customHeight="1" x14ac:dyDescent="0.25">
      <c r="A783" s="118" t="s">
        <v>2274</v>
      </c>
      <c r="B783" s="1">
        <v>2513</v>
      </c>
      <c r="C783" s="1" t="s">
        <v>1496</v>
      </c>
      <c r="D783" s="1" t="s">
        <v>437</v>
      </c>
      <c r="E783" s="1" t="s">
        <v>2699</v>
      </c>
      <c r="F783" s="1">
        <v>1032035</v>
      </c>
      <c r="G783" s="1" t="s">
        <v>4057</v>
      </c>
      <c r="H783" s="133">
        <v>15000</v>
      </c>
      <c r="I783" s="7" t="s">
        <v>4042</v>
      </c>
      <c r="J783" s="1" t="s">
        <v>57</v>
      </c>
      <c r="K783" s="1" t="s">
        <v>448</v>
      </c>
      <c r="L783" s="3">
        <v>0.06</v>
      </c>
      <c r="M783" s="10">
        <f t="shared" si="13"/>
        <v>900</v>
      </c>
      <c r="N783" s="5" t="s">
        <v>12</v>
      </c>
      <c r="O783" s="1" t="s">
        <v>242</v>
      </c>
      <c r="P783" s="1" t="s">
        <v>226</v>
      </c>
      <c r="Q783" s="1" t="s">
        <v>226</v>
      </c>
      <c r="R783" s="6">
        <v>45868</v>
      </c>
      <c r="S783" s="1" t="s">
        <v>4027</v>
      </c>
      <c r="T783" s="124" t="s">
        <v>439</v>
      </c>
    </row>
    <row r="784" spans="1:20" ht="95.1" customHeight="1" x14ac:dyDescent="0.25">
      <c r="A784" s="118" t="s">
        <v>2274</v>
      </c>
      <c r="B784" s="1">
        <v>2515</v>
      </c>
      <c r="C784" s="1" t="s">
        <v>1496</v>
      </c>
      <c r="D784" s="1" t="s">
        <v>437</v>
      </c>
      <c r="E784" s="1" t="s">
        <v>2699</v>
      </c>
      <c r="F784" s="1">
        <v>1032035</v>
      </c>
      <c r="G784" s="1" t="s">
        <v>4057</v>
      </c>
      <c r="H784" s="133">
        <v>100000</v>
      </c>
      <c r="I784" s="7" t="s">
        <v>4042</v>
      </c>
      <c r="J784" s="1" t="s">
        <v>57</v>
      </c>
      <c r="K784" s="1" t="s">
        <v>448</v>
      </c>
      <c r="L784" s="3">
        <v>0.06</v>
      </c>
      <c r="M784" s="10">
        <f t="shared" si="13"/>
        <v>6000</v>
      </c>
      <c r="N784" s="5" t="s">
        <v>12</v>
      </c>
      <c r="O784" s="1" t="s">
        <v>242</v>
      </c>
      <c r="P784" s="1" t="s">
        <v>226</v>
      </c>
      <c r="Q784" s="1" t="s">
        <v>226</v>
      </c>
      <c r="R784" s="6">
        <v>45868</v>
      </c>
      <c r="S784" s="1" t="s">
        <v>4027</v>
      </c>
      <c r="T784" s="124" t="s">
        <v>439</v>
      </c>
    </row>
    <row r="785" spans="1:20" ht="95.1" customHeight="1" x14ac:dyDescent="0.25">
      <c r="A785" s="118" t="s">
        <v>2274</v>
      </c>
      <c r="B785" s="1">
        <v>2511</v>
      </c>
      <c r="C785" s="1" t="s">
        <v>1496</v>
      </c>
      <c r="D785" s="1" t="s">
        <v>437</v>
      </c>
      <c r="E785" s="1" t="s">
        <v>2699</v>
      </c>
      <c r="F785" s="1">
        <v>1032035</v>
      </c>
      <c r="G785" s="1" t="s">
        <v>4057</v>
      </c>
      <c r="H785" s="133">
        <v>25000</v>
      </c>
      <c r="I785" s="7" t="s">
        <v>4042</v>
      </c>
      <c r="J785" s="1" t="s">
        <v>57</v>
      </c>
      <c r="K785" s="1" t="s">
        <v>448</v>
      </c>
      <c r="L785" s="3">
        <v>0.06</v>
      </c>
      <c r="M785" s="10">
        <f t="shared" si="13"/>
        <v>1500</v>
      </c>
      <c r="N785" s="5" t="s">
        <v>12</v>
      </c>
      <c r="O785" s="1" t="s">
        <v>242</v>
      </c>
      <c r="P785" s="1" t="s">
        <v>226</v>
      </c>
      <c r="Q785" s="1" t="s">
        <v>226</v>
      </c>
      <c r="R785" s="6">
        <v>45868</v>
      </c>
      <c r="S785" s="1" t="s">
        <v>4027</v>
      </c>
      <c r="T785" s="124" t="s">
        <v>439</v>
      </c>
    </row>
    <row r="786" spans="1:20" ht="95.1" customHeight="1" x14ac:dyDescent="0.25">
      <c r="A786" s="118" t="s">
        <v>2274</v>
      </c>
      <c r="B786" s="1">
        <v>2545</v>
      </c>
      <c r="C786" s="1" t="s">
        <v>1496</v>
      </c>
      <c r="D786" s="1" t="s">
        <v>437</v>
      </c>
      <c r="E786" s="1" t="s">
        <v>2699</v>
      </c>
      <c r="F786" s="1">
        <v>1032035</v>
      </c>
      <c r="G786" s="1" t="s">
        <v>4057</v>
      </c>
      <c r="H786" s="133">
        <v>100000</v>
      </c>
      <c r="I786" s="7" t="s">
        <v>4042</v>
      </c>
      <c r="J786" s="1" t="s">
        <v>57</v>
      </c>
      <c r="K786" s="1" t="s">
        <v>448</v>
      </c>
      <c r="L786" s="3">
        <v>0.06</v>
      </c>
      <c r="M786" s="10">
        <f t="shared" si="13"/>
        <v>6000</v>
      </c>
      <c r="N786" s="5" t="s">
        <v>12</v>
      </c>
      <c r="O786" s="1" t="s">
        <v>242</v>
      </c>
      <c r="P786" s="1" t="s">
        <v>226</v>
      </c>
      <c r="Q786" s="1" t="s">
        <v>226</v>
      </c>
      <c r="R786" s="6">
        <v>45868</v>
      </c>
      <c r="S786" s="1" t="s">
        <v>4027</v>
      </c>
      <c r="T786" s="124" t="s">
        <v>439</v>
      </c>
    </row>
    <row r="787" spans="1:20" s="28" customFormat="1" ht="95.1" customHeight="1" x14ac:dyDescent="0.25">
      <c r="A787" s="118" t="s">
        <v>2274</v>
      </c>
      <c r="B787" s="1">
        <v>2732</v>
      </c>
      <c r="C787" s="1" t="s">
        <v>1496</v>
      </c>
      <c r="D787" s="1" t="s">
        <v>437</v>
      </c>
      <c r="E787" s="1" t="s">
        <v>2699</v>
      </c>
      <c r="F787" s="1">
        <v>1032035</v>
      </c>
      <c r="G787" s="1" t="s">
        <v>4057</v>
      </c>
      <c r="H787" s="133">
        <v>6000</v>
      </c>
      <c r="I787" s="7" t="s">
        <v>4042</v>
      </c>
      <c r="J787" s="1" t="s">
        <v>57</v>
      </c>
      <c r="K787" s="1" t="s">
        <v>448</v>
      </c>
      <c r="L787" s="3">
        <v>0.06</v>
      </c>
      <c r="M787" s="10">
        <f t="shared" si="13"/>
        <v>360</v>
      </c>
      <c r="N787" s="5" t="s">
        <v>12</v>
      </c>
      <c r="O787" s="1" t="s">
        <v>242</v>
      </c>
      <c r="P787" s="1" t="s">
        <v>226</v>
      </c>
      <c r="Q787" s="1" t="s">
        <v>226</v>
      </c>
      <c r="R787" s="6">
        <v>45868</v>
      </c>
      <c r="S787" s="1" t="s">
        <v>4027</v>
      </c>
      <c r="T787" s="124" t="s">
        <v>439</v>
      </c>
    </row>
    <row r="788" spans="1:20" ht="95.1" customHeight="1" x14ac:dyDescent="0.25">
      <c r="A788" s="118" t="s">
        <v>2274</v>
      </c>
      <c r="B788" s="1">
        <v>2453</v>
      </c>
      <c r="C788" s="1" t="s">
        <v>1496</v>
      </c>
      <c r="D788" s="1" t="s">
        <v>437</v>
      </c>
      <c r="E788" s="1" t="s">
        <v>2699</v>
      </c>
      <c r="F788" s="1">
        <v>1032035</v>
      </c>
      <c r="G788" s="1" t="s">
        <v>4057</v>
      </c>
      <c r="H788" s="133">
        <v>25000</v>
      </c>
      <c r="I788" s="7" t="s">
        <v>4042</v>
      </c>
      <c r="J788" s="1" t="s">
        <v>57</v>
      </c>
      <c r="K788" s="1" t="s">
        <v>448</v>
      </c>
      <c r="L788" s="3">
        <v>0.06</v>
      </c>
      <c r="M788" s="10">
        <f t="shared" si="13"/>
        <v>1500</v>
      </c>
      <c r="N788" s="5" t="s">
        <v>12</v>
      </c>
      <c r="O788" s="1" t="s">
        <v>242</v>
      </c>
      <c r="P788" s="1" t="s">
        <v>226</v>
      </c>
      <c r="Q788" s="1" t="s">
        <v>226</v>
      </c>
      <c r="R788" s="6">
        <v>45868</v>
      </c>
      <c r="S788" s="1" t="s">
        <v>4027</v>
      </c>
      <c r="T788" s="124" t="s">
        <v>439</v>
      </c>
    </row>
    <row r="789" spans="1:20" ht="95.1" customHeight="1" x14ac:dyDescent="0.25">
      <c r="A789" s="118" t="s">
        <v>2274</v>
      </c>
      <c r="B789" s="1">
        <v>2522</v>
      </c>
      <c r="C789" s="1" t="s">
        <v>1496</v>
      </c>
      <c r="D789" s="1" t="s">
        <v>437</v>
      </c>
      <c r="E789" s="1" t="s">
        <v>2699</v>
      </c>
      <c r="F789" s="1">
        <v>1032035</v>
      </c>
      <c r="G789" s="1" t="s">
        <v>4057</v>
      </c>
      <c r="H789" s="133">
        <v>15000</v>
      </c>
      <c r="I789" s="7" t="s">
        <v>4042</v>
      </c>
      <c r="J789" s="1" t="s">
        <v>57</v>
      </c>
      <c r="K789" s="1" t="s">
        <v>448</v>
      </c>
      <c r="L789" s="3">
        <v>0.06</v>
      </c>
      <c r="M789" s="10">
        <f t="shared" si="13"/>
        <v>900</v>
      </c>
      <c r="N789" s="5" t="s">
        <v>12</v>
      </c>
      <c r="O789" s="1" t="s">
        <v>242</v>
      </c>
      <c r="P789" s="1" t="s">
        <v>226</v>
      </c>
      <c r="Q789" s="1" t="s">
        <v>226</v>
      </c>
      <c r="R789" s="6">
        <v>45868</v>
      </c>
      <c r="S789" s="1" t="s">
        <v>4027</v>
      </c>
      <c r="T789" s="124" t="s">
        <v>439</v>
      </c>
    </row>
    <row r="790" spans="1:20" ht="95.1" customHeight="1" x14ac:dyDescent="0.25">
      <c r="A790" s="118" t="s">
        <v>2274</v>
      </c>
      <c r="B790" s="1">
        <v>2007</v>
      </c>
      <c r="C790" s="1" t="s">
        <v>1496</v>
      </c>
      <c r="D790" s="1" t="s">
        <v>437</v>
      </c>
      <c r="E790" s="1" t="s">
        <v>2699</v>
      </c>
      <c r="F790" s="1">
        <v>1032032</v>
      </c>
      <c r="G790" s="1" t="s">
        <v>4057</v>
      </c>
      <c r="H790" s="133">
        <v>41096</v>
      </c>
      <c r="I790" s="7" t="s">
        <v>4042</v>
      </c>
      <c r="J790" s="1" t="s">
        <v>57</v>
      </c>
      <c r="K790" s="1" t="s">
        <v>449</v>
      </c>
      <c r="L790" s="3">
        <v>0.03</v>
      </c>
      <c r="M790" s="10">
        <f t="shared" si="13"/>
        <v>1232.8799999999999</v>
      </c>
      <c r="N790" s="5" t="s">
        <v>12</v>
      </c>
      <c r="O790" s="1" t="s">
        <v>242</v>
      </c>
      <c r="P790" s="1" t="s">
        <v>226</v>
      </c>
      <c r="Q790" s="1" t="s">
        <v>226</v>
      </c>
      <c r="R790" s="6">
        <v>45868</v>
      </c>
      <c r="S790" s="1" t="s">
        <v>4027</v>
      </c>
      <c r="T790" s="124" t="s">
        <v>439</v>
      </c>
    </row>
    <row r="791" spans="1:20" ht="95.1" customHeight="1" x14ac:dyDescent="0.25">
      <c r="A791" s="118" t="s">
        <v>2274</v>
      </c>
      <c r="B791" s="1">
        <v>2741</v>
      </c>
      <c r="C791" s="1" t="s">
        <v>1496</v>
      </c>
      <c r="D791" s="1" t="s">
        <v>437</v>
      </c>
      <c r="E791" s="1" t="s">
        <v>2699</v>
      </c>
      <c r="F791" s="1">
        <v>1032032</v>
      </c>
      <c r="G791" s="1" t="s">
        <v>4057</v>
      </c>
      <c r="H791" s="133">
        <v>5000</v>
      </c>
      <c r="I791" s="7" t="s">
        <v>4042</v>
      </c>
      <c r="J791" s="1" t="s">
        <v>57</v>
      </c>
      <c r="K791" s="1" t="s">
        <v>449</v>
      </c>
      <c r="L791" s="3">
        <v>0.03</v>
      </c>
      <c r="M791" s="10">
        <f t="shared" si="13"/>
        <v>150</v>
      </c>
      <c r="N791" s="5" t="s">
        <v>12</v>
      </c>
      <c r="O791" s="1" t="s">
        <v>242</v>
      </c>
      <c r="P791" s="1" t="s">
        <v>226</v>
      </c>
      <c r="Q791" s="1" t="s">
        <v>226</v>
      </c>
      <c r="R791" s="6">
        <v>45868</v>
      </c>
      <c r="S791" s="1" t="s">
        <v>4027</v>
      </c>
      <c r="T791" s="124" t="s">
        <v>439</v>
      </c>
    </row>
    <row r="792" spans="1:20" ht="95.1" customHeight="1" x14ac:dyDescent="0.25">
      <c r="A792" s="118" t="s">
        <v>2274</v>
      </c>
      <c r="B792" s="1">
        <v>2500</v>
      </c>
      <c r="C792" s="1" t="s">
        <v>1496</v>
      </c>
      <c r="D792" s="1" t="s">
        <v>437</v>
      </c>
      <c r="E792" s="1" t="s">
        <v>2699</v>
      </c>
      <c r="F792" s="1">
        <v>1032032</v>
      </c>
      <c r="G792" s="1" t="s">
        <v>4057</v>
      </c>
      <c r="H792" s="133">
        <v>3000</v>
      </c>
      <c r="I792" s="7" t="s">
        <v>4042</v>
      </c>
      <c r="J792" s="1" t="s">
        <v>57</v>
      </c>
      <c r="K792" s="1" t="s">
        <v>449</v>
      </c>
      <c r="L792" s="3">
        <v>0.03</v>
      </c>
      <c r="M792" s="10">
        <f t="shared" si="13"/>
        <v>90</v>
      </c>
      <c r="N792" s="5" t="s">
        <v>12</v>
      </c>
      <c r="O792" s="1" t="s">
        <v>242</v>
      </c>
      <c r="P792" s="1" t="s">
        <v>226</v>
      </c>
      <c r="Q792" s="1" t="s">
        <v>226</v>
      </c>
      <c r="R792" s="6">
        <v>45868</v>
      </c>
      <c r="S792" s="1" t="s">
        <v>4027</v>
      </c>
      <c r="T792" s="124" t="s">
        <v>439</v>
      </c>
    </row>
    <row r="793" spans="1:20" ht="95.1" customHeight="1" x14ac:dyDescent="0.25">
      <c r="A793" s="118" t="s">
        <v>2274</v>
      </c>
      <c r="B793" s="1">
        <v>2454</v>
      </c>
      <c r="C793" s="1" t="s">
        <v>1496</v>
      </c>
      <c r="D793" s="1" t="s">
        <v>437</v>
      </c>
      <c r="E793" s="1" t="s">
        <v>2699</v>
      </c>
      <c r="F793" s="1">
        <v>1032032</v>
      </c>
      <c r="G793" s="1" t="s">
        <v>4057</v>
      </c>
      <c r="H793" s="133">
        <v>5000</v>
      </c>
      <c r="I793" s="7" t="s">
        <v>4042</v>
      </c>
      <c r="J793" s="1" t="s">
        <v>57</v>
      </c>
      <c r="K793" s="1" t="s">
        <v>449</v>
      </c>
      <c r="L793" s="3">
        <v>0.03</v>
      </c>
      <c r="M793" s="10">
        <f t="shared" si="13"/>
        <v>150</v>
      </c>
      <c r="N793" s="5" t="s">
        <v>12</v>
      </c>
      <c r="O793" s="1" t="s">
        <v>242</v>
      </c>
      <c r="P793" s="1" t="s">
        <v>226</v>
      </c>
      <c r="Q793" s="1" t="s">
        <v>226</v>
      </c>
      <c r="R793" s="6">
        <v>45868</v>
      </c>
      <c r="S793" s="1" t="s">
        <v>4027</v>
      </c>
      <c r="T793" s="124" t="s">
        <v>439</v>
      </c>
    </row>
    <row r="794" spans="1:20" ht="95.1" customHeight="1" x14ac:dyDescent="0.25">
      <c r="A794" s="118" t="s">
        <v>2274</v>
      </c>
      <c r="B794" s="1">
        <v>2450</v>
      </c>
      <c r="C794" s="1" t="s">
        <v>1496</v>
      </c>
      <c r="D794" s="1" t="s">
        <v>437</v>
      </c>
      <c r="E794" s="1" t="s">
        <v>2699</v>
      </c>
      <c r="F794" s="1">
        <v>1032032</v>
      </c>
      <c r="G794" s="1" t="s">
        <v>4057</v>
      </c>
      <c r="H794" s="133">
        <v>5000</v>
      </c>
      <c r="I794" s="7" t="s">
        <v>4042</v>
      </c>
      <c r="J794" s="1" t="s">
        <v>57</v>
      </c>
      <c r="K794" s="1" t="s">
        <v>449</v>
      </c>
      <c r="L794" s="3">
        <v>0.03</v>
      </c>
      <c r="M794" s="10">
        <f t="shared" si="13"/>
        <v>150</v>
      </c>
      <c r="N794" s="5" t="s">
        <v>12</v>
      </c>
      <c r="O794" s="1" t="s">
        <v>242</v>
      </c>
      <c r="P794" s="1" t="s">
        <v>226</v>
      </c>
      <c r="Q794" s="1" t="s">
        <v>226</v>
      </c>
      <c r="R794" s="6">
        <v>45868</v>
      </c>
      <c r="S794" s="1" t="s">
        <v>4027</v>
      </c>
      <c r="T794" s="124" t="s">
        <v>439</v>
      </c>
    </row>
    <row r="795" spans="1:20" ht="95.1" customHeight="1" x14ac:dyDescent="0.25">
      <c r="A795" s="118" t="s">
        <v>2274</v>
      </c>
      <c r="B795" s="1">
        <v>2970</v>
      </c>
      <c r="C795" s="1" t="s">
        <v>1496</v>
      </c>
      <c r="D795" s="1" t="s">
        <v>437</v>
      </c>
      <c r="E795" s="1" t="s">
        <v>2699</v>
      </c>
      <c r="F795" s="1">
        <v>1032032</v>
      </c>
      <c r="G795" s="1" t="s">
        <v>4057</v>
      </c>
      <c r="H795" s="133">
        <v>5000</v>
      </c>
      <c r="I795" s="7" t="s">
        <v>4042</v>
      </c>
      <c r="J795" s="1" t="s">
        <v>57</v>
      </c>
      <c r="K795" s="1" t="s">
        <v>449</v>
      </c>
      <c r="L795" s="3">
        <v>0.03</v>
      </c>
      <c r="M795" s="10">
        <f t="shared" si="13"/>
        <v>150</v>
      </c>
      <c r="N795" s="5" t="s">
        <v>12</v>
      </c>
      <c r="O795" s="1" t="s">
        <v>242</v>
      </c>
      <c r="P795" s="1" t="s">
        <v>226</v>
      </c>
      <c r="Q795" s="1" t="s">
        <v>226</v>
      </c>
      <c r="R795" s="6">
        <v>45868</v>
      </c>
      <c r="S795" s="1" t="s">
        <v>4027</v>
      </c>
      <c r="T795" s="124" t="s">
        <v>439</v>
      </c>
    </row>
    <row r="796" spans="1:20" ht="95.1" customHeight="1" x14ac:dyDescent="0.25">
      <c r="A796" s="118" t="s">
        <v>2274</v>
      </c>
      <c r="B796" s="1">
        <v>2513</v>
      </c>
      <c r="C796" s="1" t="s">
        <v>1496</v>
      </c>
      <c r="D796" s="1" t="s">
        <v>437</v>
      </c>
      <c r="E796" s="1" t="s">
        <v>2699</v>
      </c>
      <c r="F796" s="1">
        <v>1032032</v>
      </c>
      <c r="G796" s="1" t="s">
        <v>4057</v>
      </c>
      <c r="H796" s="133">
        <v>5000</v>
      </c>
      <c r="I796" s="7" t="s">
        <v>4042</v>
      </c>
      <c r="J796" s="1" t="s">
        <v>57</v>
      </c>
      <c r="K796" s="1" t="s">
        <v>449</v>
      </c>
      <c r="L796" s="3">
        <v>0.03</v>
      </c>
      <c r="M796" s="10">
        <f t="shared" si="13"/>
        <v>150</v>
      </c>
      <c r="N796" s="5" t="s">
        <v>12</v>
      </c>
      <c r="O796" s="1" t="s">
        <v>242</v>
      </c>
      <c r="P796" s="1" t="s">
        <v>226</v>
      </c>
      <c r="Q796" s="1" t="s">
        <v>226</v>
      </c>
      <c r="R796" s="6">
        <v>45868</v>
      </c>
      <c r="S796" s="1" t="s">
        <v>4027</v>
      </c>
      <c r="T796" s="124" t="s">
        <v>439</v>
      </c>
    </row>
    <row r="797" spans="1:20" ht="95.1" customHeight="1" x14ac:dyDescent="0.25">
      <c r="A797" s="118" t="s">
        <v>2274</v>
      </c>
      <c r="B797" s="1">
        <v>2515</v>
      </c>
      <c r="C797" s="1" t="s">
        <v>1496</v>
      </c>
      <c r="D797" s="1" t="s">
        <v>437</v>
      </c>
      <c r="E797" s="1" t="s">
        <v>2699</v>
      </c>
      <c r="F797" s="1">
        <v>1032032</v>
      </c>
      <c r="G797" s="1" t="s">
        <v>4057</v>
      </c>
      <c r="H797" s="133">
        <v>40000</v>
      </c>
      <c r="I797" s="7" t="s">
        <v>4042</v>
      </c>
      <c r="J797" s="1" t="s">
        <v>57</v>
      </c>
      <c r="K797" s="1" t="s">
        <v>449</v>
      </c>
      <c r="L797" s="3">
        <v>0.03</v>
      </c>
      <c r="M797" s="10">
        <f t="shared" si="13"/>
        <v>1200</v>
      </c>
      <c r="N797" s="5" t="s">
        <v>12</v>
      </c>
      <c r="O797" s="1" t="s">
        <v>242</v>
      </c>
      <c r="P797" s="1" t="s">
        <v>226</v>
      </c>
      <c r="Q797" s="1" t="s">
        <v>226</v>
      </c>
      <c r="R797" s="6">
        <v>45868</v>
      </c>
      <c r="S797" s="1" t="s">
        <v>4027</v>
      </c>
      <c r="T797" s="124" t="s">
        <v>439</v>
      </c>
    </row>
    <row r="798" spans="1:20" ht="95.1" customHeight="1" x14ac:dyDescent="0.25">
      <c r="A798" s="118" t="s">
        <v>2274</v>
      </c>
      <c r="B798" s="1">
        <v>2511</v>
      </c>
      <c r="C798" s="1" t="s">
        <v>1496</v>
      </c>
      <c r="D798" s="1" t="s">
        <v>437</v>
      </c>
      <c r="E798" s="1" t="s">
        <v>2699</v>
      </c>
      <c r="F798" s="1">
        <v>1032032</v>
      </c>
      <c r="G798" s="1" t="s">
        <v>4057</v>
      </c>
      <c r="H798" s="133">
        <v>3000</v>
      </c>
      <c r="I798" s="7" t="s">
        <v>4042</v>
      </c>
      <c r="J798" s="1" t="s">
        <v>57</v>
      </c>
      <c r="K798" s="1" t="s">
        <v>449</v>
      </c>
      <c r="L798" s="3">
        <v>0.03</v>
      </c>
      <c r="M798" s="10">
        <f t="shared" si="13"/>
        <v>90</v>
      </c>
      <c r="N798" s="5" t="s">
        <v>12</v>
      </c>
      <c r="O798" s="1" t="s">
        <v>242</v>
      </c>
      <c r="P798" s="1" t="s">
        <v>226</v>
      </c>
      <c r="Q798" s="1" t="s">
        <v>226</v>
      </c>
      <c r="R798" s="6">
        <v>45868</v>
      </c>
      <c r="S798" s="1" t="s">
        <v>4027</v>
      </c>
      <c r="T798" s="124" t="s">
        <v>439</v>
      </c>
    </row>
    <row r="799" spans="1:20" ht="95.1" customHeight="1" x14ac:dyDescent="0.25">
      <c r="A799" s="118" t="s">
        <v>2274</v>
      </c>
      <c r="B799" s="1">
        <v>2545</v>
      </c>
      <c r="C799" s="1" t="s">
        <v>1496</v>
      </c>
      <c r="D799" s="1" t="s">
        <v>437</v>
      </c>
      <c r="E799" s="1" t="s">
        <v>2699</v>
      </c>
      <c r="F799" s="1">
        <v>1032032</v>
      </c>
      <c r="G799" s="1" t="s">
        <v>4057</v>
      </c>
      <c r="H799" s="133">
        <v>40000</v>
      </c>
      <c r="I799" s="7" t="s">
        <v>4042</v>
      </c>
      <c r="J799" s="1" t="s">
        <v>57</v>
      </c>
      <c r="K799" s="1" t="s">
        <v>449</v>
      </c>
      <c r="L799" s="3">
        <v>0.03</v>
      </c>
      <c r="M799" s="10">
        <f t="shared" si="13"/>
        <v>1200</v>
      </c>
      <c r="N799" s="5" t="s">
        <v>12</v>
      </c>
      <c r="O799" s="1" t="s">
        <v>242</v>
      </c>
      <c r="P799" s="1" t="s">
        <v>226</v>
      </c>
      <c r="Q799" s="1" t="s">
        <v>226</v>
      </c>
      <c r="R799" s="6">
        <v>45868</v>
      </c>
      <c r="S799" s="1" t="s">
        <v>4027</v>
      </c>
      <c r="T799" s="124" t="s">
        <v>439</v>
      </c>
    </row>
    <row r="800" spans="1:20" ht="95.1" customHeight="1" x14ac:dyDescent="0.25">
      <c r="A800" s="118" t="s">
        <v>2274</v>
      </c>
      <c r="B800" s="1">
        <v>2732</v>
      </c>
      <c r="C800" s="1" t="s">
        <v>1496</v>
      </c>
      <c r="D800" s="1" t="s">
        <v>437</v>
      </c>
      <c r="E800" s="1" t="s">
        <v>2699</v>
      </c>
      <c r="F800" s="1">
        <v>1032032</v>
      </c>
      <c r="G800" s="1" t="s">
        <v>4057</v>
      </c>
      <c r="H800" s="133">
        <v>3000</v>
      </c>
      <c r="I800" s="7" t="s">
        <v>4042</v>
      </c>
      <c r="J800" s="1" t="s">
        <v>57</v>
      </c>
      <c r="K800" s="1" t="s">
        <v>449</v>
      </c>
      <c r="L800" s="3">
        <v>0.03</v>
      </c>
      <c r="M800" s="10">
        <f t="shared" si="13"/>
        <v>90</v>
      </c>
      <c r="N800" s="5" t="s">
        <v>12</v>
      </c>
      <c r="O800" s="1" t="s">
        <v>242</v>
      </c>
      <c r="P800" s="1" t="s">
        <v>226</v>
      </c>
      <c r="Q800" s="1" t="s">
        <v>226</v>
      </c>
      <c r="R800" s="6">
        <v>45868</v>
      </c>
      <c r="S800" s="1" t="s">
        <v>4027</v>
      </c>
      <c r="T800" s="124" t="s">
        <v>439</v>
      </c>
    </row>
    <row r="801" spans="1:20" ht="95.1" customHeight="1" x14ac:dyDescent="0.25">
      <c r="A801" s="118" t="s">
        <v>2274</v>
      </c>
      <c r="B801" s="1">
        <v>2453</v>
      </c>
      <c r="C801" s="1" t="s">
        <v>1496</v>
      </c>
      <c r="D801" s="1" t="s">
        <v>437</v>
      </c>
      <c r="E801" s="1" t="s">
        <v>2699</v>
      </c>
      <c r="F801" s="1">
        <v>1032032</v>
      </c>
      <c r="G801" s="1" t="s">
        <v>4057</v>
      </c>
      <c r="H801" s="133">
        <v>5000</v>
      </c>
      <c r="I801" s="7" t="s">
        <v>4042</v>
      </c>
      <c r="J801" s="1" t="s">
        <v>57</v>
      </c>
      <c r="K801" s="1" t="s">
        <v>449</v>
      </c>
      <c r="L801" s="3">
        <v>0.03</v>
      </c>
      <c r="M801" s="10">
        <f t="shared" si="13"/>
        <v>150</v>
      </c>
      <c r="N801" s="5" t="s">
        <v>12</v>
      </c>
      <c r="O801" s="1" t="s">
        <v>242</v>
      </c>
      <c r="P801" s="1" t="s">
        <v>226</v>
      </c>
      <c r="Q801" s="1" t="s">
        <v>226</v>
      </c>
      <c r="R801" s="6">
        <v>45868</v>
      </c>
      <c r="S801" s="1" t="s">
        <v>4027</v>
      </c>
      <c r="T801" s="124" t="s">
        <v>439</v>
      </c>
    </row>
    <row r="802" spans="1:20" ht="95.1" customHeight="1" x14ac:dyDescent="0.25">
      <c r="A802" s="118" t="s">
        <v>2274</v>
      </c>
      <c r="B802" s="1">
        <v>2522</v>
      </c>
      <c r="C802" s="1" t="s">
        <v>1496</v>
      </c>
      <c r="D802" s="1" t="s">
        <v>437</v>
      </c>
      <c r="E802" s="1" t="s">
        <v>2699</v>
      </c>
      <c r="F802" s="1">
        <v>1032032</v>
      </c>
      <c r="G802" s="1" t="s">
        <v>4057</v>
      </c>
      <c r="H802" s="133">
        <v>5000</v>
      </c>
      <c r="I802" s="7" t="s">
        <v>4042</v>
      </c>
      <c r="J802" s="1" t="s">
        <v>57</v>
      </c>
      <c r="K802" s="1" t="s">
        <v>449</v>
      </c>
      <c r="L802" s="3">
        <v>0.03</v>
      </c>
      <c r="M802" s="10">
        <f t="shared" si="13"/>
        <v>150</v>
      </c>
      <c r="N802" s="5" t="s">
        <v>12</v>
      </c>
      <c r="O802" s="1" t="s">
        <v>242</v>
      </c>
      <c r="P802" s="1" t="s">
        <v>226</v>
      </c>
      <c r="Q802" s="1" t="s">
        <v>226</v>
      </c>
      <c r="R802" s="6">
        <v>45868</v>
      </c>
      <c r="S802" s="1" t="s">
        <v>4027</v>
      </c>
      <c r="T802" s="124" t="s">
        <v>439</v>
      </c>
    </row>
    <row r="803" spans="1:20" ht="95.1" customHeight="1" x14ac:dyDescent="0.25">
      <c r="A803" s="118" t="s">
        <v>2274</v>
      </c>
      <c r="B803" s="1">
        <v>2007</v>
      </c>
      <c r="C803" s="1" t="s">
        <v>1496</v>
      </c>
      <c r="D803" s="1" t="s">
        <v>437</v>
      </c>
      <c r="E803" s="1" t="s">
        <v>2699</v>
      </c>
      <c r="F803" s="1">
        <v>1032036</v>
      </c>
      <c r="G803" s="1" t="s">
        <v>4057</v>
      </c>
      <c r="H803" s="133">
        <v>55600</v>
      </c>
      <c r="I803" s="7" t="s">
        <v>4042</v>
      </c>
      <c r="J803" s="1" t="s">
        <v>57</v>
      </c>
      <c r="K803" s="1" t="s">
        <v>450</v>
      </c>
      <c r="L803" s="3">
        <v>0.06</v>
      </c>
      <c r="M803" s="10">
        <f t="shared" si="13"/>
        <v>3336</v>
      </c>
      <c r="N803" s="5" t="s">
        <v>12</v>
      </c>
      <c r="O803" s="1" t="s">
        <v>242</v>
      </c>
      <c r="P803" s="1" t="s">
        <v>226</v>
      </c>
      <c r="Q803" s="1" t="s">
        <v>226</v>
      </c>
      <c r="R803" s="6">
        <v>45868</v>
      </c>
      <c r="S803" s="1" t="s">
        <v>4027</v>
      </c>
      <c r="T803" s="124" t="s">
        <v>439</v>
      </c>
    </row>
    <row r="804" spans="1:20" ht="95.1" customHeight="1" x14ac:dyDescent="0.25">
      <c r="A804" s="118" t="s">
        <v>2274</v>
      </c>
      <c r="B804" s="1">
        <v>2741</v>
      </c>
      <c r="C804" s="1" t="s">
        <v>1496</v>
      </c>
      <c r="D804" s="1" t="s">
        <v>437</v>
      </c>
      <c r="E804" s="1" t="s">
        <v>2699</v>
      </c>
      <c r="F804" s="1">
        <v>1032036</v>
      </c>
      <c r="G804" s="1" t="s">
        <v>4057</v>
      </c>
      <c r="H804" s="133">
        <v>5000</v>
      </c>
      <c r="I804" s="7" t="s">
        <v>4042</v>
      </c>
      <c r="J804" s="1" t="s">
        <v>57</v>
      </c>
      <c r="K804" s="1" t="s">
        <v>450</v>
      </c>
      <c r="L804" s="3">
        <v>0.06</v>
      </c>
      <c r="M804" s="10">
        <f t="shared" si="13"/>
        <v>300</v>
      </c>
      <c r="N804" s="5" t="s">
        <v>12</v>
      </c>
      <c r="O804" s="1" t="s">
        <v>242</v>
      </c>
      <c r="P804" s="1" t="s">
        <v>226</v>
      </c>
      <c r="Q804" s="1" t="s">
        <v>226</v>
      </c>
      <c r="R804" s="6">
        <v>45868</v>
      </c>
      <c r="S804" s="1" t="s">
        <v>4027</v>
      </c>
      <c r="T804" s="124" t="s">
        <v>439</v>
      </c>
    </row>
    <row r="805" spans="1:20" ht="95.1" customHeight="1" x14ac:dyDescent="0.25">
      <c r="A805" s="118" t="s">
        <v>2274</v>
      </c>
      <c r="B805" s="1">
        <v>2500</v>
      </c>
      <c r="C805" s="1" t="s">
        <v>1496</v>
      </c>
      <c r="D805" s="1" t="s">
        <v>437</v>
      </c>
      <c r="E805" s="1" t="s">
        <v>2699</v>
      </c>
      <c r="F805" s="1">
        <v>1032036</v>
      </c>
      <c r="G805" s="1" t="s">
        <v>4057</v>
      </c>
      <c r="H805" s="133">
        <v>5000</v>
      </c>
      <c r="I805" s="7" t="s">
        <v>4042</v>
      </c>
      <c r="J805" s="1" t="s">
        <v>57</v>
      </c>
      <c r="K805" s="1" t="s">
        <v>450</v>
      </c>
      <c r="L805" s="3">
        <v>0.06</v>
      </c>
      <c r="M805" s="10">
        <f t="shared" si="13"/>
        <v>300</v>
      </c>
      <c r="N805" s="5" t="s">
        <v>12</v>
      </c>
      <c r="O805" s="1" t="s">
        <v>242</v>
      </c>
      <c r="P805" s="1" t="s">
        <v>226</v>
      </c>
      <c r="Q805" s="1" t="s">
        <v>226</v>
      </c>
      <c r="R805" s="6">
        <v>45868</v>
      </c>
      <c r="S805" s="1" t="s">
        <v>4027</v>
      </c>
      <c r="T805" s="124" t="s">
        <v>439</v>
      </c>
    </row>
    <row r="806" spans="1:20" ht="95.1" customHeight="1" x14ac:dyDescent="0.25">
      <c r="A806" s="118" t="s">
        <v>2274</v>
      </c>
      <c r="B806" s="1">
        <v>2454</v>
      </c>
      <c r="C806" s="1" t="s">
        <v>1496</v>
      </c>
      <c r="D806" s="1" t="s">
        <v>437</v>
      </c>
      <c r="E806" s="1" t="s">
        <v>2699</v>
      </c>
      <c r="F806" s="1">
        <v>1032036</v>
      </c>
      <c r="G806" s="1" t="s">
        <v>4057</v>
      </c>
      <c r="H806" s="133">
        <v>5000</v>
      </c>
      <c r="I806" s="7" t="s">
        <v>4042</v>
      </c>
      <c r="J806" s="1" t="s">
        <v>57</v>
      </c>
      <c r="K806" s="1" t="s">
        <v>450</v>
      </c>
      <c r="L806" s="3">
        <v>0.06</v>
      </c>
      <c r="M806" s="10">
        <f t="shared" si="13"/>
        <v>300</v>
      </c>
      <c r="N806" s="5" t="s">
        <v>12</v>
      </c>
      <c r="O806" s="1" t="s">
        <v>242</v>
      </c>
      <c r="P806" s="1" t="s">
        <v>226</v>
      </c>
      <c r="Q806" s="1" t="s">
        <v>226</v>
      </c>
      <c r="R806" s="6">
        <v>45868</v>
      </c>
      <c r="S806" s="1" t="s">
        <v>4027</v>
      </c>
      <c r="T806" s="124" t="s">
        <v>439</v>
      </c>
    </row>
    <row r="807" spans="1:20" ht="95.1" customHeight="1" x14ac:dyDescent="0.25">
      <c r="A807" s="118" t="s">
        <v>2274</v>
      </c>
      <c r="B807" s="1">
        <v>2450</v>
      </c>
      <c r="C807" s="1" t="s">
        <v>1496</v>
      </c>
      <c r="D807" s="1" t="s">
        <v>437</v>
      </c>
      <c r="E807" s="1" t="s">
        <v>2699</v>
      </c>
      <c r="F807" s="1">
        <v>1032036</v>
      </c>
      <c r="G807" s="1" t="s">
        <v>4057</v>
      </c>
      <c r="H807" s="133">
        <v>5000</v>
      </c>
      <c r="I807" s="7" t="s">
        <v>4042</v>
      </c>
      <c r="J807" s="1" t="s">
        <v>57</v>
      </c>
      <c r="K807" s="1" t="s">
        <v>450</v>
      </c>
      <c r="L807" s="3">
        <v>0.06</v>
      </c>
      <c r="M807" s="10">
        <f t="shared" si="13"/>
        <v>300</v>
      </c>
      <c r="N807" s="5" t="s">
        <v>12</v>
      </c>
      <c r="O807" s="1" t="s">
        <v>242</v>
      </c>
      <c r="P807" s="1" t="s">
        <v>226</v>
      </c>
      <c r="Q807" s="1" t="s">
        <v>226</v>
      </c>
      <c r="R807" s="6">
        <v>45868</v>
      </c>
      <c r="S807" s="1" t="s">
        <v>4027</v>
      </c>
      <c r="T807" s="124" t="s">
        <v>439</v>
      </c>
    </row>
    <row r="808" spans="1:20" ht="95.1" customHeight="1" x14ac:dyDescent="0.25">
      <c r="A808" s="118" t="s">
        <v>2274</v>
      </c>
      <c r="B808" s="1">
        <v>2970</v>
      </c>
      <c r="C808" s="1" t="s">
        <v>1496</v>
      </c>
      <c r="D808" s="1" t="s">
        <v>437</v>
      </c>
      <c r="E808" s="1" t="s">
        <v>2699</v>
      </c>
      <c r="F808" s="1">
        <v>1032036</v>
      </c>
      <c r="G808" s="1" t="s">
        <v>4057</v>
      </c>
      <c r="H808" s="133">
        <v>5000</v>
      </c>
      <c r="I808" s="7" t="s">
        <v>4042</v>
      </c>
      <c r="J808" s="1" t="s">
        <v>57</v>
      </c>
      <c r="K808" s="1" t="s">
        <v>450</v>
      </c>
      <c r="L808" s="3">
        <v>0.06</v>
      </c>
      <c r="M808" s="10">
        <f t="shared" si="13"/>
        <v>300</v>
      </c>
      <c r="N808" s="5" t="s">
        <v>12</v>
      </c>
      <c r="O808" s="1" t="s">
        <v>242</v>
      </c>
      <c r="P808" s="1" t="s">
        <v>226</v>
      </c>
      <c r="Q808" s="1" t="s">
        <v>226</v>
      </c>
      <c r="R808" s="6">
        <v>45868</v>
      </c>
      <c r="S808" s="1" t="s">
        <v>4027</v>
      </c>
      <c r="T808" s="124" t="s">
        <v>439</v>
      </c>
    </row>
    <row r="809" spans="1:20" ht="95.1" customHeight="1" x14ac:dyDescent="0.25">
      <c r="A809" s="118" t="s">
        <v>2274</v>
      </c>
      <c r="B809" s="1">
        <v>2513</v>
      </c>
      <c r="C809" s="1" t="s">
        <v>1496</v>
      </c>
      <c r="D809" s="1" t="s">
        <v>437</v>
      </c>
      <c r="E809" s="1" t="s">
        <v>2699</v>
      </c>
      <c r="F809" s="1">
        <v>1032036</v>
      </c>
      <c r="G809" s="1" t="s">
        <v>4057</v>
      </c>
      <c r="H809" s="133">
        <v>5000</v>
      </c>
      <c r="I809" s="7" t="s">
        <v>4042</v>
      </c>
      <c r="J809" s="1" t="s">
        <v>57</v>
      </c>
      <c r="K809" s="1" t="s">
        <v>450</v>
      </c>
      <c r="L809" s="3">
        <v>0.06</v>
      </c>
      <c r="M809" s="10">
        <f t="shared" si="13"/>
        <v>300</v>
      </c>
      <c r="N809" s="5" t="s">
        <v>12</v>
      </c>
      <c r="O809" s="1" t="s">
        <v>242</v>
      </c>
      <c r="P809" s="1" t="s">
        <v>226</v>
      </c>
      <c r="Q809" s="1" t="s">
        <v>226</v>
      </c>
      <c r="R809" s="6">
        <v>45868</v>
      </c>
      <c r="S809" s="1" t="s">
        <v>4027</v>
      </c>
      <c r="T809" s="124" t="s">
        <v>439</v>
      </c>
    </row>
    <row r="810" spans="1:20" ht="95.1" customHeight="1" x14ac:dyDescent="0.25">
      <c r="A810" s="118" t="s">
        <v>2274</v>
      </c>
      <c r="B810" s="1">
        <v>2515</v>
      </c>
      <c r="C810" s="1" t="s">
        <v>1496</v>
      </c>
      <c r="D810" s="1" t="s">
        <v>437</v>
      </c>
      <c r="E810" s="1" t="s">
        <v>2699</v>
      </c>
      <c r="F810" s="1">
        <v>1032036</v>
      </c>
      <c r="G810" s="1" t="s">
        <v>4057</v>
      </c>
      <c r="H810" s="133">
        <v>54000</v>
      </c>
      <c r="I810" s="7" t="s">
        <v>4042</v>
      </c>
      <c r="J810" s="1" t="s">
        <v>57</v>
      </c>
      <c r="K810" s="1" t="s">
        <v>450</v>
      </c>
      <c r="L810" s="3">
        <v>0.06</v>
      </c>
      <c r="M810" s="10">
        <f t="shared" si="13"/>
        <v>3240</v>
      </c>
      <c r="N810" s="5" t="s">
        <v>12</v>
      </c>
      <c r="O810" s="1" t="s">
        <v>242</v>
      </c>
      <c r="P810" s="1" t="s">
        <v>226</v>
      </c>
      <c r="Q810" s="1" t="s">
        <v>226</v>
      </c>
      <c r="R810" s="6">
        <v>45868</v>
      </c>
      <c r="S810" s="1" t="s">
        <v>4027</v>
      </c>
      <c r="T810" s="124" t="s">
        <v>439</v>
      </c>
    </row>
    <row r="811" spans="1:20" ht="95.1" customHeight="1" x14ac:dyDescent="0.25">
      <c r="A811" s="118" t="s">
        <v>2274</v>
      </c>
      <c r="B811" s="1">
        <v>2511</v>
      </c>
      <c r="C811" s="1" t="s">
        <v>1496</v>
      </c>
      <c r="D811" s="1" t="s">
        <v>437</v>
      </c>
      <c r="E811" s="1" t="s">
        <v>2699</v>
      </c>
      <c r="F811" s="1">
        <v>1032036</v>
      </c>
      <c r="G811" s="1" t="s">
        <v>4057</v>
      </c>
      <c r="H811" s="133">
        <v>5000</v>
      </c>
      <c r="I811" s="7" t="s">
        <v>4042</v>
      </c>
      <c r="J811" s="1" t="s">
        <v>57</v>
      </c>
      <c r="K811" s="1" t="s">
        <v>450</v>
      </c>
      <c r="L811" s="3">
        <v>0.06</v>
      </c>
      <c r="M811" s="10">
        <f t="shared" si="13"/>
        <v>300</v>
      </c>
      <c r="N811" s="5" t="s">
        <v>12</v>
      </c>
      <c r="O811" s="1" t="s">
        <v>242</v>
      </c>
      <c r="P811" s="1" t="s">
        <v>226</v>
      </c>
      <c r="Q811" s="1" t="s">
        <v>226</v>
      </c>
      <c r="R811" s="6">
        <v>45868</v>
      </c>
      <c r="S811" s="1" t="s">
        <v>4027</v>
      </c>
      <c r="T811" s="124" t="s">
        <v>439</v>
      </c>
    </row>
    <row r="812" spans="1:20" ht="95.1" customHeight="1" x14ac:dyDescent="0.25">
      <c r="A812" s="118" t="s">
        <v>2274</v>
      </c>
      <c r="B812" s="1">
        <v>2545</v>
      </c>
      <c r="C812" s="1" t="s">
        <v>1496</v>
      </c>
      <c r="D812" s="1" t="s">
        <v>437</v>
      </c>
      <c r="E812" s="1" t="s">
        <v>2699</v>
      </c>
      <c r="F812" s="1">
        <v>1032036</v>
      </c>
      <c r="G812" s="1" t="s">
        <v>4057</v>
      </c>
      <c r="H812" s="133">
        <v>54000</v>
      </c>
      <c r="I812" s="7" t="s">
        <v>4042</v>
      </c>
      <c r="J812" s="1" t="s">
        <v>57</v>
      </c>
      <c r="K812" s="1" t="s">
        <v>450</v>
      </c>
      <c r="L812" s="3">
        <v>0.06</v>
      </c>
      <c r="M812" s="10">
        <f t="shared" si="13"/>
        <v>3240</v>
      </c>
      <c r="N812" s="5" t="s">
        <v>12</v>
      </c>
      <c r="O812" s="1" t="s">
        <v>242</v>
      </c>
      <c r="P812" s="1" t="s">
        <v>226</v>
      </c>
      <c r="Q812" s="1" t="s">
        <v>226</v>
      </c>
      <c r="R812" s="6">
        <v>45868</v>
      </c>
      <c r="S812" s="1" t="s">
        <v>4027</v>
      </c>
      <c r="T812" s="124" t="s">
        <v>439</v>
      </c>
    </row>
    <row r="813" spans="1:20" ht="95.1" customHeight="1" x14ac:dyDescent="0.25">
      <c r="A813" s="118" t="s">
        <v>2274</v>
      </c>
      <c r="B813" s="1">
        <v>2732</v>
      </c>
      <c r="C813" s="1" t="s">
        <v>1496</v>
      </c>
      <c r="D813" s="1" t="s">
        <v>437</v>
      </c>
      <c r="E813" s="1" t="s">
        <v>2699</v>
      </c>
      <c r="F813" s="1">
        <v>1032036</v>
      </c>
      <c r="G813" s="1" t="s">
        <v>4057</v>
      </c>
      <c r="H813" s="133">
        <v>5000</v>
      </c>
      <c r="I813" s="7" t="s">
        <v>4042</v>
      </c>
      <c r="J813" s="1" t="s">
        <v>57</v>
      </c>
      <c r="K813" s="1" t="s">
        <v>450</v>
      </c>
      <c r="L813" s="3">
        <v>0.06</v>
      </c>
      <c r="M813" s="10">
        <f t="shared" si="13"/>
        <v>300</v>
      </c>
      <c r="N813" s="5" t="s">
        <v>12</v>
      </c>
      <c r="O813" s="1" t="s">
        <v>242</v>
      </c>
      <c r="P813" s="1" t="s">
        <v>226</v>
      </c>
      <c r="Q813" s="1" t="s">
        <v>226</v>
      </c>
      <c r="R813" s="6">
        <v>45868</v>
      </c>
      <c r="S813" s="1" t="s">
        <v>4027</v>
      </c>
      <c r="T813" s="124" t="s">
        <v>439</v>
      </c>
    </row>
    <row r="814" spans="1:20" ht="95.1" customHeight="1" x14ac:dyDescent="0.25">
      <c r="A814" s="118" t="s">
        <v>2274</v>
      </c>
      <c r="B814" s="1">
        <v>2453</v>
      </c>
      <c r="C814" s="1" t="s">
        <v>1496</v>
      </c>
      <c r="D814" s="1" t="s">
        <v>437</v>
      </c>
      <c r="E814" s="1" t="s">
        <v>2699</v>
      </c>
      <c r="F814" s="1">
        <v>1032036</v>
      </c>
      <c r="G814" s="1" t="s">
        <v>4057</v>
      </c>
      <c r="H814" s="133">
        <v>5000</v>
      </c>
      <c r="I814" s="7" t="s">
        <v>4042</v>
      </c>
      <c r="J814" s="1" t="s">
        <v>57</v>
      </c>
      <c r="K814" s="1" t="s">
        <v>450</v>
      </c>
      <c r="L814" s="3">
        <v>0.06</v>
      </c>
      <c r="M814" s="10">
        <f t="shared" si="13"/>
        <v>300</v>
      </c>
      <c r="N814" s="5" t="s">
        <v>12</v>
      </c>
      <c r="O814" s="1" t="s">
        <v>242</v>
      </c>
      <c r="P814" s="1" t="s">
        <v>226</v>
      </c>
      <c r="Q814" s="1" t="s">
        <v>226</v>
      </c>
      <c r="R814" s="6">
        <v>45868</v>
      </c>
      <c r="S814" s="1" t="s">
        <v>4027</v>
      </c>
      <c r="T814" s="124" t="s">
        <v>439</v>
      </c>
    </row>
    <row r="815" spans="1:20" ht="95.1" customHeight="1" x14ac:dyDescent="0.25">
      <c r="A815" s="118" t="s">
        <v>2274</v>
      </c>
      <c r="B815" s="1">
        <v>2522</v>
      </c>
      <c r="C815" s="1" t="s">
        <v>1496</v>
      </c>
      <c r="D815" s="1" t="s">
        <v>437</v>
      </c>
      <c r="E815" s="1" t="s">
        <v>2699</v>
      </c>
      <c r="F815" s="1">
        <v>1032036</v>
      </c>
      <c r="G815" s="1" t="s">
        <v>4057</v>
      </c>
      <c r="H815" s="133">
        <v>5000</v>
      </c>
      <c r="I815" s="7" t="s">
        <v>4042</v>
      </c>
      <c r="J815" s="1" t="s">
        <v>57</v>
      </c>
      <c r="K815" s="1" t="s">
        <v>450</v>
      </c>
      <c r="L815" s="3">
        <v>0.06</v>
      </c>
      <c r="M815" s="10">
        <f t="shared" si="13"/>
        <v>300</v>
      </c>
      <c r="N815" s="5" t="s">
        <v>12</v>
      </c>
      <c r="O815" s="1" t="s">
        <v>242</v>
      </c>
      <c r="P815" s="1" t="s">
        <v>226</v>
      </c>
      <c r="Q815" s="1" t="s">
        <v>226</v>
      </c>
      <c r="R815" s="6">
        <v>45868</v>
      </c>
      <c r="S815" s="1" t="s">
        <v>4027</v>
      </c>
      <c r="T815" s="124" t="s">
        <v>439</v>
      </c>
    </row>
    <row r="816" spans="1:20" ht="95.1" customHeight="1" x14ac:dyDescent="0.25">
      <c r="A816" s="118" t="s">
        <v>2274</v>
      </c>
      <c r="B816" s="1">
        <v>2007</v>
      </c>
      <c r="C816" s="1" t="s">
        <v>1496</v>
      </c>
      <c r="D816" s="1" t="s">
        <v>437</v>
      </c>
      <c r="E816" s="1" t="s">
        <v>2699</v>
      </c>
      <c r="F816" s="1">
        <v>1032042</v>
      </c>
      <c r="G816" s="1" t="s">
        <v>4057</v>
      </c>
      <c r="H816" s="133">
        <v>38288</v>
      </c>
      <c r="I816" s="7" t="s">
        <v>4042</v>
      </c>
      <c r="J816" s="1" t="s">
        <v>57</v>
      </c>
      <c r="K816" s="1" t="s">
        <v>451</v>
      </c>
      <c r="L816" s="3">
        <v>0.03</v>
      </c>
      <c r="M816" s="10">
        <f t="shared" si="13"/>
        <v>1148.6399999999999</v>
      </c>
      <c r="N816" s="5" t="s">
        <v>12</v>
      </c>
      <c r="O816" s="1" t="s">
        <v>242</v>
      </c>
      <c r="P816" s="1" t="s">
        <v>226</v>
      </c>
      <c r="Q816" s="1" t="s">
        <v>226</v>
      </c>
      <c r="R816" s="6">
        <v>45868</v>
      </c>
      <c r="S816" s="1" t="s">
        <v>4027</v>
      </c>
      <c r="T816" s="124" t="s">
        <v>439</v>
      </c>
    </row>
    <row r="817" spans="1:20" ht="95.1" customHeight="1" x14ac:dyDescent="0.25">
      <c r="A817" s="118" t="s">
        <v>2274</v>
      </c>
      <c r="B817" s="1">
        <v>2741</v>
      </c>
      <c r="C817" s="1" t="s">
        <v>1496</v>
      </c>
      <c r="D817" s="1" t="s">
        <v>437</v>
      </c>
      <c r="E817" s="1" t="s">
        <v>2699</v>
      </c>
      <c r="F817" s="1">
        <v>1032042</v>
      </c>
      <c r="G817" s="1" t="s">
        <v>4057</v>
      </c>
      <c r="H817" s="133">
        <v>5000</v>
      </c>
      <c r="I817" s="7" t="s">
        <v>4042</v>
      </c>
      <c r="J817" s="1" t="s">
        <v>57</v>
      </c>
      <c r="K817" s="1" t="s">
        <v>451</v>
      </c>
      <c r="L817" s="3">
        <v>0.03</v>
      </c>
      <c r="M817" s="10">
        <f t="shared" si="13"/>
        <v>150</v>
      </c>
      <c r="N817" s="5" t="s">
        <v>12</v>
      </c>
      <c r="O817" s="1" t="s">
        <v>242</v>
      </c>
      <c r="P817" s="1" t="s">
        <v>226</v>
      </c>
      <c r="Q817" s="1" t="s">
        <v>226</v>
      </c>
      <c r="R817" s="6">
        <v>45868</v>
      </c>
      <c r="S817" s="1" t="s">
        <v>4027</v>
      </c>
      <c r="T817" s="124" t="s">
        <v>439</v>
      </c>
    </row>
    <row r="818" spans="1:20" ht="95.1" customHeight="1" x14ac:dyDescent="0.25">
      <c r="A818" s="118" t="s">
        <v>2274</v>
      </c>
      <c r="B818" s="1">
        <v>2500</v>
      </c>
      <c r="C818" s="1" t="s">
        <v>1496</v>
      </c>
      <c r="D818" s="1" t="s">
        <v>437</v>
      </c>
      <c r="E818" s="1" t="s">
        <v>2699</v>
      </c>
      <c r="F818" s="1">
        <v>1032042</v>
      </c>
      <c r="G818" s="1" t="s">
        <v>4057</v>
      </c>
      <c r="H818" s="133">
        <v>3000</v>
      </c>
      <c r="I818" s="7" t="s">
        <v>4042</v>
      </c>
      <c r="J818" s="1" t="s">
        <v>57</v>
      </c>
      <c r="K818" s="1" t="s">
        <v>451</v>
      </c>
      <c r="L818" s="3">
        <v>0.03</v>
      </c>
      <c r="M818" s="10">
        <f t="shared" si="13"/>
        <v>90</v>
      </c>
      <c r="N818" s="5" t="s">
        <v>12</v>
      </c>
      <c r="O818" s="1" t="s">
        <v>242</v>
      </c>
      <c r="P818" s="1" t="s">
        <v>226</v>
      </c>
      <c r="Q818" s="1" t="s">
        <v>226</v>
      </c>
      <c r="R818" s="6">
        <v>45868</v>
      </c>
      <c r="S818" s="1" t="s">
        <v>4027</v>
      </c>
      <c r="T818" s="124" t="s">
        <v>439</v>
      </c>
    </row>
    <row r="819" spans="1:20" ht="95.1" customHeight="1" x14ac:dyDescent="0.25">
      <c r="A819" s="118" t="s">
        <v>2274</v>
      </c>
      <c r="B819" s="1">
        <v>2454</v>
      </c>
      <c r="C819" s="1" t="s">
        <v>1496</v>
      </c>
      <c r="D819" s="1" t="s">
        <v>437</v>
      </c>
      <c r="E819" s="1" t="s">
        <v>2699</v>
      </c>
      <c r="F819" s="1">
        <v>1032042</v>
      </c>
      <c r="G819" s="1" t="s">
        <v>4057</v>
      </c>
      <c r="H819" s="133">
        <v>5000</v>
      </c>
      <c r="I819" s="7" t="s">
        <v>4042</v>
      </c>
      <c r="J819" s="1" t="s">
        <v>57</v>
      </c>
      <c r="K819" s="1" t="s">
        <v>451</v>
      </c>
      <c r="L819" s="3">
        <v>0.03</v>
      </c>
      <c r="M819" s="10">
        <f t="shared" si="13"/>
        <v>150</v>
      </c>
      <c r="N819" s="5" t="s">
        <v>12</v>
      </c>
      <c r="O819" s="1" t="s">
        <v>242</v>
      </c>
      <c r="P819" s="1" t="s">
        <v>226</v>
      </c>
      <c r="Q819" s="1" t="s">
        <v>226</v>
      </c>
      <c r="R819" s="6">
        <v>45868</v>
      </c>
      <c r="S819" s="1" t="s">
        <v>4027</v>
      </c>
      <c r="T819" s="124" t="s">
        <v>439</v>
      </c>
    </row>
    <row r="820" spans="1:20" ht="95.1" customHeight="1" x14ac:dyDescent="0.25">
      <c r="A820" s="118" t="s">
        <v>2274</v>
      </c>
      <c r="B820" s="1">
        <v>2450</v>
      </c>
      <c r="C820" s="1" t="s">
        <v>1496</v>
      </c>
      <c r="D820" s="1" t="s">
        <v>437</v>
      </c>
      <c r="E820" s="1" t="s">
        <v>2699</v>
      </c>
      <c r="F820" s="1">
        <v>1032042</v>
      </c>
      <c r="G820" s="1" t="s">
        <v>4057</v>
      </c>
      <c r="H820" s="133">
        <v>5000</v>
      </c>
      <c r="I820" s="7" t="s">
        <v>4042</v>
      </c>
      <c r="J820" s="1" t="s">
        <v>57</v>
      </c>
      <c r="K820" s="1" t="s">
        <v>451</v>
      </c>
      <c r="L820" s="3">
        <v>0.03</v>
      </c>
      <c r="M820" s="10">
        <f t="shared" si="13"/>
        <v>150</v>
      </c>
      <c r="N820" s="5" t="s">
        <v>12</v>
      </c>
      <c r="O820" s="1" t="s">
        <v>242</v>
      </c>
      <c r="P820" s="1" t="s">
        <v>226</v>
      </c>
      <c r="Q820" s="1" t="s">
        <v>226</v>
      </c>
      <c r="R820" s="6">
        <v>45868</v>
      </c>
      <c r="S820" s="1" t="s">
        <v>4027</v>
      </c>
      <c r="T820" s="124" t="s">
        <v>439</v>
      </c>
    </row>
    <row r="821" spans="1:20" ht="95.1" customHeight="1" x14ac:dyDescent="0.25">
      <c r="A821" s="118" t="s">
        <v>2274</v>
      </c>
      <c r="B821" s="1">
        <v>2970</v>
      </c>
      <c r="C821" s="1" t="s">
        <v>1496</v>
      </c>
      <c r="D821" s="1" t="s">
        <v>437</v>
      </c>
      <c r="E821" s="1" t="s">
        <v>2699</v>
      </c>
      <c r="F821" s="1">
        <v>1032042</v>
      </c>
      <c r="G821" s="1" t="s">
        <v>4057</v>
      </c>
      <c r="H821" s="133">
        <v>5000</v>
      </c>
      <c r="I821" s="7" t="s">
        <v>4042</v>
      </c>
      <c r="J821" s="1" t="s">
        <v>57</v>
      </c>
      <c r="K821" s="1" t="s">
        <v>451</v>
      </c>
      <c r="L821" s="3">
        <v>0.03</v>
      </c>
      <c r="M821" s="10">
        <f t="shared" si="13"/>
        <v>150</v>
      </c>
      <c r="N821" s="5" t="s">
        <v>12</v>
      </c>
      <c r="O821" s="1" t="s">
        <v>242</v>
      </c>
      <c r="P821" s="1" t="s">
        <v>226</v>
      </c>
      <c r="Q821" s="1" t="s">
        <v>226</v>
      </c>
      <c r="R821" s="6">
        <v>45868</v>
      </c>
      <c r="S821" s="1" t="s">
        <v>4027</v>
      </c>
      <c r="T821" s="124" t="s">
        <v>439</v>
      </c>
    </row>
    <row r="822" spans="1:20" ht="95.1" customHeight="1" x14ac:dyDescent="0.25">
      <c r="A822" s="118" t="s">
        <v>2274</v>
      </c>
      <c r="B822" s="1">
        <v>2513</v>
      </c>
      <c r="C822" s="1" t="s">
        <v>1496</v>
      </c>
      <c r="D822" s="1" t="s">
        <v>437</v>
      </c>
      <c r="E822" s="1" t="s">
        <v>2699</v>
      </c>
      <c r="F822" s="1">
        <v>1032042</v>
      </c>
      <c r="G822" s="1" t="s">
        <v>4057</v>
      </c>
      <c r="H822" s="133">
        <v>5000</v>
      </c>
      <c r="I822" s="7" t="s">
        <v>4042</v>
      </c>
      <c r="J822" s="1" t="s">
        <v>57</v>
      </c>
      <c r="K822" s="1" t="s">
        <v>451</v>
      </c>
      <c r="L822" s="3">
        <v>0.03</v>
      </c>
      <c r="M822" s="10">
        <f t="shared" si="13"/>
        <v>150</v>
      </c>
      <c r="N822" s="5" t="s">
        <v>12</v>
      </c>
      <c r="O822" s="1" t="s">
        <v>242</v>
      </c>
      <c r="P822" s="1" t="s">
        <v>226</v>
      </c>
      <c r="Q822" s="1" t="s">
        <v>226</v>
      </c>
      <c r="R822" s="6">
        <v>45868</v>
      </c>
      <c r="S822" s="1" t="s">
        <v>4027</v>
      </c>
      <c r="T822" s="124" t="s">
        <v>439</v>
      </c>
    </row>
    <row r="823" spans="1:20" ht="95.1" customHeight="1" x14ac:dyDescent="0.25">
      <c r="A823" s="118" t="s">
        <v>2274</v>
      </c>
      <c r="B823" s="1">
        <v>2515</v>
      </c>
      <c r="C823" s="1" t="s">
        <v>1496</v>
      </c>
      <c r="D823" s="1" t="s">
        <v>437</v>
      </c>
      <c r="E823" s="1" t="s">
        <v>2699</v>
      </c>
      <c r="F823" s="1">
        <v>1032042</v>
      </c>
      <c r="G823" s="1" t="s">
        <v>4057</v>
      </c>
      <c r="H823" s="133">
        <v>40000</v>
      </c>
      <c r="I823" s="7" t="s">
        <v>4042</v>
      </c>
      <c r="J823" s="1" t="s">
        <v>57</v>
      </c>
      <c r="K823" s="1" t="s">
        <v>451</v>
      </c>
      <c r="L823" s="3">
        <v>0.03</v>
      </c>
      <c r="M823" s="10">
        <f t="shared" si="13"/>
        <v>1200</v>
      </c>
      <c r="N823" s="5" t="s">
        <v>12</v>
      </c>
      <c r="O823" s="1" t="s">
        <v>242</v>
      </c>
      <c r="P823" s="1" t="s">
        <v>226</v>
      </c>
      <c r="Q823" s="1" t="s">
        <v>226</v>
      </c>
      <c r="R823" s="6">
        <v>45868</v>
      </c>
      <c r="S823" s="1" t="s">
        <v>4027</v>
      </c>
      <c r="T823" s="124" t="s">
        <v>439</v>
      </c>
    </row>
    <row r="824" spans="1:20" ht="95.1" customHeight="1" x14ac:dyDescent="0.25">
      <c r="A824" s="118" t="s">
        <v>2274</v>
      </c>
      <c r="B824" s="1">
        <v>2511</v>
      </c>
      <c r="C824" s="1" t="s">
        <v>1496</v>
      </c>
      <c r="D824" s="1" t="s">
        <v>437</v>
      </c>
      <c r="E824" s="1" t="s">
        <v>2699</v>
      </c>
      <c r="F824" s="1">
        <v>1032042</v>
      </c>
      <c r="G824" s="1" t="s">
        <v>4057</v>
      </c>
      <c r="H824" s="133">
        <v>3000</v>
      </c>
      <c r="I824" s="7" t="s">
        <v>4042</v>
      </c>
      <c r="J824" s="1" t="s">
        <v>57</v>
      </c>
      <c r="K824" s="1" t="s">
        <v>451</v>
      </c>
      <c r="L824" s="3">
        <v>0.03</v>
      </c>
      <c r="M824" s="10">
        <f t="shared" si="13"/>
        <v>90</v>
      </c>
      <c r="N824" s="5" t="s">
        <v>12</v>
      </c>
      <c r="O824" s="1" t="s">
        <v>242</v>
      </c>
      <c r="P824" s="1" t="s">
        <v>226</v>
      </c>
      <c r="Q824" s="1" t="s">
        <v>226</v>
      </c>
      <c r="R824" s="6">
        <v>45868</v>
      </c>
      <c r="S824" s="1" t="s">
        <v>4027</v>
      </c>
      <c r="T824" s="124" t="s">
        <v>439</v>
      </c>
    </row>
    <row r="825" spans="1:20" ht="95.1" customHeight="1" x14ac:dyDescent="0.25">
      <c r="A825" s="118" t="s">
        <v>2274</v>
      </c>
      <c r="B825" s="1">
        <v>2545</v>
      </c>
      <c r="C825" s="1" t="s">
        <v>1496</v>
      </c>
      <c r="D825" s="1" t="s">
        <v>437</v>
      </c>
      <c r="E825" s="1" t="s">
        <v>2699</v>
      </c>
      <c r="F825" s="1">
        <v>1032042</v>
      </c>
      <c r="G825" s="1" t="s">
        <v>4057</v>
      </c>
      <c r="H825" s="133">
        <v>40000</v>
      </c>
      <c r="I825" s="7" t="s">
        <v>4042</v>
      </c>
      <c r="J825" s="1" t="s">
        <v>57</v>
      </c>
      <c r="K825" s="1" t="s">
        <v>451</v>
      </c>
      <c r="L825" s="3">
        <v>0.03</v>
      </c>
      <c r="M825" s="10">
        <f t="shared" si="13"/>
        <v>1200</v>
      </c>
      <c r="N825" s="5" t="s">
        <v>12</v>
      </c>
      <c r="O825" s="1" t="s">
        <v>242</v>
      </c>
      <c r="P825" s="1" t="s">
        <v>226</v>
      </c>
      <c r="Q825" s="1" t="s">
        <v>226</v>
      </c>
      <c r="R825" s="6">
        <v>45868</v>
      </c>
      <c r="S825" s="1" t="s">
        <v>4027</v>
      </c>
      <c r="T825" s="124" t="s">
        <v>439</v>
      </c>
    </row>
    <row r="826" spans="1:20" ht="95.1" customHeight="1" x14ac:dyDescent="0.25">
      <c r="A826" s="118" t="s">
        <v>2274</v>
      </c>
      <c r="B826" s="1">
        <v>2732</v>
      </c>
      <c r="C826" s="1" t="s">
        <v>1496</v>
      </c>
      <c r="D826" s="1" t="s">
        <v>437</v>
      </c>
      <c r="E826" s="1" t="s">
        <v>2699</v>
      </c>
      <c r="F826" s="1">
        <v>1032042</v>
      </c>
      <c r="G826" s="1" t="s">
        <v>4057</v>
      </c>
      <c r="H826" s="133">
        <v>3000</v>
      </c>
      <c r="I826" s="7" t="s">
        <v>4042</v>
      </c>
      <c r="J826" s="1" t="s">
        <v>57</v>
      </c>
      <c r="K826" s="1" t="s">
        <v>451</v>
      </c>
      <c r="L826" s="3">
        <v>0.03</v>
      </c>
      <c r="M826" s="10">
        <f t="shared" si="13"/>
        <v>90</v>
      </c>
      <c r="N826" s="5" t="s">
        <v>12</v>
      </c>
      <c r="O826" s="1" t="s">
        <v>242</v>
      </c>
      <c r="P826" s="1" t="s">
        <v>226</v>
      </c>
      <c r="Q826" s="1" t="s">
        <v>226</v>
      </c>
      <c r="R826" s="6">
        <v>45868</v>
      </c>
      <c r="S826" s="1" t="s">
        <v>4027</v>
      </c>
      <c r="T826" s="124" t="s">
        <v>439</v>
      </c>
    </row>
    <row r="827" spans="1:20" ht="95.1" customHeight="1" x14ac:dyDescent="0.25">
      <c r="A827" s="118" t="s">
        <v>2274</v>
      </c>
      <c r="B827" s="1">
        <v>2453</v>
      </c>
      <c r="C827" s="1" t="s">
        <v>1496</v>
      </c>
      <c r="D827" s="1" t="s">
        <v>437</v>
      </c>
      <c r="E827" s="1" t="s">
        <v>2699</v>
      </c>
      <c r="F827" s="1">
        <v>1032042</v>
      </c>
      <c r="G827" s="1" t="s">
        <v>4057</v>
      </c>
      <c r="H827" s="133">
        <v>5000</v>
      </c>
      <c r="I827" s="7" t="s">
        <v>4042</v>
      </c>
      <c r="J827" s="1" t="s">
        <v>57</v>
      </c>
      <c r="K827" s="1" t="s">
        <v>451</v>
      </c>
      <c r="L827" s="3">
        <v>0.03</v>
      </c>
      <c r="M827" s="10">
        <f t="shared" si="13"/>
        <v>150</v>
      </c>
      <c r="N827" s="5" t="s">
        <v>12</v>
      </c>
      <c r="O827" s="1" t="s">
        <v>242</v>
      </c>
      <c r="P827" s="1" t="s">
        <v>226</v>
      </c>
      <c r="Q827" s="1" t="s">
        <v>226</v>
      </c>
      <c r="R827" s="6">
        <v>45868</v>
      </c>
      <c r="S827" s="1" t="s">
        <v>4027</v>
      </c>
      <c r="T827" s="124" t="s">
        <v>439</v>
      </c>
    </row>
    <row r="828" spans="1:20" ht="95.1" customHeight="1" x14ac:dyDescent="0.25">
      <c r="A828" s="118" t="s">
        <v>2274</v>
      </c>
      <c r="B828" s="1">
        <v>2522</v>
      </c>
      <c r="C828" s="1" t="s">
        <v>1496</v>
      </c>
      <c r="D828" s="1" t="s">
        <v>437</v>
      </c>
      <c r="E828" s="1" t="s">
        <v>2699</v>
      </c>
      <c r="F828" s="1">
        <v>1032042</v>
      </c>
      <c r="G828" s="1" t="s">
        <v>4057</v>
      </c>
      <c r="H828" s="133">
        <v>5000</v>
      </c>
      <c r="I828" s="7" t="s">
        <v>4042</v>
      </c>
      <c r="J828" s="1" t="s">
        <v>57</v>
      </c>
      <c r="K828" s="1" t="s">
        <v>451</v>
      </c>
      <c r="L828" s="3">
        <v>0.03</v>
      </c>
      <c r="M828" s="10">
        <f t="shared" si="13"/>
        <v>150</v>
      </c>
      <c r="N828" s="5" t="s">
        <v>12</v>
      </c>
      <c r="O828" s="1" t="s">
        <v>242</v>
      </c>
      <c r="P828" s="1" t="s">
        <v>226</v>
      </c>
      <c r="Q828" s="1" t="s">
        <v>226</v>
      </c>
      <c r="R828" s="6">
        <v>45868</v>
      </c>
      <c r="S828" s="1" t="s">
        <v>4027</v>
      </c>
      <c r="T828" s="124" t="s">
        <v>439</v>
      </c>
    </row>
    <row r="829" spans="1:20" ht="95.1" customHeight="1" x14ac:dyDescent="0.25">
      <c r="A829" s="118" t="s">
        <v>2274</v>
      </c>
      <c r="B829" s="1">
        <v>2007</v>
      </c>
      <c r="C829" s="1" t="s">
        <v>1496</v>
      </c>
      <c r="D829" s="1" t="s">
        <v>437</v>
      </c>
      <c r="E829" s="1" t="s">
        <v>2699</v>
      </c>
      <c r="F829" s="1">
        <v>1108098</v>
      </c>
      <c r="G829" s="1" t="s">
        <v>4057</v>
      </c>
      <c r="H829" s="133">
        <v>38000</v>
      </c>
      <c r="I829" s="7" t="s">
        <v>4042</v>
      </c>
      <c r="J829" s="1" t="s">
        <v>57</v>
      </c>
      <c r="K829" s="1" t="s">
        <v>452</v>
      </c>
      <c r="L829" s="3">
        <v>0.06</v>
      </c>
      <c r="M829" s="10">
        <f t="shared" si="13"/>
        <v>2280</v>
      </c>
      <c r="N829" s="5" t="s">
        <v>12</v>
      </c>
      <c r="O829" s="1" t="s">
        <v>242</v>
      </c>
      <c r="P829" s="1" t="s">
        <v>226</v>
      </c>
      <c r="Q829" s="1" t="s">
        <v>226</v>
      </c>
      <c r="R829" s="6">
        <v>45868</v>
      </c>
      <c r="S829" s="1" t="s">
        <v>4027</v>
      </c>
      <c r="T829" s="124" t="s">
        <v>439</v>
      </c>
    </row>
    <row r="830" spans="1:20" ht="95.1" customHeight="1" x14ac:dyDescent="0.25">
      <c r="A830" s="118" t="s">
        <v>2274</v>
      </c>
      <c r="B830" s="1">
        <v>2741</v>
      </c>
      <c r="C830" s="1" t="s">
        <v>1496</v>
      </c>
      <c r="D830" s="1" t="s">
        <v>437</v>
      </c>
      <c r="E830" s="1" t="s">
        <v>2699</v>
      </c>
      <c r="F830" s="1">
        <v>1108098</v>
      </c>
      <c r="G830" s="1" t="s">
        <v>4057</v>
      </c>
      <c r="H830" s="133">
        <v>5000</v>
      </c>
      <c r="I830" s="7" t="s">
        <v>4042</v>
      </c>
      <c r="J830" s="1" t="s">
        <v>57</v>
      </c>
      <c r="K830" s="1" t="s">
        <v>452</v>
      </c>
      <c r="L830" s="3">
        <v>0.06</v>
      </c>
      <c r="M830" s="10">
        <f t="shared" si="13"/>
        <v>300</v>
      </c>
      <c r="N830" s="5" t="s">
        <v>12</v>
      </c>
      <c r="O830" s="1" t="s">
        <v>242</v>
      </c>
      <c r="P830" s="1" t="s">
        <v>226</v>
      </c>
      <c r="Q830" s="1" t="s">
        <v>226</v>
      </c>
      <c r="R830" s="6">
        <v>45868</v>
      </c>
      <c r="S830" s="1" t="s">
        <v>4027</v>
      </c>
      <c r="T830" s="124" t="s">
        <v>439</v>
      </c>
    </row>
    <row r="831" spans="1:20" ht="95.1" customHeight="1" x14ac:dyDescent="0.25">
      <c r="A831" s="118" t="s">
        <v>2274</v>
      </c>
      <c r="B831" s="1">
        <v>2500</v>
      </c>
      <c r="C831" s="1" t="s">
        <v>1496</v>
      </c>
      <c r="D831" s="1" t="s">
        <v>437</v>
      </c>
      <c r="E831" s="1" t="s">
        <v>2699</v>
      </c>
      <c r="F831" s="1">
        <v>1108098</v>
      </c>
      <c r="G831" s="1" t="s">
        <v>4057</v>
      </c>
      <c r="H831" s="133">
        <v>3000</v>
      </c>
      <c r="I831" s="7" t="s">
        <v>4042</v>
      </c>
      <c r="J831" s="1" t="s">
        <v>57</v>
      </c>
      <c r="K831" s="1" t="s">
        <v>452</v>
      </c>
      <c r="L831" s="3">
        <v>0.06</v>
      </c>
      <c r="M831" s="10">
        <f t="shared" si="13"/>
        <v>180</v>
      </c>
      <c r="N831" s="5" t="s">
        <v>12</v>
      </c>
      <c r="O831" s="1" t="s">
        <v>242</v>
      </c>
      <c r="P831" s="1" t="s">
        <v>226</v>
      </c>
      <c r="Q831" s="1" t="s">
        <v>226</v>
      </c>
      <c r="R831" s="6">
        <v>45868</v>
      </c>
      <c r="S831" s="1" t="s">
        <v>4027</v>
      </c>
      <c r="T831" s="124" t="s">
        <v>439</v>
      </c>
    </row>
    <row r="832" spans="1:20" ht="95.1" customHeight="1" x14ac:dyDescent="0.25">
      <c r="A832" s="118" t="s">
        <v>2274</v>
      </c>
      <c r="B832" s="1">
        <v>2454</v>
      </c>
      <c r="C832" s="1" t="s">
        <v>1496</v>
      </c>
      <c r="D832" s="1" t="s">
        <v>437</v>
      </c>
      <c r="E832" s="1" t="s">
        <v>2699</v>
      </c>
      <c r="F832" s="1">
        <v>1108098</v>
      </c>
      <c r="G832" s="1" t="s">
        <v>4057</v>
      </c>
      <c r="H832" s="133">
        <v>5000</v>
      </c>
      <c r="I832" s="7" t="s">
        <v>4042</v>
      </c>
      <c r="J832" s="1" t="s">
        <v>57</v>
      </c>
      <c r="K832" s="1" t="s">
        <v>452</v>
      </c>
      <c r="L832" s="3">
        <v>0.06</v>
      </c>
      <c r="M832" s="10">
        <f t="shared" si="13"/>
        <v>300</v>
      </c>
      <c r="N832" s="5" t="s">
        <v>12</v>
      </c>
      <c r="O832" s="1" t="s">
        <v>242</v>
      </c>
      <c r="P832" s="1" t="s">
        <v>226</v>
      </c>
      <c r="Q832" s="1" t="s">
        <v>226</v>
      </c>
      <c r="R832" s="6">
        <v>45868</v>
      </c>
      <c r="S832" s="1" t="s">
        <v>4027</v>
      </c>
      <c r="T832" s="124" t="s">
        <v>439</v>
      </c>
    </row>
    <row r="833" spans="1:20" ht="95.1" customHeight="1" x14ac:dyDescent="0.25">
      <c r="A833" s="118" t="s">
        <v>2274</v>
      </c>
      <c r="B833" s="1">
        <v>2450</v>
      </c>
      <c r="C833" s="1" t="s">
        <v>1496</v>
      </c>
      <c r="D833" s="1" t="s">
        <v>437</v>
      </c>
      <c r="E833" s="1" t="s">
        <v>2699</v>
      </c>
      <c r="F833" s="1">
        <v>1108098</v>
      </c>
      <c r="G833" s="1" t="s">
        <v>4057</v>
      </c>
      <c r="H833" s="133">
        <v>5000</v>
      </c>
      <c r="I833" s="7" t="s">
        <v>4042</v>
      </c>
      <c r="J833" s="1" t="s">
        <v>57</v>
      </c>
      <c r="K833" s="1" t="s">
        <v>452</v>
      </c>
      <c r="L833" s="3">
        <v>0.06</v>
      </c>
      <c r="M833" s="10">
        <f t="shared" si="13"/>
        <v>300</v>
      </c>
      <c r="N833" s="5" t="s">
        <v>12</v>
      </c>
      <c r="O833" s="1" t="s">
        <v>242</v>
      </c>
      <c r="P833" s="1" t="s">
        <v>226</v>
      </c>
      <c r="Q833" s="1" t="s">
        <v>226</v>
      </c>
      <c r="R833" s="6">
        <v>45868</v>
      </c>
      <c r="S833" s="1" t="s">
        <v>4027</v>
      </c>
      <c r="T833" s="124" t="s">
        <v>439</v>
      </c>
    </row>
    <row r="834" spans="1:20" ht="95.1" customHeight="1" x14ac:dyDescent="0.25">
      <c r="A834" s="118" t="s">
        <v>2274</v>
      </c>
      <c r="B834" s="1">
        <v>2970</v>
      </c>
      <c r="C834" s="1" t="s">
        <v>1496</v>
      </c>
      <c r="D834" s="1" t="s">
        <v>437</v>
      </c>
      <c r="E834" s="1" t="s">
        <v>2699</v>
      </c>
      <c r="F834" s="1">
        <v>1108098</v>
      </c>
      <c r="G834" s="1" t="s">
        <v>4057</v>
      </c>
      <c r="H834" s="133">
        <v>5000</v>
      </c>
      <c r="I834" s="7" t="s">
        <v>4042</v>
      </c>
      <c r="J834" s="1" t="s">
        <v>57</v>
      </c>
      <c r="K834" s="1" t="s">
        <v>452</v>
      </c>
      <c r="L834" s="3">
        <v>0.06</v>
      </c>
      <c r="M834" s="10">
        <f t="shared" si="13"/>
        <v>300</v>
      </c>
      <c r="N834" s="5" t="s">
        <v>12</v>
      </c>
      <c r="O834" s="1" t="s">
        <v>242</v>
      </c>
      <c r="P834" s="1" t="s">
        <v>226</v>
      </c>
      <c r="Q834" s="1" t="s">
        <v>226</v>
      </c>
      <c r="R834" s="6">
        <v>45868</v>
      </c>
      <c r="S834" s="1" t="s">
        <v>4027</v>
      </c>
      <c r="T834" s="124" t="s">
        <v>439</v>
      </c>
    </row>
    <row r="835" spans="1:20" ht="95.1" customHeight="1" x14ac:dyDescent="0.25">
      <c r="A835" s="118" t="s">
        <v>2274</v>
      </c>
      <c r="B835" s="1">
        <v>2513</v>
      </c>
      <c r="C835" s="1" t="s">
        <v>1496</v>
      </c>
      <c r="D835" s="1" t="s">
        <v>437</v>
      </c>
      <c r="E835" s="1" t="s">
        <v>2699</v>
      </c>
      <c r="F835" s="1">
        <v>1108098</v>
      </c>
      <c r="G835" s="1" t="s">
        <v>4057</v>
      </c>
      <c r="H835" s="133">
        <v>5000</v>
      </c>
      <c r="I835" s="7" t="s">
        <v>4042</v>
      </c>
      <c r="J835" s="1" t="s">
        <v>57</v>
      </c>
      <c r="K835" s="1" t="s">
        <v>452</v>
      </c>
      <c r="L835" s="3">
        <v>0.06</v>
      </c>
      <c r="M835" s="10">
        <f t="shared" si="13"/>
        <v>300</v>
      </c>
      <c r="N835" s="5" t="s">
        <v>12</v>
      </c>
      <c r="O835" s="1" t="s">
        <v>242</v>
      </c>
      <c r="P835" s="1" t="s">
        <v>226</v>
      </c>
      <c r="Q835" s="1" t="s">
        <v>226</v>
      </c>
      <c r="R835" s="6">
        <v>45868</v>
      </c>
      <c r="S835" s="1" t="s">
        <v>4027</v>
      </c>
      <c r="T835" s="124" t="s">
        <v>439</v>
      </c>
    </row>
    <row r="836" spans="1:20" ht="95.1" customHeight="1" x14ac:dyDescent="0.25">
      <c r="A836" s="118" t="s">
        <v>2274</v>
      </c>
      <c r="B836" s="1">
        <v>2515</v>
      </c>
      <c r="C836" s="1" t="s">
        <v>1496</v>
      </c>
      <c r="D836" s="1" t="s">
        <v>437</v>
      </c>
      <c r="E836" s="1" t="s">
        <v>2699</v>
      </c>
      <c r="F836" s="1">
        <v>1108098</v>
      </c>
      <c r="G836" s="1" t="s">
        <v>4057</v>
      </c>
      <c r="H836" s="133">
        <v>37000</v>
      </c>
      <c r="I836" s="7" t="s">
        <v>4042</v>
      </c>
      <c r="J836" s="1" t="s">
        <v>57</v>
      </c>
      <c r="K836" s="1" t="s">
        <v>452</v>
      </c>
      <c r="L836" s="3">
        <v>0.06</v>
      </c>
      <c r="M836" s="10">
        <f t="shared" si="13"/>
        <v>2220</v>
      </c>
      <c r="N836" s="5" t="s">
        <v>12</v>
      </c>
      <c r="O836" s="1" t="s">
        <v>242</v>
      </c>
      <c r="P836" s="1" t="s">
        <v>226</v>
      </c>
      <c r="Q836" s="1" t="s">
        <v>226</v>
      </c>
      <c r="R836" s="6">
        <v>45868</v>
      </c>
      <c r="S836" s="1" t="s">
        <v>4027</v>
      </c>
      <c r="T836" s="124" t="s">
        <v>439</v>
      </c>
    </row>
    <row r="837" spans="1:20" ht="95.1" customHeight="1" x14ac:dyDescent="0.25">
      <c r="A837" s="118" t="s">
        <v>2274</v>
      </c>
      <c r="B837" s="1">
        <v>2511</v>
      </c>
      <c r="C837" s="1" t="s">
        <v>1496</v>
      </c>
      <c r="D837" s="1" t="s">
        <v>437</v>
      </c>
      <c r="E837" s="1" t="s">
        <v>2699</v>
      </c>
      <c r="F837" s="1">
        <v>1108098</v>
      </c>
      <c r="G837" s="1" t="s">
        <v>4057</v>
      </c>
      <c r="H837" s="133">
        <v>3000</v>
      </c>
      <c r="I837" s="7" t="s">
        <v>4042</v>
      </c>
      <c r="J837" s="1" t="s">
        <v>57</v>
      </c>
      <c r="K837" s="1" t="s">
        <v>452</v>
      </c>
      <c r="L837" s="3">
        <v>0.06</v>
      </c>
      <c r="M837" s="10">
        <f t="shared" si="13"/>
        <v>180</v>
      </c>
      <c r="N837" s="5" t="s">
        <v>12</v>
      </c>
      <c r="O837" s="1" t="s">
        <v>242</v>
      </c>
      <c r="P837" s="1" t="s">
        <v>226</v>
      </c>
      <c r="Q837" s="1" t="s">
        <v>226</v>
      </c>
      <c r="R837" s="6">
        <v>45868</v>
      </c>
      <c r="S837" s="1" t="s">
        <v>4027</v>
      </c>
      <c r="T837" s="124" t="s">
        <v>439</v>
      </c>
    </row>
    <row r="838" spans="1:20" ht="95.1" customHeight="1" x14ac:dyDescent="0.25">
      <c r="A838" s="118" t="s">
        <v>2274</v>
      </c>
      <c r="B838" s="1">
        <v>2545</v>
      </c>
      <c r="C838" s="1" t="s">
        <v>1496</v>
      </c>
      <c r="D838" s="1" t="s">
        <v>437</v>
      </c>
      <c r="E838" s="1" t="s">
        <v>2699</v>
      </c>
      <c r="F838" s="1">
        <v>1108098</v>
      </c>
      <c r="G838" s="1" t="s">
        <v>4057</v>
      </c>
      <c r="H838" s="133">
        <v>37000</v>
      </c>
      <c r="I838" s="7" t="s">
        <v>4042</v>
      </c>
      <c r="J838" s="1" t="s">
        <v>57</v>
      </c>
      <c r="K838" s="1" t="s">
        <v>452</v>
      </c>
      <c r="L838" s="3">
        <v>0.06</v>
      </c>
      <c r="M838" s="10">
        <f t="shared" si="13"/>
        <v>2220</v>
      </c>
      <c r="N838" s="5" t="s">
        <v>12</v>
      </c>
      <c r="O838" s="1" t="s">
        <v>242</v>
      </c>
      <c r="P838" s="1" t="s">
        <v>226</v>
      </c>
      <c r="Q838" s="1" t="s">
        <v>226</v>
      </c>
      <c r="R838" s="6">
        <v>45868</v>
      </c>
      <c r="S838" s="1" t="s">
        <v>4027</v>
      </c>
      <c r="T838" s="124" t="s">
        <v>439</v>
      </c>
    </row>
    <row r="839" spans="1:20" ht="95.1" customHeight="1" x14ac:dyDescent="0.25">
      <c r="A839" s="118" t="s">
        <v>2274</v>
      </c>
      <c r="B839" s="1">
        <v>2732</v>
      </c>
      <c r="C839" s="1" t="s">
        <v>1496</v>
      </c>
      <c r="D839" s="1" t="s">
        <v>437</v>
      </c>
      <c r="E839" s="1" t="s">
        <v>2699</v>
      </c>
      <c r="F839" s="1">
        <v>1108098</v>
      </c>
      <c r="G839" s="1" t="s">
        <v>4057</v>
      </c>
      <c r="H839" s="133">
        <v>3000</v>
      </c>
      <c r="I839" s="7" t="s">
        <v>4042</v>
      </c>
      <c r="J839" s="1" t="s">
        <v>57</v>
      </c>
      <c r="K839" s="1" t="s">
        <v>452</v>
      </c>
      <c r="L839" s="3">
        <v>0.06</v>
      </c>
      <c r="M839" s="10">
        <f t="shared" si="13"/>
        <v>180</v>
      </c>
      <c r="N839" s="5" t="s">
        <v>12</v>
      </c>
      <c r="O839" s="1" t="s">
        <v>242</v>
      </c>
      <c r="P839" s="1" t="s">
        <v>226</v>
      </c>
      <c r="Q839" s="1" t="s">
        <v>226</v>
      </c>
      <c r="R839" s="6">
        <v>45868</v>
      </c>
      <c r="S839" s="1" t="s">
        <v>4027</v>
      </c>
      <c r="T839" s="124" t="s">
        <v>439</v>
      </c>
    </row>
    <row r="840" spans="1:20" ht="95.1" customHeight="1" x14ac:dyDescent="0.25">
      <c r="A840" s="118" t="s">
        <v>2274</v>
      </c>
      <c r="B840" s="1">
        <v>2453</v>
      </c>
      <c r="C840" s="1" t="s">
        <v>1496</v>
      </c>
      <c r="D840" s="1" t="s">
        <v>437</v>
      </c>
      <c r="E840" s="1" t="s">
        <v>2699</v>
      </c>
      <c r="F840" s="1">
        <v>1108098</v>
      </c>
      <c r="G840" s="1" t="s">
        <v>4057</v>
      </c>
      <c r="H840" s="133">
        <v>5000</v>
      </c>
      <c r="I840" s="7" t="s">
        <v>4042</v>
      </c>
      <c r="J840" s="1" t="s">
        <v>57</v>
      </c>
      <c r="K840" s="1" t="s">
        <v>452</v>
      </c>
      <c r="L840" s="3">
        <v>0.06</v>
      </c>
      <c r="M840" s="10">
        <f t="shared" si="13"/>
        <v>300</v>
      </c>
      <c r="N840" s="5" t="s">
        <v>12</v>
      </c>
      <c r="O840" s="1" t="s">
        <v>242</v>
      </c>
      <c r="P840" s="1" t="s">
        <v>226</v>
      </c>
      <c r="Q840" s="1" t="s">
        <v>226</v>
      </c>
      <c r="R840" s="6">
        <v>45868</v>
      </c>
      <c r="S840" s="1" t="s">
        <v>4027</v>
      </c>
      <c r="T840" s="124" t="s">
        <v>439</v>
      </c>
    </row>
    <row r="841" spans="1:20" ht="95.1" customHeight="1" x14ac:dyDescent="0.25">
      <c r="A841" s="118" t="s">
        <v>2274</v>
      </c>
      <c r="B841" s="1">
        <v>2522</v>
      </c>
      <c r="C841" s="1" t="s">
        <v>1496</v>
      </c>
      <c r="D841" s="1" t="s">
        <v>437</v>
      </c>
      <c r="E841" s="1" t="s">
        <v>2699</v>
      </c>
      <c r="F841" s="1">
        <v>1108098</v>
      </c>
      <c r="G841" s="1" t="s">
        <v>4057</v>
      </c>
      <c r="H841" s="133">
        <v>5000</v>
      </c>
      <c r="I841" s="7" t="s">
        <v>4042</v>
      </c>
      <c r="J841" s="1" t="s">
        <v>57</v>
      </c>
      <c r="K841" s="1" t="s">
        <v>452</v>
      </c>
      <c r="L841" s="3">
        <v>0.06</v>
      </c>
      <c r="M841" s="10">
        <f t="shared" si="13"/>
        <v>300</v>
      </c>
      <c r="N841" s="5" t="s">
        <v>12</v>
      </c>
      <c r="O841" s="1" t="s">
        <v>242</v>
      </c>
      <c r="P841" s="1" t="s">
        <v>226</v>
      </c>
      <c r="Q841" s="1" t="s">
        <v>226</v>
      </c>
      <c r="R841" s="6">
        <v>45868</v>
      </c>
      <c r="S841" s="1" t="s">
        <v>4027</v>
      </c>
      <c r="T841" s="124" t="s">
        <v>439</v>
      </c>
    </row>
    <row r="842" spans="1:20" ht="95.1" customHeight="1" x14ac:dyDescent="0.25">
      <c r="A842" s="118" t="s">
        <v>2274</v>
      </c>
      <c r="B842" s="1">
        <v>2007</v>
      </c>
      <c r="C842" s="1" t="s">
        <v>1496</v>
      </c>
      <c r="D842" s="1" t="s">
        <v>437</v>
      </c>
      <c r="E842" s="1" t="s">
        <v>2699</v>
      </c>
      <c r="F842" s="1">
        <v>1107557</v>
      </c>
      <c r="G842" s="1" t="s">
        <v>4057</v>
      </c>
      <c r="H842" s="133">
        <v>33136</v>
      </c>
      <c r="I842" s="7" t="s">
        <v>4042</v>
      </c>
      <c r="J842" s="1" t="s">
        <v>57</v>
      </c>
      <c r="K842" s="1" t="s">
        <v>453</v>
      </c>
      <c r="L842" s="3">
        <v>0.06</v>
      </c>
      <c r="M842" s="10">
        <f t="shared" si="13"/>
        <v>1988.1599999999999</v>
      </c>
      <c r="N842" s="5" t="s">
        <v>12</v>
      </c>
      <c r="O842" s="1" t="s">
        <v>242</v>
      </c>
      <c r="P842" s="1" t="s">
        <v>226</v>
      </c>
      <c r="Q842" s="1" t="s">
        <v>226</v>
      </c>
      <c r="R842" s="6">
        <v>45868</v>
      </c>
      <c r="S842" s="1" t="s">
        <v>4027</v>
      </c>
      <c r="T842" s="124" t="s">
        <v>439</v>
      </c>
    </row>
    <row r="843" spans="1:20" ht="95.1" customHeight="1" x14ac:dyDescent="0.25">
      <c r="A843" s="118" t="s">
        <v>2274</v>
      </c>
      <c r="B843" s="1">
        <v>2741</v>
      </c>
      <c r="C843" s="1" t="s">
        <v>1496</v>
      </c>
      <c r="D843" s="1" t="s">
        <v>437</v>
      </c>
      <c r="E843" s="1" t="s">
        <v>2699</v>
      </c>
      <c r="F843" s="1">
        <v>1107557</v>
      </c>
      <c r="G843" s="1" t="s">
        <v>4057</v>
      </c>
      <c r="H843" s="133">
        <v>3000</v>
      </c>
      <c r="I843" s="7" t="s">
        <v>4042</v>
      </c>
      <c r="J843" s="1" t="s">
        <v>57</v>
      </c>
      <c r="K843" s="1" t="s">
        <v>453</v>
      </c>
      <c r="L843" s="3">
        <v>0.06</v>
      </c>
      <c r="M843" s="10">
        <f t="shared" si="13"/>
        <v>180</v>
      </c>
      <c r="N843" s="5" t="s">
        <v>12</v>
      </c>
      <c r="O843" s="1" t="s">
        <v>242</v>
      </c>
      <c r="P843" s="1" t="s">
        <v>226</v>
      </c>
      <c r="Q843" s="1" t="s">
        <v>226</v>
      </c>
      <c r="R843" s="6">
        <v>45868</v>
      </c>
      <c r="S843" s="1" t="s">
        <v>4027</v>
      </c>
      <c r="T843" s="124" t="s">
        <v>439</v>
      </c>
    </row>
    <row r="844" spans="1:20" ht="95.1" customHeight="1" x14ac:dyDescent="0.25">
      <c r="A844" s="118" t="s">
        <v>2274</v>
      </c>
      <c r="B844" s="1">
        <v>2500</v>
      </c>
      <c r="C844" s="1" t="s">
        <v>1496</v>
      </c>
      <c r="D844" s="1" t="s">
        <v>437</v>
      </c>
      <c r="E844" s="1" t="s">
        <v>2699</v>
      </c>
      <c r="F844" s="1">
        <v>1107557</v>
      </c>
      <c r="G844" s="1" t="s">
        <v>4057</v>
      </c>
      <c r="H844" s="133">
        <v>2000</v>
      </c>
      <c r="I844" s="7" t="s">
        <v>4042</v>
      </c>
      <c r="J844" s="1" t="s">
        <v>57</v>
      </c>
      <c r="K844" s="1" t="s">
        <v>453</v>
      </c>
      <c r="L844" s="3">
        <v>0.06</v>
      </c>
      <c r="M844" s="10">
        <f t="shared" si="13"/>
        <v>120</v>
      </c>
      <c r="N844" s="5" t="s">
        <v>12</v>
      </c>
      <c r="O844" s="1" t="s">
        <v>242</v>
      </c>
      <c r="P844" s="1" t="s">
        <v>226</v>
      </c>
      <c r="Q844" s="1" t="s">
        <v>226</v>
      </c>
      <c r="R844" s="6">
        <v>45868</v>
      </c>
      <c r="S844" s="1" t="s">
        <v>4027</v>
      </c>
      <c r="T844" s="124" t="s">
        <v>439</v>
      </c>
    </row>
    <row r="845" spans="1:20" ht="95.1" customHeight="1" x14ac:dyDescent="0.25">
      <c r="A845" s="118" t="s">
        <v>2274</v>
      </c>
      <c r="B845" s="1">
        <v>2454</v>
      </c>
      <c r="C845" s="1" t="s">
        <v>1496</v>
      </c>
      <c r="D845" s="1" t="s">
        <v>437</v>
      </c>
      <c r="E845" s="1" t="s">
        <v>2699</v>
      </c>
      <c r="F845" s="1">
        <v>1107557</v>
      </c>
      <c r="G845" s="1" t="s">
        <v>4057</v>
      </c>
      <c r="H845" s="133">
        <v>3000</v>
      </c>
      <c r="I845" s="7" t="s">
        <v>4042</v>
      </c>
      <c r="J845" s="1" t="s">
        <v>57</v>
      </c>
      <c r="K845" s="1" t="s">
        <v>453</v>
      </c>
      <c r="L845" s="3">
        <v>0.06</v>
      </c>
      <c r="M845" s="10">
        <f t="shared" si="13"/>
        <v>180</v>
      </c>
      <c r="N845" s="5" t="s">
        <v>12</v>
      </c>
      <c r="O845" s="1" t="s">
        <v>242</v>
      </c>
      <c r="P845" s="1" t="s">
        <v>226</v>
      </c>
      <c r="Q845" s="1" t="s">
        <v>226</v>
      </c>
      <c r="R845" s="6">
        <v>45868</v>
      </c>
      <c r="S845" s="1" t="s">
        <v>4027</v>
      </c>
      <c r="T845" s="124" t="s">
        <v>439</v>
      </c>
    </row>
    <row r="846" spans="1:20" ht="95.1" customHeight="1" x14ac:dyDescent="0.25">
      <c r="A846" s="118" t="s">
        <v>2274</v>
      </c>
      <c r="B846" s="1">
        <v>2450</v>
      </c>
      <c r="C846" s="1" t="s">
        <v>1496</v>
      </c>
      <c r="D846" s="1" t="s">
        <v>437</v>
      </c>
      <c r="E846" s="1" t="s">
        <v>2699</v>
      </c>
      <c r="F846" s="1">
        <v>1107557</v>
      </c>
      <c r="G846" s="1" t="s">
        <v>4057</v>
      </c>
      <c r="H846" s="133">
        <v>3000</v>
      </c>
      <c r="I846" s="7" t="s">
        <v>4042</v>
      </c>
      <c r="J846" s="1" t="s">
        <v>57</v>
      </c>
      <c r="K846" s="1" t="s">
        <v>453</v>
      </c>
      <c r="L846" s="3">
        <v>0.06</v>
      </c>
      <c r="M846" s="10">
        <f t="shared" si="13"/>
        <v>180</v>
      </c>
      <c r="N846" s="5" t="s">
        <v>12</v>
      </c>
      <c r="O846" s="1" t="s">
        <v>242</v>
      </c>
      <c r="P846" s="1" t="s">
        <v>226</v>
      </c>
      <c r="Q846" s="1" t="s">
        <v>226</v>
      </c>
      <c r="R846" s="6">
        <v>45868</v>
      </c>
      <c r="S846" s="1" t="s">
        <v>4027</v>
      </c>
      <c r="T846" s="124" t="s">
        <v>439</v>
      </c>
    </row>
    <row r="847" spans="1:20" ht="95.1" customHeight="1" x14ac:dyDescent="0.25">
      <c r="A847" s="118" t="s">
        <v>2274</v>
      </c>
      <c r="B847" s="1">
        <v>2970</v>
      </c>
      <c r="C847" s="1" t="s">
        <v>1496</v>
      </c>
      <c r="D847" s="1" t="s">
        <v>437</v>
      </c>
      <c r="E847" s="1" t="s">
        <v>2699</v>
      </c>
      <c r="F847" s="1">
        <v>1107557</v>
      </c>
      <c r="G847" s="1" t="s">
        <v>4057</v>
      </c>
      <c r="H847" s="133">
        <v>3000</v>
      </c>
      <c r="I847" s="7" t="s">
        <v>4042</v>
      </c>
      <c r="J847" s="1" t="s">
        <v>57</v>
      </c>
      <c r="K847" s="1" t="s">
        <v>453</v>
      </c>
      <c r="L847" s="3">
        <v>0.06</v>
      </c>
      <c r="M847" s="10">
        <f t="shared" si="13"/>
        <v>180</v>
      </c>
      <c r="N847" s="5" t="s">
        <v>12</v>
      </c>
      <c r="O847" s="1" t="s">
        <v>242</v>
      </c>
      <c r="P847" s="1" t="s">
        <v>226</v>
      </c>
      <c r="Q847" s="1" t="s">
        <v>226</v>
      </c>
      <c r="R847" s="6">
        <v>45868</v>
      </c>
      <c r="S847" s="1" t="s">
        <v>4027</v>
      </c>
      <c r="T847" s="124" t="s">
        <v>439</v>
      </c>
    </row>
    <row r="848" spans="1:20" ht="95.1" customHeight="1" x14ac:dyDescent="0.25">
      <c r="A848" s="118" t="s">
        <v>2274</v>
      </c>
      <c r="B848" s="1">
        <v>2513</v>
      </c>
      <c r="C848" s="1" t="s">
        <v>1496</v>
      </c>
      <c r="D848" s="1" t="s">
        <v>437</v>
      </c>
      <c r="E848" s="1" t="s">
        <v>2699</v>
      </c>
      <c r="F848" s="1">
        <v>1107557</v>
      </c>
      <c r="G848" s="1" t="s">
        <v>4057</v>
      </c>
      <c r="H848" s="133">
        <v>3000</v>
      </c>
      <c r="I848" s="7" t="s">
        <v>4042</v>
      </c>
      <c r="J848" s="1" t="s">
        <v>57</v>
      </c>
      <c r="K848" s="1" t="s">
        <v>453</v>
      </c>
      <c r="L848" s="3">
        <v>0.06</v>
      </c>
      <c r="M848" s="10">
        <f t="shared" si="13"/>
        <v>180</v>
      </c>
      <c r="N848" s="5" t="s">
        <v>12</v>
      </c>
      <c r="O848" s="1" t="s">
        <v>242</v>
      </c>
      <c r="P848" s="1" t="s">
        <v>226</v>
      </c>
      <c r="Q848" s="1" t="s">
        <v>226</v>
      </c>
      <c r="R848" s="6">
        <v>45868</v>
      </c>
      <c r="S848" s="1" t="s">
        <v>4027</v>
      </c>
      <c r="T848" s="124" t="s">
        <v>439</v>
      </c>
    </row>
    <row r="849" spans="1:20" ht="95.1" customHeight="1" x14ac:dyDescent="0.25">
      <c r="A849" s="118" t="s">
        <v>2274</v>
      </c>
      <c r="B849" s="1">
        <v>2515</v>
      </c>
      <c r="C849" s="1" t="s">
        <v>1496</v>
      </c>
      <c r="D849" s="1" t="s">
        <v>437</v>
      </c>
      <c r="E849" s="1" t="s">
        <v>2699</v>
      </c>
      <c r="F849" s="1">
        <v>1107557</v>
      </c>
      <c r="G849" s="1" t="s">
        <v>4057</v>
      </c>
      <c r="H849" s="133">
        <v>25000</v>
      </c>
      <c r="I849" s="7" t="s">
        <v>4042</v>
      </c>
      <c r="J849" s="1" t="s">
        <v>57</v>
      </c>
      <c r="K849" s="1" t="s">
        <v>453</v>
      </c>
      <c r="L849" s="3">
        <v>0.06</v>
      </c>
      <c r="M849" s="10">
        <f t="shared" si="13"/>
        <v>1500</v>
      </c>
      <c r="N849" s="5" t="s">
        <v>12</v>
      </c>
      <c r="O849" s="1" t="s">
        <v>242</v>
      </c>
      <c r="P849" s="1" t="s">
        <v>226</v>
      </c>
      <c r="Q849" s="1" t="s">
        <v>226</v>
      </c>
      <c r="R849" s="6">
        <v>45868</v>
      </c>
      <c r="S849" s="1" t="s">
        <v>4027</v>
      </c>
      <c r="T849" s="124" t="s">
        <v>439</v>
      </c>
    </row>
    <row r="850" spans="1:20" ht="95.1" customHeight="1" x14ac:dyDescent="0.25">
      <c r="A850" s="118" t="s">
        <v>2274</v>
      </c>
      <c r="B850" s="1">
        <v>2511</v>
      </c>
      <c r="C850" s="1" t="s">
        <v>1496</v>
      </c>
      <c r="D850" s="1" t="s">
        <v>437</v>
      </c>
      <c r="E850" s="1" t="s">
        <v>2699</v>
      </c>
      <c r="F850" s="1">
        <v>1107557</v>
      </c>
      <c r="G850" s="1" t="s">
        <v>4057</v>
      </c>
      <c r="H850" s="133">
        <v>2000</v>
      </c>
      <c r="I850" s="7" t="s">
        <v>4042</v>
      </c>
      <c r="J850" s="1" t="s">
        <v>57</v>
      </c>
      <c r="K850" s="1" t="s">
        <v>453</v>
      </c>
      <c r="L850" s="3">
        <v>0.06</v>
      </c>
      <c r="M850" s="10">
        <f t="shared" si="13"/>
        <v>120</v>
      </c>
      <c r="N850" s="5" t="s">
        <v>12</v>
      </c>
      <c r="O850" s="1" t="s">
        <v>242</v>
      </c>
      <c r="P850" s="1" t="s">
        <v>226</v>
      </c>
      <c r="Q850" s="1" t="s">
        <v>226</v>
      </c>
      <c r="R850" s="6">
        <v>45868</v>
      </c>
      <c r="S850" s="1" t="s">
        <v>4027</v>
      </c>
      <c r="T850" s="124" t="s">
        <v>439</v>
      </c>
    </row>
    <row r="851" spans="1:20" ht="95.1" customHeight="1" x14ac:dyDescent="0.25">
      <c r="A851" s="118" t="s">
        <v>2274</v>
      </c>
      <c r="B851" s="1">
        <v>2545</v>
      </c>
      <c r="C851" s="1" t="s">
        <v>1496</v>
      </c>
      <c r="D851" s="1" t="s">
        <v>437</v>
      </c>
      <c r="E851" s="1" t="s">
        <v>2699</v>
      </c>
      <c r="F851" s="1">
        <v>1107557</v>
      </c>
      <c r="G851" s="1" t="s">
        <v>4057</v>
      </c>
      <c r="H851" s="133">
        <v>25000</v>
      </c>
      <c r="I851" s="7" t="s">
        <v>4042</v>
      </c>
      <c r="J851" s="1" t="s">
        <v>57</v>
      </c>
      <c r="K851" s="1" t="s">
        <v>453</v>
      </c>
      <c r="L851" s="3">
        <v>0.06</v>
      </c>
      <c r="M851" s="10">
        <f t="shared" si="13"/>
        <v>1500</v>
      </c>
      <c r="N851" s="5" t="s">
        <v>12</v>
      </c>
      <c r="O851" s="1" t="s">
        <v>242</v>
      </c>
      <c r="P851" s="1" t="s">
        <v>226</v>
      </c>
      <c r="Q851" s="1" t="s">
        <v>226</v>
      </c>
      <c r="R851" s="6">
        <v>45868</v>
      </c>
      <c r="S851" s="1" t="s">
        <v>4027</v>
      </c>
      <c r="T851" s="124" t="s">
        <v>439</v>
      </c>
    </row>
    <row r="852" spans="1:20" ht="95.1" customHeight="1" x14ac:dyDescent="0.25">
      <c r="A852" s="118" t="s">
        <v>2274</v>
      </c>
      <c r="B852" s="1">
        <v>2732</v>
      </c>
      <c r="C852" s="1" t="s">
        <v>1496</v>
      </c>
      <c r="D852" s="1" t="s">
        <v>437</v>
      </c>
      <c r="E852" s="1" t="s">
        <v>2699</v>
      </c>
      <c r="F852" s="1">
        <v>1107557</v>
      </c>
      <c r="G852" s="1" t="s">
        <v>4057</v>
      </c>
      <c r="H852" s="133">
        <v>2000</v>
      </c>
      <c r="I852" s="7" t="s">
        <v>4042</v>
      </c>
      <c r="J852" s="1" t="s">
        <v>57</v>
      </c>
      <c r="K852" s="1" t="s">
        <v>453</v>
      </c>
      <c r="L852" s="3">
        <v>0.06</v>
      </c>
      <c r="M852" s="10">
        <f t="shared" si="13"/>
        <v>120</v>
      </c>
      <c r="N852" s="5" t="s">
        <v>12</v>
      </c>
      <c r="O852" s="1" t="s">
        <v>242</v>
      </c>
      <c r="P852" s="1" t="s">
        <v>226</v>
      </c>
      <c r="Q852" s="1" t="s">
        <v>226</v>
      </c>
      <c r="R852" s="6">
        <v>45868</v>
      </c>
      <c r="S852" s="1" t="s">
        <v>4027</v>
      </c>
      <c r="T852" s="124" t="s">
        <v>439</v>
      </c>
    </row>
    <row r="853" spans="1:20" ht="95.1" customHeight="1" x14ac:dyDescent="0.25">
      <c r="A853" s="118" t="s">
        <v>2274</v>
      </c>
      <c r="B853" s="1">
        <v>2453</v>
      </c>
      <c r="C853" s="1" t="s">
        <v>1496</v>
      </c>
      <c r="D853" s="1" t="s">
        <v>437</v>
      </c>
      <c r="E853" s="1" t="s">
        <v>2699</v>
      </c>
      <c r="F853" s="1">
        <v>1107557</v>
      </c>
      <c r="G853" s="1" t="s">
        <v>4057</v>
      </c>
      <c r="H853" s="133">
        <v>3000</v>
      </c>
      <c r="I853" s="7" t="s">
        <v>4042</v>
      </c>
      <c r="J853" s="1" t="s">
        <v>57</v>
      </c>
      <c r="K853" s="1" t="s">
        <v>453</v>
      </c>
      <c r="L853" s="3">
        <v>0.06</v>
      </c>
      <c r="M853" s="10">
        <f t="shared" si="13"/>
        <v>180</v>
      </c>
      <c r="N853" s="5" t="s">
        <v>12</v>
      </c>
      <c r="O853" s="1" t="s">
        <v>242</v>
      </c>
      <c r="P853" s="1" t="s">
        <v>226</v>
      </c>
      <c r="Q853" s="1" t="s">
        <v>226</v>
      </c>
      <c r="R853" s="6">
        <v>45868</v>
      </c>
      <c r="S853" s="1" t="s">
        <v>4027</v>
      </c>
      <c r="T853" s="124" t="s">
        <v>439</v>
      </c>
    </row>
    <row r="854" spans="1:20" ht="95.1" customHeight="1" x14ac:dyDescent="0.25">
      <c r="A854" s="118" t="s">
        <v>2274</v>
      </c>
      <c r="B854" s="1">
        <v>2522</v>
      </c>
      <c r="C854" s="1" t="s">
        <v>1496</v>
      </c>
      <c r="D854" s="1" t="s">
        <v>437</v>
      </c>
      <c r="E854" s="1" t="s">
        <v>2699</v>
      </c>
      <c r="F854" s="1">
        <v>1107557</v>
      </c>
      <c r="G854" s="1" t="s">
        <v>4057</v>
      </c>
      <c r="H854" s="133">
        <v>3000</v>
      </c>
      <c r="I854" s="7" t="s">
        <v>4042</v>
      </c>
      <c r="J854" s="1" t="s">
        <v>57</v>
      </c>
      <c r="K854" s="1" t="s">
        <v>453</v>
      </c>
      <c r="L854" s="3">
        <v>0.06</v>
      </c>
      <c r="M854" s="10">
        <f t="shared" si="13"/>
        <v>180</v>
      </c>
      <c r="N854" s="5" t="s">
        <v>12</v>
      </c>
      <c r="O854" s="1" t="s">
        <v>242</v>
      </c>
      <c r="P854" s="1" t="s">
        <v>226</v>
      </c>
      <c r="Q854" s="1" t="s">
        <v>226</v>
      </c>
      <c r="R854" s="6">
        <v>45868</v>
      </c>
      <c r="S854" s="1" t="s">
        <v>4027</v>
      </c>
      <c r="T854" s="124" t="s">
        <v>439</v>
      </c>
    </row>
    <row r="855" spans="1:20" ht="95.1" customHeight="1" x14ac:dyDescent="0.25">
      <c r="A855" s="118" t="s">
        <v>2274</v>
      </c>
      <c r="B855" s="1">
        <v>2007</v>
      </c>
      <c r="C855" s="1" t="s">
        <v>1496</v>
      </c>
      <c r="D855" s="1" t="s">
        <v>437</v>
      </c>
      <c r="E855" s="1" t="s">
        <v>2699</v>
      </c>
      <c r="F855" s="1">
        <v>1032052</v>
      </c>
      <c r="G855" s="1" t="s">
        <v>4057</v>
      </c>
      <c r="H855" s="133">
        <v>20</v>
      </c>
      <c r="I855" s="7" t="s">
        <v>4042</v>
      </c>
      <c r="J855" s="1" t="s">
        <v>57</v>
      </c>
      <c r="K855" s="1" t="s">
        <v>454</v>
      </c>
      <c r="L855" s="3">
        <v>0.63</v>
      </c>
      <c r="M855" s="10">
        <f>H855*L855</f>
        <v>12.6</v>
      </c>
      <c r="N855" s="5" t="s">
        <v>12</v>
      </c>
      <c r="O855" s="1" t="s">
        <v>242</v>
      </c>
      <c r="P855" s="1" t="s">
        <v>226</v>
      </c>
      <c r="Q855" s="1" t="s">
        <v>226</v>
      </c>
      <c r="R855" s="6">
        <v>45868</v>
      </c>
      <c r="S855" s="1" t="s">
        <v>4027</v>
      </c>
      <c r="T855" s="124" t="s">
        <v>439</v>
      </c>
    </row>
    <row r="856" spans="1:20" ht="95.1" customHeight="1" x14ac:dyDescent="0.25">
      <c r="A856" s="118" t="s">
        <v>2274</v>
      </c>
      <c r="B856" s="1">
        <v>2007</v>
      </c>
      <c r="C856" s="1" t="s">
        <v>1496</v>
      </c>
      <c r="D856" s="1" t="s">
        <v>437</v>
      </c>
      <c r="E856" s="1" t="s">
        <v>2699</v>
      </c>
      <c r="F856" s="1">
        <v>1032054</v>
      </c>
      <c r="G856" s="1" t="s">
        <v>4057</v>
      </c>
      <c r="H856" s="133">
        <v>20</v>
      </c>
      <c r="I856" s="7" t="s">
        <v>4042</v>
      </c>
      <c r="J856" s="1" t="s">
        <v>57</v>
      </c>
      <c r="K856" s="1" t="s">
        <v>455</v>
      </c>
      <c r="L856" s="3">
        <v>0.63</v>
      </c>
      <c r="M856" s="10">
        <f t="shared" si="13"/>
        <v>12.6</v>
      </c>
      <c r="N856" s="5" t="s">
        <v>12</v>
      </c>
      <c r="O856" s="1" t="s">
        <v>242</v>
      </c>
      <c r="P856" s="1" t="s">
        <v>226</v>
      </c>
      <c r="Q856" s="1" t="s">
        <v>226</v>
      </c>
      <c r="R856" s="6">
        <v>45868</v>
      </c>
      <c r="S856" s="1" t="s">
        <v>4027</v>
      </c>
      <c r="T856" s="124" t="s">
        <v>439</v>
      </c>
    </row>
    <row r="857" spans="1:20" ht="95.1" customHeight="1" x14ac:dyDescent="0.25">
      <c r="A857" s="118" t="s">
        <v>2274</v>
      </c>
      <c r="B857" s="1">
        <v>2007</v>
      </c>
      <c r="C857" s="1" t="s">
        <v>1496</v>
      </c>
      <c r="D857" s="1" t="s">
        <v>437</v>
      </c>
      <c r="E857" s="1" t="s">
        <v>2699</v>
      </c>
      <c r="F857" s="1">
        <v>1032056</v>
      </c>
      <c r="G857" s="1" t="s">
        <v>4057</v>
      </c>
      <c r="H857" s="133">
        <v>20</v>
      </c>
      <c r="I857" s="7" t="s">
        <v>4042</v>
      </c>
      <c r="J857" s="1" t="s">
        <v>57</v>
      </c>
      <c r="K857" s="1" t="s">
        <v>456</v>
      </c>
      <c r="L857" s="3">
        <v>0.63</v>
      </c>
      <c r="M857" s="10">
        <f t="shared" si="13"/>
        <v>12.6</v>
      </c>
      <c r="N857" s="5" t="s">
        <v>12</v>
      </c>
      <c r="O857" s="1" t="s">
        <v>242</v>
      </c>
      <c r="P857" s="1" t="s">
        <v>226</v>
      </c>
      <c r="Q857" s="1" t="s">
        <v>226</v>
      </c>
      <c r="R857" s="6">
        <v>45868</v>
      </c>
      <c r="S857" s="1" t="s">
        <v>4027</v>
      </c>
      <c r="T857" s="124" t="s">
        <v>439</v>
      </c>
    </row>
    <row r="858" spans="1:20" ht="95.1" customHeight="1" x14ac:dyDescent="0.25">
      <c r="A858" s="118" t="s">
        <v>2274</v>
      </c>
      <c r="B858" s="1">
        <v>2007</v>
      </c>
      <c r="C858" s="1" t="s">
        <v>1496</v>
      </c>
      <c r="D858" s="1" t="s">
        <v>437</v>
      </c>
      <c r="E858" s="1" t="s">
        <v>2699</v>
      </c>
      <c r="F858" s="1">
        <v>1032058</v>
      </c>
      <c r="G858" s="1" t="s">
        <v>4057</v>
      </c>
      <c r="H858" s="133">
        <v>20</v>
      </c>
      <c r="I858" s="7" t="s">
        <v>4042</v>
      </c>
      <c r="J858" s="1" t="s">
        <v>57</v>
      </c>
      <c r="K858" s="1" t="s">
        <v>457</v>
      </c>
      <c r="L858" s="3">
        <v>0.63</v>
      </c>
      <c r="M858" s="10">
        <f t="shared" si="13"/>
        <v>12.6</v>
      </c>
      <c r="N858" s="5" t="s">
        <v>12</v>
      </c>
      <c r="O858" s="1" t="s">
        <v>242</v>
      </c>
      <c r="P858" s="1" t="s">
        <v>226</v>
      </c>
      <c r="Q858" s="1" t="s">
        <v>226</v>
      </c>
      <c r="R858" s="6">
        <v>45868</v>
      </c>
      <c r="S858" s="1" t="s">
        <v>4027</v>
      </c>
      <c r="T858" s="124" t="s">
        <v>439</v>
      </c>
    </row>
    <row r="859" spans="1:20" ht="95.1" customHeight="1" x14ac:dyDescent="0.25">
      <c r="A859" s="118" t="s">
        <v>2274</v>
      </c>
      <c r="B859" s="1">
        <v>2007</v>
      </c>
      <c r="C859" s="1" t="s">
        <v>1496</v>
      </c>
      <c r="D859" s="1" t="s">
        <v>437</v>
      </c>
      <c r="E859" s="1" t="s">
        <v>2699</v>
      </c>
      <c r="F859" s="1">
        <v>1032060</v>
      </c>
      <c r="G859" s="1" t="s">
        <v>4057</v>
      </c>
      <c r="H859" s="133">
        <v>20</v>
      </c>
      <c r="I859" s="7" t="s">
        <v>4042</v>
      </c>
      <c r="J859" s="1" t="s">
        <v>57</v>
      </c>
      <c r="K859" s="1" t="s">
        <v>458</v>
      </c>
      <c r="L859" s="3">
        <v>0.63</v>
      </c>
      <c r="M859" s="10">
        <f t="shared" si="13"/>
        <v>12.6</v>
      </c>
      <c r="N859" s="5" t="s">
        <v>12</v>
      </c>
      <c r="O859" s="1" t="s">
        <v>242</v>
      </c>
      <c r="P859" s="1" t="s">
        <v>226</v>
      </c>
      <c r="Q859" s="1" t="s">
        <v>226</v>
      </c>
      <c r="R859" s="6">
        <v>45868</v>
      </c>
      <c r="S859" s="1" t="s">
        <v>4027</v>
      </c>
      <c r="T859" s="124" t="s">
        <v>439</v>
      </c>
    </row>
    <row r="860" spans="1:20" ht="95.1" customHeight="1" x14ac:dyDescent="0.25">
      <c r="A860" s="118" t="s">
        <v>2274</v>
      </c>
      <c r="B860" s="1">
        <v>2007</v>
      </c>
      <c r="C860" s="1" t="s">
        <v>1496</v>
      </c>
      <c r="D860" s="1" t="s">
        <v>437</v>
      </c>
      <c r="E860" s="1" t="s">
        <v>2699</v>
      </c>
      <c r="F860" s="1">
        <v>1032062</v>
      </c>
      <c r="G860" s="1" t="s">
        <v>4057</v>
      </c>
      <c r="H860" s="133">
        <v>20</v>
      </c>
      <c r="I860" s="7" t="s">
        <v>4042</v>
      </c>
      <c r="J860" s="1" t="s">
        <v>57</v>
      </c>
      <c r="K860" s="1" t="s">
        <v>459</v>
      </c>
      <c r="L860" s="3">
        <v>0.63</v>
      </c>
      <c r="M860" s="10">
        <f t="shared" si="13"/>
        <v>12.6</v>
      </c>
      <c r="N860" s="5" t="s">
        <v>12</v>
      </c>
      <c r="O860" s="1" t="s">
        <v>242</v>
      </c>
      <c r="P860" s="1" t="s">
        <v>226</v>
      </c>
      <c r="Q860" s="1" t="s">
        <v>226</v>
      </c>
      <c r="R860" s="6">
        <v>45868</v>
      </c>
      <c r="S860" s="1" t="s">
        <v>4027</v>
      </c>
      <c r="T860" s="124" t="s">
        <v>439</v>
      </c>
    </row>
    <row r="861" spans="1:20" ht="95.1" customHeight="1" x14ac:dyDescent="0.25">
      <c r="A861" s="118" t="s">
        <v>2274</v>
      </c>
      <c r="B861" s="1">
        <v>2007</v>
      </c>
      <c r="C861" s="1" t="s">
        <v>1496</v>
      </c>
      <c r="D861" s="1" t="s">
        <v>437</v>
      </c>
      <c r="E861" s="1" t="s">
        <v>2699</v>
      </c>
      <c r="F861" s="1">
        <v>1032064</v>
      </c>
      <c r="G861" s="1" t="s">
        <v>4057</v>
      </c>
      <c r="H861" s="133">
        <v>20</v>
      </c>
      <c r="I861" s="7" t="s">
        <v>4042</v>
      </c>
      <c r="J861" s="1" t="s">
        <v>57</v>
      </c>
      <c r="K861" s="1" t="s">
        <v>460</v>
      </c>
      <c r="L861" s="3">
        <v>0.63</v>
      </c>
      <c r="M861" s="10">
        <f t="shared" si="13"/>
        <v>12.6</v>
      </c>
      <c r="N861" s="5" t="s">
        <v>12</v>
      </c>
      <c r="O861" s="1" t="s">
        <v>242</v>
      </c>
      <c r="P861" s="1" t="s">
        <v>226</v>
      </c>
      <c r="Q861" s="1" t="s">
        <v>226</v>
      </c>
      <c r="R861" s="6">
        <v>45868</v>
      </c>
      <c r="S861" s="1" t="s">
        <v>4027</v>
      </c>
      <c r="T861" s="124" t="s">
        <v>439</v>
      </c>
    </row>
    <row r="862" spans="1:20" ht="95.1" customHeight="1" x14ac:dyDescent="0.25">
      <c r="A862" s="118" t="s">
        <v>2274</v>
      </c>
      <c r="B862" s="1">
        <v>2007</v>
      </c>
      <c r="C862" s="1" t="s">
        <v>1496</v>
      </c>
      <c r="D862" s="1" t="s">
        <v>437</v>
      </c>
      <c r="E862" s="1" t="s">
        <v>2699</v>
      </c>
      <c r="F862" s="1">
        <v>1032066</v>
      </c>
      <c r="G862" s="1" t="s">
        <v>4057</v>
      </c>
      <c r="H862" s="133">
        <v>20</v>
      </c>
      <c r="I862" s="7" t="s">
        <v>4042</v>
      </c>
      <c r="J862" s="1" t="s">
        <v>57</v>
      </c>
      <c r="K862" s="1" t="s">
        <v>461</v>
      </c>
      <c r="L862" s="3">
        <v>0.63</v>
      </c>
      <c r="M862" s="10">
        <f t="shared" si="13"/>
        <v>12.6</v>
      </c>
      <c r="N862" s="5" t="s">
        <v>12</v>
      </c>
      <c r="O862" s="1" t="s">
        <v>242</v>
      </c>
      <c r="P862" s="1" t="s">
        <v>226</v>
      </c>
      <c r="Q862" s="1" t="s">
        <v>226</v>
      </c>
      <c r="R862" s="6">
        <v>45868</v>
      </c>
      <c r="S862" s="1" t="s">
        <v>4027</v>
      </c>
      <c r="T862" s="124" t="s">
        <v>439</v>
      </c>
    </row>
    <row r="863" spans="1:20" ht="95.1" customHeight="1" x14ac:dyDescent="0.25">
      <c r="A863" s="118" t="s">
        <v>2274</v>
      </c>
      <c r="B863" s="1">
        <v>2007</v>
      </c>
      <c r="C863" s="1" t="s">
        <v>1496</v>
      </c>
      <c r="D863" s="1" t="s">
        <v>437</v>
      </c>
      <c r="E863" s="1" t="s">
        <v>2699</v>
      </c>
      <c r="F863" s="1">
        <v>1032068</v>
      </c>
      <c r="G863" s="1" t="s">
        <v>4057</v>
      </c>
      <c r="H863" s="133">
        <v>20</v>
      </c>
      <c r="I863" s="7" t="s">
        <v>4042</v>
      </c>
      <c r="J863" s="1" t="s">
        <v>57</v>
      </c>
      <c r="K863" s="1" t="s">
        <v>462</v>
      </c>
      <c r="L863" s="3">
        <v>0.63</v>
      </c>
      <c r="M863" s="10">
        <f t="shared" si="13"/>
        <v>12.6</v>
      </c>
      <c r="N863" s="5" t="s">
        <v>12</v>
      </c>
      <c r="O863" s="1" t="s">
        <v>242</v>
      </c>
      <c r="P863" s="1" t="s">
        <v>226</v>
      </c>
      <c r="Q863" s="1" t="s">
        <v>226</v>
      </c>
      <c r="R863" s="6">
        <v>45868</v>
      </c>
      <c r="S863" s="1" t="s">
        <v>4027</v>
      </c>
      <c r="T863" s="124" t="s">
        <v>439</v>
      </c>
    </row>
    <row r="864" spans="1:20" ht="95.1" customHeight="1" x14ac:dyDescent="0.25">
      <c r="A864" s="118" t="s">
        <v>2274</v>
      </c>
      <c r="B864" s="1">
        <v>2007</v>
      </c>
      <c r="C864" s="1" t="s">
        <v>1496</v>
      </c>
      <c r="D864" s="1" t="s">
        <v>437</v>
      </c>
      <c r="E864" s="1" t="s">
        <v>2699</v>
      </c>
      <c r="F864" s="1">
        <v>1032070</v>
      </c>
      <c r="G864" s="1" t="s">
        <v>4057</v>
      </c>
      <c r="H864" s="133">
        <v>20</v>
      </c>
      <c r="I864" s="7" t="s">
        <v>4042</v>
      </c>
      <c r="J864" s="1" t="s">
        <v>57</v>
      </c>
      <c r="K864" s="1" t="s">
        <v>463</v>
      </c>
      <c r="L864" s="3">
        <v>0.63</v>
      </c>
      <c r="M864" s="10">
        <f t="shared" si="13"/>
        <v>12.6</v>
      </c>
      <c r="N864" s="5" t="s">
        <v>12</v>
      </c>
      <c r="O864" s="1" t="s">
        <v>242</v>
      </c>
      <c r="P864" s="1" t="s">
        <v>226</v>
      </c>
      <c r="Q864" s="1" t="s">
        <v>226</v>
      </c>
      <c r="R864" s="6">
        <v>45868</v>
      </c>
      <c r="S864" s="1" t="s">
        <v>4027</v>
      </c>
      <c r="T864" s="124" t="s">
        <v>439</v>
      </c>
    </row>
    <row r="865" spans="1:20" ht="95.1" customHeight="1" x14ac:dyDescent="0.25">
      <c r="A865" s="118" t="s">
        <v>2274</v>
      </c>
      <c r="B865" s="1">
        <v>2007</v>
      </c>
      <c r="C865" s="1" t="s">
        <v>1496</v>
      </c>
      <c r="D865" s="1" t="s">
        <v>437</v>
      </c>
      <c r="E865" s="1" t="s">
        <v>2699</v>
      </c>
      <c r="F865" s="1">
        <v>1032072</v>
      </c>
      <c r="G865" s="1" t="s">
        <v>4057</v>
      </c>
      <c r="H865" s="133">
        <v>20</v>
      </c>
      <c r="I865" s="7" t="s">
        <v>4042</v>
      </c>
      <c r="J865" s="1" t="s">
        <v>57</v>
      </c>
      <c r="K865" s="1" t="s">
        <v>464</v>
      </c>
      <c r="L865" s="3">
        <v>0.63</v>
      </c>
      <c r="M865" s="10">
        <f t="shared" si="13"/>
        <v>12.6</v>
      </c>
      <c r="N865" s="5" t="s">
        <v>12</v>
      </c>
      <c r="O865" s="1" t="s">
        <v>242</v>
      </c>
      <c r="P865" s="1" t="s">
        <v>226</v>
      </c>
      <c r="Q865" s="1" t="s">
        <v>226</v>
      </c>
      <c r="R865" s="6">
        <v>45868</v>
      </c>
      <c r="S865" s="1" t="s">
        <v>4027</v>
      </c>
      <c r="T865" s="124" t="s">
        <v>439</v>
      </c>
    </row>
    <row r="866" spans="1:20" ht="95.1" customHeight="1" x14ac:dyDescent="0.25">
      <c r="A866" s="118" t="s">
        <v>2274</v>
      </c>
      <c r="B866" s="1">
        <v>2007</v>
      </c>
      <c r="C866" s="1" t="s">
        <v>1496</v>
      </c>
      <c r="D866" s="1" t="s">
        <v>437</v>
      </c>
      <c r="E866" s="1" t="s">
        <v>2699</v>
      </c>
      <c r="F866" s="1">
        <v>1032074</v>
      </c>
      <c r="G866" s="1" t="s">
        <v>4057</v>
      </c>
      <c r="H866" s="133">
        <v>20</v>
      </c>
      <c r="I866" s="7" t="s">
        <v>4042</v>
      </c>
      <c r="J866" s="1" t="s">
        <v>57</v>
      </c>
      <c r="K866" s="1" t="s">
        <v>465</v>
      </c>
      <c r="L866" s="3">
        <v>0.63</v>
      </c>
      <c r="M866" s="10">
        <f t="shared" si="13"/>
        <v>12.6</v>
      </c>
      <c r="N866" s="5" t="s">
        <v>12</v>
      </c>
      <c r="O866" s="1" t="s">
        <v>242</v>
      </c>
      <c r="P866" s="1" t="s">
        <v>226</v>
      </c>
      <c r="Q866" s="1" t="s">
        <v>226</v>
      </c>
      <c r="R866" s="6">
        <v>45868</v>
      </c>
      <c r="S866" s="1" t="s">
        <v>4027</v>
      </c>
      <c r="T866" s="124" t="s">
        <v>439</v>
      </c>
    </row>
    <row r="867" spans="1:20" ht="95.1" customHeight="1" x14ac:dyDescent="0.25">
      <c r="A867" s="118" t="s">
        <v>2274</v>
      </c>
      <c r="B867" s="1">
        <v>2007</v>
      </c>
      <c r="C867" s="1" t="s">
        <v>1496</v>
      </c>
      <c r="D867" s="1" t="s">
        <v>437</v>
      </c>
      <c r="E867" s="1" t="s">
        <v>2699</v>
      </c>
      <c r="F867" s="1">
        <v>1032076</v>
      </c>
      <c r="G867" s="1" t="s">
        <v>4057</v>
      </c>
      <c r="H867" s="133">
        <v>20</v>
      </c>
      <c r="I867" s="7" t="s">
        <v>4042</v>
      </c>
      <c r="J867" s="1" t="s">
        <v>57</v>
      </c>
      <c r="K867" s="1" t="s">
        <v>466</v>
      </c>
      <c r="L867" s="3">
        <v>0.63</v>
      </c>
      <c r="M867" s="10">
        <f t="shared" si="13"/>
        <v>12.6</v>
      </c>
      <c r="N867" s="5" t="s">
        <v>12</v>
      </c>
      <c r="O867" s="1" t="s">
        <v>242</v>
      </c>
      <c r="P867" s="1" t="s">
        <v>226</v>
      </c>
      <c r="Q867" s="1" t="s">
        <v>226</v>
      </c>
      <c r="R867" s="6">
        <v>45868</v>
      </c>
      <c r="S867" s="1" t="s">
        <v>4027</v>
      </c>
      <c r="T867" s="124" t="s">
        <v>439</v>
      </c>
    </row>
    <row r="868" spans="1:20" ht="95.1" customHeight="1" x14ac:dyDescent="0.25">
      <c r="A868" s="118" t="s">
        <v>2274</v>
      </c>
      <c r="B868" s="1">
        <v>2007</v>
      </c>
      <c r="C868" s="1" t="s">
        <v>1496</v>
      </c>
      <c r="D868" s="1" t="s">
        <v>437</v>
      </c>
      <c r="E868" s="1" t="s">
        <v>2699</v>
      </c>
      <c r="F868" s="1">
        <v>1032078</v>
      </c>
      <c r="G868" s="1" t="s">
        <v>4057</v>
      </c>
      <c r="H868" s="133">
        <v>20</v>
      </c>
      <c r="I868" s="7" t="s">
        <v>4042</v>
      </c>
      <c r="J868" s="1" t="s">
        <v>57</v>
      </c>
      <c r="K868" s="1" t="s">
        <v>467</v>
      </c>
      <c r="L868" s="3">
        <v>0.63</v>
      </c>
      <c r="M868" s="10">
        <f t="shared" si="13"/>
        <v>12.6</v>
      </c>
      <c r="N868" s="5" t="s">
        <v>12</v>
      </c>
      <c r="O868" s="1" t="s">
        <v>242</v>
      </c>
      <c r="P868" s="1" t="s">
        <v>226</v>
      </c>
      <c r="Q868" s="1" t="s">
        <v>226</v>
      </c>
      <c r="R868" s="6">
        <v>45868</v>
      </c>
      <c r="S868" s="1" t="s">
        <v>4027</v>
      </c>
      <c r="T868" s="124" t="s">
        <v>439</v>
      </c>
    </row>
    <row r="869" spans="1:20" ht="95.1" customHeight="1" x14ac:dyDescent="0.25">
      <c r="A869" s="118" t="s">
        <v>2274</v>
      </c>
      <c r="B869" s="1">
        <v>2007</v>
      </c>
      <c r="C869" s="1" t="s">
        <v>1496</v>
      </c>
      <c r="D869" s="1" t="s">
        <v>437</v>
      </c>
      <c r="E869" s="1" t="s">
        <v>2699</v>
      </c>
      <c r="F869" s="1">
        <v>1032080</v>
      </c>
      <c r="G869" s="1" t="s">
        <v>4057</v>
      </c>
      <c r="H869" s="133">
        <v>20</v>
      </c>
      <c r="I869" s="7" t="s">
        <v>4042</v>
      </c>
      <c r="J869" s="1" t="s">
        <v>57</v>
      </c>
      <c r="K869" s="1" t="s">
        <v>468</v>
      </c>
      <c r="L869" s="3">
        <v>0.63</v>
      </c>
      <c r="M869" s="10">
        <f t="shared" si="13"/>
        <v>12.6</v>
      </c>
      <c r="N869" s="5" t="s">
        <v>12</v>
      </c>
      <c r="O869" s="1" t="s">
        <v>242</v>
      </c>
      <c r="P869" s="1" t="s">
        <v>226</v>
      </c>
      <c r="Q869" s="1" t="s">
        <v>226</v>
      </c>
      <c r="R869" s="6">
        <v>45868</v>
      </c>
      <c r="S869" s="1" t="s">
        <v>4027</v>
      </c>
      <c r="T869" s="124" t="s">
        <v>439</v>
      </c>
    </row>
    <row r="870" spans="1:20" ht="95.1" customHeight="1" x14ac:dyDescent="0.25">
      <c r="A870" s="118" t="s">
        <v>2274</v>
      </c>
      <c r="B870" s="1">
        <v>2007</v>
      </c>
      <c r="C870" s="1" t="s">
        <v>1496</v>
      </c>
      <c r="D870" s="1" t="s">
        <v>437</v>
      </c>
      <c r="E870" s="1" t="s">
        <v>2699</v>
      </c>
      <c r="F870" s="1">
        <v>1032082</v>
      </c>
      <c r="G870" s="1" t="s">
        <v>4057</v>
      </c>
      <c r="H870" s="133">
        <v>20</v>
      </c>
      <c r="I870" s="7" t="s">
        <v>4042</v>
      </c>
      <c r="J870" s="1" t="s">
        <v>57</v>
      </c>
      <c r="K870" s="1" t="s">
        <v>469</v>
      </c>
      <c r="L870" s="3">
        <v>0.63</v>
      </c>
      <c r="M870" s="10">
        <f t="shared" si="13"/>
        <v>12.6</v>
      </c>
      <c r="N870" s="5" t="s">
        <v>12</v>
      </c>
      <c r="O870" s="1" t="s">
        <v>242</v>
      </c>
      <c r="P870" s="1" t="s">
        <v>226</v>
      </c>
      <c r="Q870" s="1" t="s">
        <v>226</v>
      </c>
      <c r="R870" s="6">
        <v>45868</v>
      </c>
      <c r="S870" s="1" t="s">
        <v>4027</v>
      </c>
      <c r="T870" s="124" t="s">
        <v>439</v>
      </c>
    </row>
    <row r="871" spans="1:20" ht="95.1" customHeight="1" x14ac:dyDescent="0.25">
      <c r="A871" s="118" t="s">
        <v>2274</v>
      </c>
      <c r="B871" s="1">
        <v>2007</v>
      </c>
      <c r="C871" s="1" t="s">
        <v>1496</v>
      </c>
      <c r="D871" s="1" t="s">
        <v>437</v>
      </c>
      <c r="E871" s="1" t="s">
        <v>2699</v>
      </c>
      <c r="F871" s="1">
        <v>1039497</v>
      </c>
      <c r="G871" s="1" t="s">
        <v>4057</v>
      </c>
      <c r="H871" s="133">
        <v>3168</v>
      </c>
      <c r="I871" s="7" t="s">
        <v>4042</v>
      </c>
      <c r="J871" s="1" t="s">
        <v>57</v>
      </c>
      <c r="K871" s="1" t="s">
        <v>470</v>
      </c>
      <c r="L871" s="3">
        <v>0.03</v>
      </c>
      <c r="M871" s="10">
        <f t="shared" si="13"/>
        <v>95.039999999999992</v>
      </c>
      <c r="N871" s="5" t="s">
        <v>12</v>
      </c>
      <c r="O871" s="1" t="s">
        <v>242</v>
      </c>
      <c r="P871" s="1" t="s">
        <v>226</v>
      </c>
      <c r="Q871" s="1" t="s">
        <v>226</v>
      </c>
      <c r="R871" s="6">
        <v>45868</v>
      </c>
      <c r="S871" s="1" t="s">
        <v>4027</v>
      </c>
      <c r="T871" s="124" t="s">
        <v>439</v>
      </c>
    </row>
    <row r="872" spans="1:20" ht="95.1" customHeight="1" x14ac:dyDescent="0.25">
      <c r="A872" s="118" t="s">
        <v>2274</v>
      </c>
      <c r="B872" s="1">
        <v>2454</v>
      </c>
      <c r="C872" s="1" t="s">
        <v>1496</v>
      </c>
      <c r="D872" s="1" t="s">
        <v>437</v>
      </c>
      <c r="E872" s="1" t="s">
        <v>2699</v>
      </c>
      <c r="F872" s="1">
        <v>1039497</v>
      </c>
      <c r="G872" s="1" t="s">
        <v>4057</v>
      </c>
      <c r="H872" s="133">
        <v>2000</v>
      </c>
      <c r="I872" s="7" t="s">
        <v>4042</v>
      </c>
      <c r="J872" s="1" t="s">
        <v>57</v>
      </c>
      <c r="K872" s="1" t="s">
        <v>470</v>
      </c>
      <c r="L872" s="3">
        <v>0.03</v>
      </c>
      <c r="M872" s="10">
        <f t="shared" si="13"/>
        <v>60</v>
      </c>
      <c r="N872" s="5" t="s">
        <v>12</v>
      </c>
      <c r="O872" s="1" t="s">
        <v>242</v>
      </c>
      <c r="P872" s="1" t="s">
        <v>226</v>
      </c>
      <c r="Q872" s="1" t="s">
        <v>226</v>
      </c>
      <c r="R872" s="6">
        <v>45868</v>
      </c>
      <c r="S872" s="1" t="s">
        <v>4027</v>
      </c>
      <c r="T872" s="124" t="s">
        <v>439</v>
      </c>
    </row>
    <row r="873" spans="1:20" ht="95.1" customHeight="1" x14ac:dyDescent="0.25">
      <c r="A873" s="118" t="s">
        <v>2274</v>
      </c>
      <c r="B873" s="1">
        <v>2450</v>
      </c>
      <c r="C873" s="1" t="s">
        <v>1496</v>
      </c>
      <c r="D873" s="1" t="s">
        <v>437</v>
      </c>
      <c r="E873" s="1" t="s">
        <v>2699</v>
      </c>
      <c r="F873" s="1">
        <v>1039497</v>
      </c>
      <c r="G873" s="1" t="s">
        <v>4057</v>
      </c>
      <c r="H873" s="133">
        <v>2000</v>
      </c>
      <c r="I873" s="7" t="s">
        <v>4042</v>
      </c>
      <c r="J873" s="1" t="s">
        <v>57</v>
      </c>
      <c r="K873" s="1" t="s">
        <v>470</v>
      </c>
      <c r="L873" s="3">
        <v>0.03</v>
      </c>
      <c r="M873" s="10">
        <f t="shared" si="13"/>
        <v>60</v>
      </c>
      <c r="N873" s="5" t="s">
        <v>12</v>
      </c>
      <c r="O873" s="1" t="s">
        <v>242</v>
      </c>
      <c r="P873" s="1" t="s">
        <v>226</v>
      </c>
      <c r="Q873" s="1" t="s">
        <v>226</v>
      </c>
      <c r="R873" s="6">
        <v>45868</v>
      </c>
      <c r="S873" s="1" t="s">
        <v>4027</v>
      </c>
      <c r="T873" s="124" t="s">
        <v>439</v>
      </c>
    </row>
    <row r="874" spans="1:20" ht="95.1" customHeight="1" x14ac:dyDescent="0.25">
      <c r="A874" s="118" t="s">
        <v>2274</v>
      </c>
      <c r="B874" s="1">
        <v>2522</v>
      </c>
      <c r="C874" s="1" t="s">
        <v>1496</v>
      </c>
      <c r="D874" s="1" t="s">
        <v>437</v>
      </c>
      <c r="E874" s="1" t="s">
        <v>2699</v>
      </c>
      <c r="F874" s="1">
        <v>1039497</v>
      </c>
      <c r="G874" s="1" t="s">
        <v>4057</v>
      </c>
      <c r="H874" s="133">
        <v>2000</v>
      </c>
      <c r="I874" s="7" t="s">
        <v>4042</v>
      </c>
      <c r="J874" s="1" t="s">
        <v>57</v>
      </c>
      <c r="K874" s="1" t="s">
        <v>470</v>
      </c>
      <c r="L874" s="3">
        <v>0.03</v>
      </c>
      <c r="M874" s="10">
        <f t="shared" si="13"/>
        <v>60</v>
      </c>
      <c r="N874" s="5" t="s">
        <v>12</v>
      </c>
      <c r="O874" s="1" t="s">
        <v>242</v>
      </c>
      <c r="P874" s="1" t="s">
        <v>226</v>
      </c>
      <c r="Q874" s="1" t="s">
        <v>226</v>
      </c>
      <c r="R874" s="6">
        <v>45868</v>
      </c>
      <c r="S874" s="1" t="s">
        <v>4027</v>
      </c>
      <c r="T874" s="124" t="s">
        <v>439</v>
      </c>
    </row>
    <row r="875" spans="1:20" ht="95.1" customHeight="1" x14ac:dyDescent="0.25">
      <c r="A875" s="118" t="s">
        <v>2274</v>
      </c>
      <c r="B875" s="1">
        <v>2007</v>
      </c>
      <c r="C875" s="1" t="s">
        <v>1496</v>
      </c>
      <c r="D875" s="1" t="s">
        <v>437</v>
      </c>
      <c r="E875" s="1" t="s">
        <v>2699</v>
      </c>
      <c r="F875" s="1">
        <v>1039507</v>
      </c>
      <c r="G875" s="1" t="s">
        <v>4057</v>
      </c>
      <c r="H875" s="133">
        <v>3492</v>
      </c>
      <c r="I875" s="7" t="s">
        <v>4042</v>
      </c>
      <c r="J875" s="1" t="s">
        <v>57</v>
      </c>
      <c r="K875" s="1" t="s">
        <v>471</v>
      </c>
      <c r="L875" s="3">
        <v>0.06</v>
      </c>
      <c r="M875" s="10">
        <f t="shared" si="13"/>
        <v>209.51999999999998</v>
      </c>
      <c r="N875" s="5" t="s">
        <v>12</v>
      </c>
      <c r="O875" s="1" t="s">
        <v>242</v>
      </c>
      <c r="P875" s="1" t="s">
        <v>226</v>
      </c>
      <c r="Q875" s="1" t="s">
        <v>226</v>
      </c>
      <c r="R875" s="6">
        <v>45868</v>
      </c>
      <c r="S875" s="1" t="s">
        <v>4027</v>
      </c>
      <c r="T875" s="124" t="s">
        <v>439</v>
      </c>
    </row>
    <row r="876" spans="1:20" ht="95.1" customHeight="1" x14ac:dyDescent="0.25">
      <c r="A876" s="118" t="s">
        <v>2274</v>
      </c>
      <c r="B876" s="1">
        <v>2454</v>
      </c>
      <c r="C876" s="1" t="s">
        <v>1496</v>
      </c>
      <c r="D876" s="1" t="s">
        <v>437</v>
      </c>
      <c r="E876" s="1" t="s">
        <v>2699</v>
      </c>
      <c r="F876" s="1">
        <v>1039507</v>
      </c>
      <c r="G876" s="1" t="s">
        <v>4057</v>
      </c>
      <c r="H876" s="133">
        <v>2500</v>
      </c>
      <c r="I876" s="7" t="s">
        <v>4042</v>
      </c>
      <c r="J876" s="1" t="s">
        <v>57</v>
      </c>
      <c r="K876" s="1" t="s">
        <v>471</v>
      </c>
      <c r="L876" s="3">
        <v>0.06</v>
      </c>
      <c r="M876" s="10">
        <f t="shared" si="13"/>
        <v>150</v>
      </c>
      <c r="N876" s="5" t="s">
        <v>12</v>
      </c>
      <c r="O876" s="1" t="s">
        <v>242</v>
      </c>
      <c r="P876" s="1" t="s">
        <v>226</v>
      </c>
      <c r="Q876" s="1" t="s">
        <v>226</v>
      </c>
      <c r="R876" s="6">
        <v>45868</v>
      </c>
      <c r="S876" s="1" t="s">
        <v>4027</v>
      </c>
      <c r="T876" s="124" t="s">
        <v>439</v>
      </c>
    </row>
    <row r="877" spans="1:20" ht="95.1" customHeight="1" x14ac:dyDescent="0.25">
      <c r="A877" s="118" t="s">
        <v>2274</v>
      </c>
      <c r="B877" s="1">
        <v>2450</v>
      </c>
      <c r="C877" s="1" t="s">
        <v>1496</v>
      </c>
      <c r="D877" s="1" t="s">
        <v>437</v>
      </c>
      <c r="E877" s="1" t="s">
        <v>2699</v>
      </c>
      <c r="F877" s="1">
        <v>1039507</v>
      </c>
      <c r="G877" s="1" t="s">
        <v>4057</v>
      </c>
      <c r="H877" s="133">
        <v>2500</v>
      </c>
      <c r="I877" s="7" t="s">
        <v>4042</v>
      </c>
      <c r="J877" s="1" t="s">
        <v>57</v>
      </c>
      <c r="K877" s="1" t="s">
        <v>471</v>
      </c>
      <c r="L877" s="3">
        <v>0.06</v>
      </c>
      <c r="M877" s="10">
        <f t="shared" si="13"/>
        <v>150</v>
      </c>
      <c r="N877" s="5" t="s">
        <v>12</v>
      </c>
      <c r="O877" s="1" t="s">
        <v>242</v>
      </c>
      <c r="P877" s="1" t="s">
        <v>226</v>
      </c>
      <c r="Q877" s="1" t="s">
        <v>226</v>
      </c>
      <c r="R877" s="6">
        <v>45868</v>
      </c>
      <c r="S877" s="1" t="s">
        <v>4027</v>
      </c>
      <c r="T877" s="124" t="s">
        <v>439</v>
      </c>
    </row>
    <row r="878" spans="1:20" ht="95.1" customHeight="1" x14ac:dyDescent="0.25">
      <c r="A878" s="118" t="s">
        <v>2274</v>
      </c>
      <c r="B878" s="1">
        <v>2522</v>
      </c>
      <c r="C878" s="1" t="s">
        <v>1496</v>
      </c>
      <c r="D878" s="1" t="s">
        <v>437</v>
      </c>
      <c r="E878" s="1" t="s">
        <v>2699</v>
      </c>
      <c r="F878" s="1">
        <v>1039507</v>
      </c>
      <c r="G878" s="1" t="s">
        <v>4057</v>
      </c>
      <c r="H878" s="133">
        <v>2500</v>
      </c>
      <c r="I878" s="7" t="s">
        <v>4042</v>
      </c>
      <c r="J878" s="1" t="s">
        <v>57</v>
      </c>
      <c r="K878" s="1" t="s">
        <v>471</v>
      </c>
      <c r="L878" s="3">
        <v>0.06</v>
      </c>
      <c r="M878" s="10">
        <f t="shared" si="13"/>
        <v>150</v>
      </c>
      <c r="N878" s="5" t="s">
        <v>12</v>
      </c>
      <c r="O878" s="1" t="s">
        <v>242</v>
      </c>
      <c r="P878" s="1" t="s">
        <v>226</v>
      </c>
      <c r="Q878" s="1" t="s">
        <v>226</v>
      </c>
      <c r="R878" s="6">
        <v>45868</v>
      </c>
      <c r="S878" s="1" t="s">
        <v>4027</v>
      </c>
      <c r="T878" s="124" t="s">
        <v>439</v>
      </c>
    </row>
    <row r="879" spans="1:20" ht="95.1" customHeight="1" x14ac:dyDescent="0.25">
      <c r="A879" s="118" t="s">
        <v>2274</v>
      </c>
      <c r="B879" s="1">
        <v>2007</v>
      </c>
      <c r="C879" s="1" t="s">
        <v>1496</v>
      </c>
      <c r="D879" s="1" t="s">
        <v>437</v>
      </c>
      <c r="E879" s="1" t="s">
        <v>2699</v>
      </c>
      <c r="F879" s="1">
        <v>1039509</v>
      </c>
      <c r="G879" s="1" t="s">
        <v>4057</v>
      </c>
      <c r="H879" s="133">
        <v>2520</v>
      </c>
      <c r="I879" s="7" t="s">
        <v>4042</v>
      </c>
      <c r="J879" s="1" t="s">
        <v>57</v>
      </c>
      <c r="K879" s="1" t="s">
        <v>472</v>
      </c>
      <c r="L879" s="3">
        <v>0.03</v>
      </c>
      <c r="M879" s="10">
        <f t="shared" si="13"/>
        <v>75.599999999999994</v>
      </c>
      <c r="N879" s="5" t="s">
        <v>12</v>
      </c>
      <c r="O879" s="1" t="s">
        <v>242</v>
      </c>
      <c r="P879" s="1" t="s">
        <v>226</v>
      </c>
      <c r="Q879" s="1" t="s">
        <v>226</v>
      </c>
      <c r="R879" s="6">
        <v>45868</v>
      </c>
      <c r="S879" s="1" t="s">
        <v>4027</v>
      </c>
      <c r="T879" s="124" t="s">
        <v>439</v>
      </c>
    </row>
    <row r="880" spans="1:20" ht="95.1" customHeight="1" x14ac:dyDescent="0.25">
      <c r="A880" s="118" t="s">
        <v>2274</v>
      </c>
      <c r="B880" s="1">
        <v>2454</v>
      </c>
      <c r="C880" s="1" t="s">
        <v>1496</v>
      </c>
      <c r="D880" s="1" t="s">
        <v>437</v>
      </c>
      <c r="E880" s="1" t="s">
        <v>2699</v>
      </c>
      <c r="F880" s="1">
        <v>1039509</v>
      </c>
      <c r="G880" s="1" t="s">
        <v>4057</v>
      </c>
      <c r="H880" s="133">
        <v>2000</v>
      </c>
      <c r="I880" s="7" t="s">
        <v>4042</v>
      </c>
      <c r="J880" s="1" t="s">
        <v>57</v>
      </c>
      <c r="K880" s="1" t="s">
        <v>472</v>
      </c>
      <c r="L880" s="3">
        <v>0.03</v>
      </c>
      <c r="M880" s="10">
        <f t="shared" si="13"/>
        <v>60</v>
      </c>
      <c r="N880" s="5" t="s">
        <v>12</v>
      </c>
      <c r="O880" s="1" t="s">
        <v>242</v>
      </c>
      <c r="P880" s="1" t="s">
        <v>226</v>
      </c>
      <c r="Q880" s="1" t="s">
        <v>226</v>
      </c>
      <c r="R880" s="6">
        <v>45868</v>
      </c>
      <c r="S880" s="1" t="s">
        <v>4027</v>
      </c>
      <c r="T880" s="124" t="s">
        <v>439</v>
      </c>
    </row>
    <row r="881" spans="1:20" ht="95.1" customHeight="1" x14ac:dyDescent="0.25">
      <c r="A881" s="118" t="s">
        <v>2274</v>
      </c>
      <c r="B881" s="1">
        <v>2450</v>
      </c>
      <c r="C881" s="1" t="s">
        <v>1496</v>
      </c>
      <c r="D881" s="1" t="s">
        <v>437</v>
      </c>
      <c r="E881" s="1" t="s">
        <v>2699</v>
      </c>
      <c r="F881" s="1">
        <v>1039509</v>
      </c>
      <c r="G881" s="1" t="s">
        <v>4057</v>
      </c>
      <c r="H881" s="133">
        <v>2000</v>
      </c>
      <c r="I881" s="7" t="s">
        <v>4042</v>
      </c>
      <c r="J881" s="1" t="s">
        <v>57</v>
      </c>
      <c r="K881" s="1" t="s">
        <v>472</v>
      </c>
      <c r="L881" s="3">
        <v>0.03</v>
      </c>
      <c r="M881" s="10">
        <f t="shared" si="13"/>
        <v>60</v>
      </c>
      <c r="N881" s="5" t="s">
        <v>12</v>
      </c>
      <c r="O881" s="1" t="s">
        <v>242</v>
      </c>
      <c r="P881" s="1" t="s">
        <v>226</v>
      </c>
      <c r="Q881" s="1" t="s">
        <v>226</v>
      </c>
      <c r="R881" s="6">
        <v>45868</v>
      </c>
      <c r="S881" s="1" t="s">
        <v>4027</v>
      </c>
      <c r="T881" s="124" t="s">
        <v>439</v>
      </c>
    </row>
    <row r="882" spans="1:20" ht="95.1" customHeight="1" x14ac:dyDescent="0.25">
      <c r="A882" s="118" t="s">
        <v>2274</v>
      </c>
      <c r="B882" s="1">
        <v>2522</v>
      </c>
      <c r="C882" s="1" t="s">
        <v>1496</v>
      </c>
      <c r="D882" s="1" t="s">
        <v>437</v>
      </c>
      <c r="E882" s="1" t="s">
        <v>2699</v>
      </c>
      <c r="F882" s="1">
        <v>1039509</v>
      </c>
      <c r="G882" s="1" t="s">
        <v>4057</v>
      </c>
      <c r="H882" s="133">
        <v>2000</v>
      </c>
      <c r="I882" s="7" t="s">
        <v>4042</v>
      </c>
      <c r="J882" s="1" t="s">
        <v>57</v>
      </c>
      <c r="K882" s="1" t="s">
        <v>472</v>
      </c>
      <c r="L882" s="3">
        <v>0.03</v>
      </c>
      <c r="M882" s="10">
        <f t="shared" si="13"/>
        <v>60</v>
      </c>
      <c r="N882" s="5" t="s">
        <v>12</v>
      </c>
      <c r="O882" s="1" t="s">
        <v>242</v>
      </c>
      <c r="P882" s="1" t="s">
        <v>226</v>
      </c>
      <c r="Q882" s="1" t="s">
        <v>226</v>
      </c>
      <c r="R882" s="6">
        <v>45868</v>
      </c>
      <c r="S882" s="1" t="s">
        <v>4027</v>
      </c>
      <c r="T882" s="124" t="s">
        <v>439</v>
      </c>
    </row>
    <row r="883" spans="1:20" ht="95.1" customHeight="1" x14ac:dyDescent="0.25">
      <c r="A883" s="118" t="s">
        <v>2274</v>
      </c>
      <c r="B883" s="1">
        <v>2007</v>
      </c>
      <c r="C883" s="1" t="s">
        <v>1496</v>
      </c>
      <c r="D883" s="1" t="s">
        <v>437</v>
      </c>
      <c r="E883" s="1" t="s">
        <v>2699</v>
      </c>
      <c r="F883" s="1">
        <v>1107554</v>
      </c>
      <c r="G883" s="1" t="s">
        <v>4057</v>
      </c>
      <c r="H883" s="133">
        <v>1428</v>
      </c>
      <c r="I883" s="7" t="s">
        <v>4042</v>
      </c>
      <c r="J883" s="1" t="s">
        <v>57</v>
      </c>
      <c r="K883" s="1" t="s">
        <v>473</v>
      </c>
      <c r="L883" s="3">
        <v>0.06</v>
      </c>
      <c r="M883" s="10">
        <f t="shared" si="13"/>
        <v>85.679999999999993</v>
      </c>
      <c r="N883" s="5" t="s">
        <v>12</v>
      </c>
      <c r="O883" s="1" t="s">
        <v>242</v>
      </c>
      <c r="P883" s="1" t="s">
        <v>226</v>
      </c>
      <c r="Q883" s="1" t="s">
        <v>226</v>
      </c>
      <c r="R883" s="6">
        <v>45868</v>
      </c>
      <c r="S883" s="1" t="s">
        <v>4027</v>
      </c>
      <c r="T883" s="124" t="s">
        <v>439</v>
      </c>
    </row>
    <row r="884" spans="1:20" ht="95.1" customHeight="1" x14ac:dyDescent="0.25">
      <c r="A884" s="118" t="s">
        <v>2274</v>
      </c>
      <c r="B884" s="1">
        <v>2454</v>
      </c>
      <c r="C884" s="1" t="s">
        <v>1496</v>
      </c>
      <c r="D884" s="1" t="s">
        <v>437</v>
      </c>
      <c r="E884" s="1" t="s">
        <v>2699</v>
      </c>
      <c r="F884" s="1">
        <v>1107554</v>
      </c>
      <c r="G884" s="1" t="s">
        <v>4057</v>
      </c>
      <c r="H884" s="133">
        <v>500</v>
      </c>
      <c r="I884" s="7" t="s">
        <v>4042</v>
      </c>
      <c r="J884" s="1" t="s">
        <v>57</v>
      </c>
      <c r="K884" s="1" t="s">
        <v>473</v>
      </c>
      <c r="L884" s="3">
        <v>0.06</v>
      </c>
      <c r="M884" s="10">
        <f t="shared" si="13"/>
        <v>30</v>
      </c>
      <c r="N884" s="5" t="s">
        <v>12</v>
      </c>
      <c r="O884" s="1" t="s">
        <v>242</v>
      </c>
      <c r="P884" s="1" t="s">
        <v>226</v>
      </c>
      <c r="Q884" s="1" t="s">
        <v>226</v>
      </c>
      <c r="R884" s="6">
        <v>45868</v>
      </c>
      <c r="S884" s="1" t="s">
        <v>4027</v>
      </c>
      <c r="T884" s="124" t="s">
        <v>439</v>
      </c>
    </row>
    <row r="885" spans="1:20" ht="95.1" customHeight="1" x14ac:dyDescent="0.25">
      <c r="A885" s="118" t="s">
        <v>2274</v>
      </c>
      <c r="B885" s="1">
        <v>2450</v>
      </c>
      <c r="C885" s="1" t="s">
        <v>1496</v>
      </c>
      <c r="D885" s="1" t="s">
        <v>437</v>
      </c>
      <c r="E885" s="1" t="s">
        <v>2699</v>
      </c>
      <c r="F885" s="1">
        <v>1107554</v>
      </c>
      <c r="G885" s="1" t="s">
        <v>4057</v>
      </c>
      <c r="H885" s="133">
        <v>500</v>
      </c>
      <c r="I885" s="7" t="s">
        <v>4042</v>
      </c>
      <c r="J885" s="1" t="s">
        <v>57</v>
      </c>
      <c r="K885" s="1" t="s">
        <v>473</v>
      </c>
      <c r="L885" s="3">
        <v>0.06</v>
      </c>
      <c r="M885" s="10">
        <f t="shared" si="13"/>
        <v>30</v>
      </c>
      <c r="N885" s="5" t="s">
        <v>12</v>
      </c>
      <c r="O885" s="1" t="s">
        <v>242</v>
      </c>
      <c r="P885" s="1" t="s">
        <v>226</v>
      </c>
      <c r="Q885" s="1" t="s">
        <v>226</v>
      </c>
      <c r="R885" s="6">
        <v>45868</v>
      </c>
      <c r="S885" s="1" t="s">
        <v>4027</v>
      </c>
      <c r="T885" s="124" t="s">
        <v>439</v>
      </c>
    </row>
    <row r="886" spans="1:20" s="28" customFormat="1" ht="95.1" customHeight="1" x14ac:dyDescent="0.25">
      <c r="A886" s="118" t="s">
        <v>2274</v>
      </c>
      <c r="B886" s="1">
        <v>2522</v>
      </c>
      <c r="C886" s="1" t="s">
        <v>1496</v>
      </c>
      <c r="D886" s="1" t="s">
        <v>437</v>
      </c>
      <c r="E886" s="1" t="s">
        <v>2699</v>
      </c>
      <c r="F886" s="1">
        <v>1107554</v>
      </c>
      <c r="G886" s="1" t="s">
        <v>4057</v>
      </c>
      <c r="H886" s="133">
        <v>500</v>
      </c>
      <c r="I886" s="7" t="s">
        <v>4042</v>
      </c>
      <c r="J886" s="1" t="s">
        <v>57</v>
      </c>
      <c r="K886" s="1" t="s">
        <v>473</v>
      </c>
      <c r="L886" s="3">
        <v>0.06</v>
      </c>
      <c r="M886" s="10">
        <f t="shared" si="13"/>
        <v>30</v>
      </c>
      <c r="N886" s="5" t="s">
        <v>12</v>
      </c>
      <c r="O886" s="1" t="s">
        <v>242</v>
      </c>
      <c r="P886" s="1" t="s">
        <v>226</v>
      </c>
      <c r="Q886" s="1" t="s">
        <v>226</v>
      </c>
      <c r="R886" s="6">
        <v>45868</v>
      </c>
      <c r="S886" s="1" t="s">
        <v>4027</v>
      </c>
      <c r="T886" s="124" t="s">
        <v>439</v>
      </c>
    </row>
    <row r="887" spans="1:20" ht="95.1" customHeight="1" x14ac:dyDescent="0.25">
      <c r="A887" s="118" t="s">
        <v>2274</v>
      </c>
      <c r="B887" s="1">
        <v>2007</v>
      </c>
      <c r="C887" s="1" t="s">
        <v>1496</v>
      </c>
      <c r="D887" s="1" t="s">
        <v>437</v>
      </c>
      <c r="E887" s="1" t="s">
        <v>2699</v>
      </c>
      <c r="F887" s="1">
        <v>1107557</v>
      </c>
      <c r="G887" s="1" t="s">
        <v>4057</v>
      </c>
      <c r="H887" s="133">
        <v>360</v>
      </c>
      <c r="I887" s="7" t="s">
        <v>4042</v>
      </c>
      <c r="J887" s="1" t="s">
        <v>57</v>
      </c>
      <c r="K887" s="1" t="s">
        <v>474</v>
      </c>
      <c r="L887" s="3">
        <v>0.06</v>
      </c>
      <c r="M887" s="10">
        <f t="shared" si="13"/>
        <v>21.599999999999998</v>
      </c>
      <c r="N887" s="5" t="s">
        <v>12</v>
      </c>
      <c r="O887" s="1" t="s">
        <v>242</v>
      </c>
      <c r="P887" s="1" t="s">
        <v>226</v>
      </c>
      <c r="Q887" s="1" t="s">
        <v>226</v>
      </c>
      <c r="R887" s="6">
        <v>45868</v>
      </c>
      <c r="S887" s="1" t="s">
        <v>4027</v>
      </c>
      <c r="T887" s="124" t="s">
        <v>439</v>
      </c>
    </row>
    <row r="888" spans="1:20" ht="95.1" customHeight="1" x14ac:dyDescent="0.25">
      <c r="A888" s="118" t="s">
        <v>2274</v>
      </c>
      <c r="B888" s="1">
        <v>2007</v>
      </c>
      <c r="C888" s="1" t="s">
        <v>1496</v>
      </c>
      <c r="D888" s="1" t="s">
        <v>437</v>
      </c>
      <c r="E888" s="1" t="s">
        <v>2699</v>
      </c>
      <c r="F888" s="1" t="s">
        <v>1133</v>
      </c>
      <c r="G888" s="1" t="s">
        <v>4057</v>
      </c>
      <c r="H888" s="133">
        <v>1000</v>
      </c>
      <c r="I888" s="7" t="s">
        <v>4042</v>
      </c>
      <c r="J888" s="1" t="s">
        <v>57</v>
      </c>
      <c r="K888" s="1" t="s">
        <v>475</v>
      </c>
      <c r="L888" s="3">
        <v>0.03</v>
      </c>
      <c r="M888" s="10">
        <f t="shared" si="13"/>
        <v>30</v>
      </c>
      <c r="N888" s="5" t="s">
        <v>12</v>
      </c>
      <c r="O888" s="1" t="s">
        <v>242</v>
      </c>
      <c r="P888" s="1" t="s">
        <v>226</v>
      </c>
      <c r="Q888" s="1" t="s">
        <v>226</v>
      </c>
      <c r="R888" s="6">
        <v>45868</v>
      </c>
      <c r="S888" s="1" t="s">
        <v>4027</v>
      </c>
      <c r="T888" s="124" t="s">
        <v>439</v>
      </c>
    </row>
    <row r="889" spans="1:20" ht="95.1" customHeight="1" x14ac:dyDescent="0.25">
      <c r="A889" s="118" t="s">
        <v>2274</v>
      </c>
      <c r="B889" s="1">
        <v>2007</v>
      </c>
      <c r="C889" s="1" t="s">
        <v>1496</v>
      </c>
      <c r="D889" s="1" t="s">
        <v>437</v>
      </c>
      <c r="E889" s="1" t="s">
        <v>2699</v>
      </c>
      <c r="F889" s="1" t="s">
        <v>1133</v>
      </c>
      <c r="G889" s="1" t="s">
        <v>4057</v>
      </c>
      <c r="H889" s="133">
        <v>1000</v>
      </c>
      <c r="I889" s="7" t="s">
        <v>4042</v>
      </c>
      <c r="J889" s="1" t="s">
        <v>57</v>
      </c>
      <c r="K889" s="1" t="s">
        <v>476</v>
      </c>
      <c r="L889" s="3">
        <v>0.03</v>
      </c>
      <c r="M889" s="10">
        <f t="shared" si="13"/>
        <v>30</v>
      </c>
      <c r="N889" s="5" t="s">
        <v>12</v>
      </c>
      <c r="O889" s="1" t="s">
        <v>242</v>
      </c>
      <c r="P889" s="1" t="s">
        <v>226</v>
      </c>
      <c r="Q889" s="1" t="s">
        <v>226</v>
      </c>
      <c r="R889" s="6">
        <v>45868</v>
      </c>
      <c r="S889" s="1" t="s">
        <v>4027</v>
      </c>
      <c r="T889" s="124" t="s">
        <v>439</v>
      </c>
    </row>
    <row r="890" spans="1:20" ht="95.1" customHeight="1" x14ac:dyDescent="0.25">
      <c r="A890" s="118" t="s">
        <v>2274</v>
      </c>
      <c r="B890" s="1">
        <v>2007</v>
      </c>
      <c r="C890" s="1" t="s">
        <v>1496</v>
      </c>
      <c r="D890" s="1" t="s">
        <v>437</v>
      </c>
      <c r="E890" s="1" t="s">
        <v>2699</v>
      </c>
      <c r="F890" s="1" t="s">
        <v>1133</v>
      </c>
      <c r="G890" s="1" t="s">
        <v>4057</v>
      </c>
      <c r="H890" s="133">
        <v>1000</v>
      </c>
      <c r="I890" s="7" t="s">
        <v>4042</v>
      </c>
      <c r="J890" s="1" t="s">
        <v>57</v>
      </c>
      <c r="K890" s="1" t="s">
        <v>477</v>
      </c>
      <c r="L890" s="3">
        <v>0.03</v>
      </c>
      <c r="M890" s="10">
        <f t="shared" si="13"/>
        <v>30</v>
      </c>
      <c r="N890" s="5" t="s">
        <v>12</v>
      </c>
      <c r="O890" s="1" t="s">
        <v>242</v>
      </c>
      <c r="P890" s="1" t="s">
        <v>226</v>
      </c>
      <c r="Q890" s="1" t="s">
        <v>226</v>
      </c>
      <c r="R890" s="6">
        <v>45868</v>
      </c>
      <c r="S890" s="1" t="s">
        <v>4027</v>
      </c>
      <c r="T890" s="124" t="s">
        <v>439</v>
      </c>
    </row>
    <row r="891" spans="1:20" ht="95.1" customHeight="1" x14ac:dyDescent="0.25">
      <c r="A891" s="118" t="s">
        <v>2274</v>
      </c>
      <c r="B891" s="1">
        <v>2007</v>
      </c>
      <c r="C891" s="1" t="s">
        <v>1496</v>
      </c>
      <c r="D891" s="1" t="s">
        <v>437</v>
      </c>
      <c r="E891" s="1" t="s">
        <v>2699</v>
      </c>
      <c r="F891" s="1" t="s">
        <v>1133</v>
      </c>
      <c r="G891" s="1" t="s">
        <v>4057</v>
      </c>
      <c r="H891" s="133">
        <v>1000</v>
      </c>
      <c r="I891" s="7" t="s">
        <v>4042</v>
      </c>
      <c r="J891" s="1" t="s">
        <v>57</v>
      </c>
      <c r="K891" s="1" t="s">
        <v>478</v>
      </c>
      <c r="L891" s="3">
        <v>0.04</v>
      </c>
      <c r="M891" s="10">
        <f t="shared" si="13"/>
        <v>40</v>
      </c>
      <c r="N891" s="5" t="s">
        <v>12</v>
      </c>
      <c r="O891" s="1" t="s">
        <v>242</v>
      </c>
      <c r="P891" s="1" t="s">
        <v>226</v>
      </c>
      <c r="Q891" s="1" t="s">
        <v>226</v>
      </c>
      <c r="R891" s="6">
        <v>45868</v>
      </c>
      <c r="S891" s="1" t="s">
        <v>4027</v>
      </c>
      <c r="T891" s="124" t="s">
        <v>439</v>
      </c>
    </row>
    <row r="892" spans="1:20" ht="95.1" customHeight="1" x14ac:dyDescent="0.25">
      <c r="A892" s="118" t="s">
        <v>2274</v>
      </c>
      <c r="B892" s="1">
        <v>2007</v>
      </c>
      <c r="C892" s="1" t="s">
        <v>1496</v>
      </c>
      <c r="D892" s="1" t="s">
        <v>437</v>
      </c>
      <c r="E892" s="1" t="s">
        <v>2699</v>
      </c>
      <c r="F892" s="1">
        <v>1032301</v>
      </c>
      <c r="G892" s="1" t="s">
        <v>44</v>
      </c>
      <c r="H892" s="133">
        <v>20</v>
      </c>
      <c r="I892" s="7" t="s">
        <v>4042</v>
      </c>
      <c r="J892" s="1" t="s">
        <v>57</v>
      </c>
      <c r="K892" s="1" t="s">
        <v>479</v>
      </c>
      <c r="L892" s="9" t="s">
        <v>2638</v>
      </c>
      <c r="M892" s="10">
        <v>0.01</v>
      </c>
      <c r="N892" s="5" t="s">
        <v>12</v>
      </c>
      <c r="O892" s="1" t="s">
        <v>242</v>
      </c>
      <c r="P892" s="1" t="s">
        <v>226</v>
      </c>
      <c r="Q892" s="1" t="s">
        <v>226</v>
      </c>
      <c r="R892" s="6">
        <v>45868</v>
      </c>
      <c r="S892" s="1" t="s">
        <v>4027</v>
      </c>
      <c r="T892" s="124" t="s">
        <v>439</v>
      </c>
    </row>
    <row r="893" spans="1:20" ht="95.1" customHeight="1" x14ac:dyDescent="0.25">
      <c r="A893" s="118" t="s">
        <v>2274</v>
      </c>
      <c r="B893" s="1">
        <v>2007</v>
      </c>
      <c r="C893" s="1" t="s">
        <v>1496</v>
      </c>
      <c r="D893" s="1" t="s">
        <v>437</v>
      </c>
      <c r="E893" s="1" t="s">
        <v>2699</v>
      </c>
      <c r="F893" s="1">
        <v>1032303</v>
      </c>
      <c r="G893" s="1" t="s">
        <v>44</v>
      </c>
      <c r="H893" s="133">
        <v>20</v>
      </c>
      <c r="I893" s="7" t="s">
        <v>4042</v>
      </c>
      <c r="J893" s="1" t="s">
        <v>57</v>
      </c>
      <c r="K893" s="1" t="s">
        <v>480</v>
      </c>
      <c r="L893" s="9" t="s">
        <v>2638</v>
      </c>
      <c r="M893" s="10">
        <v>0.01</v>
      </c>
      <c r="N893" s="5" t="s">
        <v>12</v>
      </c>
      <c r="O893" s="1" t="s">
        <v>242</v>
      </c>
      <c r="P893" s="1" t="s">
        <v>226</v>
      </c>
      <c r="Q893" s="1" t="s">
        <v>226</v>
      </c>
      <c r="R893" s="6">
        <v>45868</v>
      </c>
      <c r="S893" s="1" t="s">
        <v>4027</v>
      </c>
      <c r="T893" s="124" t="s">
        <v>439</v>
      </c>
    </row>
    <row r="894" spans="1:20" ht="95.1" customHeight="1" x14ac:dyDescent="0.25">
      <c r="A894" s="118" t="s">
        <v>2274</v>
      </c>
      <c r="B894" s="1">
        <v>2007</v>
      </c>
      <c r="C894" s="1" t="s">
        <v>1496</v>
      </c>
      <c r="D894" s="1" t="s">
        <v>437</v>
      </c>
      <c r="E894" s="1" t="s">
        <v>2699</v>
      </c>
      <c r="F894" s="1">
        <v>1039023</v>
      </c>
      <c r="G894" s="1" t="s">
        <v>44</v>
      </c>
      <c r="H894" s="133">
        <v>10</v>
      </c>
      <c r="I894" s="7" t="s">
        <v>4042</v>
      </c>
      <c r="J894" s="1" t="s">
        <v>57</v>
      </c>
      <c r="K894" s="1" t="s">
        <v>481</v>
      </c>
      <c r="L894" s="9" t="s">
        <v>2638</v>
      </c>
      <c r="M894" s="10">
        <v>0.01</v>
      </c>
      <c r="N894" s="5" t="s">
        <v>12</v>
      </c>
      <c r="O894" s="1" t="s">
        <v>242</v>
      </c>
      <c r="P894" s="1" t="s">
        <v>226</v>
      </c>
      <c r="Q894" s="1" t="s">
        <v>226</v>
      </c>
      <c r="R894" s="6">
        <v>45868</v>
      </c>
      <c r="S894" s="1" t="s">
        <v>4027</v>
      </c>
      <c r="T894" s="124" t="s">
        <v>439</v>
      </c>
    </row>
    <row r="895" spans="1:20" ht="95.1" customHeight="1" x14ac:dyDescent="0.25">
      <c r="A895" s="118" t="s">
        <v>2274</v>
      </c>
      <c r="B895" s="1">
        <v>2515</v>
      </c>
      <c r="C895" s="1" t="s">
        <v>1496</v>
      </c>
      <c r="D895" s="1" t="s">
        <v>437</v>
      </c>
      <c r="E895" s="1" t="s">
        <v>2699</v>
      </c>
      <c r="F895" s="1">
        <v>1032305</v>
      </c>
      <c r="G895" s="1" t="s">
        <v>4056</v>
      </c>
      <c r="H895" s="133">
        <v>260</v>
      </c>
      <c r="I895" s="7" t="s">
        <v>4042</v>
      </c>
      <c r="J895" s="1" t="s">
        <v>57</v>
      </c>
      <c r="K895" s="1" t="s">
        <v>482</v>
      </c>
      <c r="L895" s="3">
        <v>300</v>
      </c>
      <c r="M895" s="10">
        <f t="shared" si="13"/>
        <v>78000</v>
      </c>
      <c r="N895" s="5" t="s">
        <v>12</v>
      </c>
      <c r="O895" s="1" t="s">
        <v>242</v>
      </c>
      <c r="P895" s="1" t="s">
        <v>226</v>
      </c>
      <c r="Q895" s="1" t="s">
        <v>226</v>
      </c>
      <c r="R895" s="6">
        <v>45868</v>
      </c>
      <c r="S895" s="1" t="s">
        <v>4027</v>
      </c>
      <c r="T895" s="124" t="s">
        <v>439</v>
      </c>
    </row>
    <row r="896" spans="1:20" ht="95.1" customHeight="1" x14ac:dyDescent="0.25">
      <c r="A896" s="118" t="s">
        <v>2274</v>
      </c>
      <c r="B896" s="1">
        <v>2741</v>
      </c>
      <c r="C896" s="1" t="s">
        <v>1496</v>
      </c>
      <c r="D896" s="1" t="s">
        <v>437</v>
      </c>
      <c r="E896" s="1" t="s">
        <v>2699</v>
      </c>
      <c r="F896" s="1">
        <v>1032305</v>
      </c>
      <c r="G896" s="1" t="s">
        <v>4056</v>
      </c>
      <c r="H896" s="133">
        <v>220</v>
      </c>
      <c r="I896" s="7" t="s">
        <v>4042</v>
      </c>
      <c r="J896" s="1" t="s">
        <v>57</v>
      </c>
      <c r="K896" s="1" t="s">
        <v>482</v>
      </c>
      <c r="L896" s="3">
        <v>300</v>
      </c>
      <c r="M896" s="10">
        <f t="shared" si="13"/>
        <v>66000</v>
      </c>
      <c r="N896" s="5" t="s">
        <v>12</v>
      </c>
      <c r="O896" s="1" t="s">
        <v>242</v>
      </c>
      <c r="P896" s="1" t="s">
        <v>226</v>
      </c>
      <c r="Q896" s="1" t="s">
        <v>226</v>
      </c>
      <c r="R896" s="6">
        <v>45868</v>
      </c>
      <c r="S896" s="1" t="s">
        <v>4027</v>
      </c>
      <c r="T896" s="124" t="s">
        <v>439</v>
      </c>
    </row>
    <row r="897" spans="1:20" ht="95.1" customHeight="1" x14ac:dyDescent="0.25">
      <c r="A897" s="118" t="s">
        <v>2274</v>
      </c>
      <c r="B897" s="1">
        <v>2515</v>
      </c>
      <c r="C897" s="1" t="s">
        <v>1496</v>
      </c>
      <c r="D897" s="1" t="s">
        <v>437</v>
      </c>
      <c r="E897" s="1" t="s">
        <v>2699</v>
      </c>
      <c r="F897" s="1">
        <v>1032307</v>
      </c>
      <c r="G897" s="1" t="s">
        <v>4056</v>
      </c>
      <c r="H897" s="133">
        <v>260</v>
      </c>
      <c r="I897" s="7" t="s">
        <v>4042</v>
      </c>
      <c r="J897" s="1" t="s">
        <v>57</v>
      </c>
      <c r="K897" s="1" t="s">
        <v>483</v>
      </c>
      <c r="L897" s="3">
        <v>60</v>
      </c>
      <c r="M897" s="10">
        <f t="shared" si="13"/>
        <v>15600</v>
      </c>
      <c r="N897" s="5" t="s">
        <v>12</v>
      </c>
      <c r="O897" s="1" t="s">
        <v>242</v>
      </c>
      <c r="P897" s="1" t="s">
        <v>226</v>
      </c>
      <c r="Q897" s="1" t="s">
        <v>226</v>
      </c>
      <c r="R897" s="6">
        <v>45868</v>
      </c>
      <c r="S897" s="1" t="s">
        <v>4027</v>
      </c>
      <c r="T897" s="124" t="s">
        <v>439</v>
      </c>
    </row>
    <row r="898" spans="1:20" ht="95.1" customHeight="1" x14ac:dyDescent="0.25">
      <c r="A898" s="118" t="s">
        <v>2274</v>
      </c>
      <c r="B898" s="1">
        <v>2741</v>
      </c>
      <c r="C898" s="1" t="s">
        <v>1496</v>
      </c>
      <c r="D898" s="1" t="s">
        <v>437</v>
      </c>
      <c r="E898" s="1" t="s">
        <v>2699</v>
      </c>
      <c r="F898" s="1">
        <v>1032307</v>
      </c>
      <c r="G898" s="1" t="s">
        <v>4056</v>
      </c>
      <c r="H898" s="133">
        <v>220</v>
      </c>
      <c r="I898" s="7" t="s">
        <v>4042</v>
      </c>
      <c r="J898" s="1" t="s">
        <v>57</v>
      </c>
      <c r="K898" s="1" t="s">
        <v>483</v>
      </c>
      <c r="L898" s="3">
        <v>60</v>
      </c>
      <c r="M898" s="10">
        <f t="shared" si="13"/>
        <v>13200</v>
      </c>
      <c r="N898" s="5" t="s">
        <v>12</v>
      </c>
      <c r="O898" s="1" t="s">
        <v>242</v>
      </c>
      <c r="P898" s="1" t="s">
        <v>226</v>
      </c>
      <c r="Q898" s="1" t="s">
        <v>226</v>
      </c>
      <c r="R898" s="6">
        <v>45868</v>
      </c>
      <c r="S898" s="1" t="s">
        <v>4027</v>
      </c>
      <c r="T898" s="124" t="s">
        <v>439</v>
      </c>
    </row>
    <row r="899" spans="1:20" ht="95.1" customHeight="1" x14ac:dyDescent="0.25">
      <c r="A899" s="118" t="s">
        <v>2274</v>
      </c>
      <c r="B899" s="1">
        <v>2515</v>
      </c>
      <c r="C899" s="1" t="s">
        <v>1496</v>
      </c>
      <c r="D899" s="1" t="s">
        <v>437</v>
      </c>
      <c r="E899" s="1" t="s">
        <v>2699</v>
      </c>
      <c r="F899" s="1">
        <v>1039027</v>
      </c>
      <c r="G899" s="1" t="s">
        <v>4056</v>
      </c>
      <c r="H899" s="133">
        <v>140</v>
      </c>
      <c r="I899" s="7" t="s">
        <v>4042</v>
      </c>
      <c r="J899" s="1" t="s">
        <v>57</v>
      </c>
      <c r="K899" s="1" t="s">
        <v>484</v>
      </c>
      <c r="L899" s="9" t="s">
        <v>2638</v>
      </c>
      <c r="M899" s="10">
        <v>0.01</v>
      </c>
      <c r="N899" s="5" t="s">
        <v>12</v>
      </c>
      <c r="O899" s="1" t="s">
        <v>242</v>
      </c>
      <c r="P899" s="1" t="s">
        <v>226</v>
      </c>
      <c r="Q899" s="1" t="s">
        <v>226</v>
      </c>
      <c r="R899" s="6">
        <v>45868</v>
      </c>
      <c r="S899" s="1" t="s">
        <v>4027</v>
      </c>
      <c r="T899" s="124" t="s">
        <v>439</v>
      </c>
    </row>
    <row r="900" spans="1:20" ht="95.1" customHeight="1" x14ac:dyDescent="0.25">
      <c r="A900" s="118" t="s">
        <v>2274</v>
      </c>
      <c r="B900" s="1">
        <v>2741</v>
      </c>
      <c r="C900" s="1" t="s">
        <v>1496</v>
      </c>
      <c r="D900" s="1" t="s">
        <v>437</v>
      </c>
      <c r="E900" s="1" t="s">
        <v>2699</v>
      </c>
      <c r="F900" s="1">
        <v>1039027</v>
      </c>
      <c r="G900" s="1" t="s">
        <v>4056</v>
      </c>
      <c r="H900" s="133">
        <v>100</v>
      </c>
      <c r="I900" s="7" t="s">
        <v>4042</v>
      </c>
      <c r="J900" s="1" t="s">
        <v>57</v>
      </c>
      <c r="K900" s="1" t="s">
        <v>484</v>
      </c>
      <c r="L900" s="9" t="s">
        <v>2638</v>
      </c>
      <c r="M900" s="10">
        <v>0.01</v>
      </c>
      <c r="N900" s="5" t="s">
        <v>12</v>
      </c>
      <c r="O900" s="1" t="s">
        <v>242</v>
      </c>
      <c r="P900" s="1" t="s">
        <v>226</v>
      </c>
      <c r="Q900" s="1" t="s">
        <v>226</v>
      </c>
      <c r="R900" s="6">
        <v>45868</v>
      </c>
      <c r="S900" s="1" t="s">
        <v>4027</v>
      </c>
      <c r="T900" s="124" t="s">
        <v>439</v>
      </c>
    </row>
    <row r="901" spans="1:20" ht="95.1" customHeight="1" x14ac:dyDescent="0.25">
      <c r="A901" s="118" t="s">
        <v>2274</v>
      </c>
      <c r="B901" s="1">
        <v>2515</v>
      </c>
      <c r="C901" s="1" t="s">
        <v>1496</v>
      </c>
      <c r="D901" s="1" t="s">
        <v>437</v>
      </c>
      <c r="E901" s="1" t="s">
        <v>2699</v>
      </c>
      <c r="F901" s="1" t="s">
        <v>1133</v>
      </c>
      <c r="G901" s="1" t="s">
        <v>4057</v>
      </c>
      <c r="H901" s="133">
        <v>56000</v>
      </c>
      <c r="I901" s="7" t="s">
        <v>4042</v>
      </c>
      <c r="J901" s="1" t="s">
        <v>57</v>
      </c>
      <c r="K901" s="1" t="s">
        <v>485</v>
      </c>
      <c r="L901" s="3">
        <v>0.03</v>
      </c>
      <c r="M901" s="10">
        <f t="shared" si="13"/>
        <v>1680</v>
      </c>
      <c r="N901" s="5" t="s">
        <v>12</v>
      </c>
      <c r="O901" s="1" t="s">
        <v>242</v>
      </c>
      <c r="P901" s="1" t="s">
        <v>226</v>
      </c>
      <c r="Q901" s="1" t="s">
        <v>226</v>
      </c>
      <c r="R901" s="6">
        <v>45868</v>
      </c>
      <c r="S901" s="1" t="s">
        <v>4027</v>
      </c>
      <c r="T901" s="124" t="s">
        <v>439</v>
      </c>
    </row>
    <row r="902" spans="1:20" ht="95.1" customHeight="1" x14ac:dyDescent="0.25">
      <c r="A902" s="118" t="s">
        <v>2274</v>
      </c>
      <c r="B902" s="1">
        <v>2741</v>
      </c>
      <c r="C902" s="1" t="s">
        <v>1496</v>
      </c>
      <c r="D902" s="1" t="s">
        <v>437</v>
      </c>
      <c r="E902" s="1" t="s">
        <v>2699</v>
      </c>
      <c r="F902" s="1" t="s">
        <v>1133</v>
      </c>
      <c r="G902" s="1" t="s">
        <v>4057</v>
      </c>
      <c r="H902" s="133">
        <v>52000</v>
      </c>
      <c r="I902" s="7" t="s">
        <v>4042</v>
      </c>
      <c r="J902" s="1" t="s">
        <v>57</v>
      </c>
      <c r="K902" s="1" t="s">
        <v>485</v>
      </c>
      <c r="L902" s="3">
        <v>0.03</v>
      </c>
      <c r="M902" s="10">
        <f t="shared" si="13"/>
        <v>1560</v>
      </c>
      <c r="N902" s="5" t="s">
        <v>12</v>
      </c>
      <c r="O902" s="1" t="s">
        <v>242</v>
      </c>
      <c r="P902" s="1" t="s">
        <v>226</v>
      </c>
      <c r="Q902" s="1" t="s">
        <v>226</v>
      </c>
      <c r="R902" s="6">
        <v>45868</v>
      </c>
      <c r="S902" s="1" t="s">
        <v>4027</v>
      </c>
      <c r="T902" s="124" t="s">
        <v>439</v>
      </c>
    </row>
    <row r="903" spans="1:20" ht="95.1" customHeight="1" x14ac:dyDescent="0.25">
      <c r="A903" s="118" t="s">
        <v>2274</v>
      </c>
      <c r="B903" s="1">
        <v>2515</v>
      </c>
      <c r="C903" s="1" t="s">
        <v>1496</v>
      </c>
      <c r="D903" s="1" t="s">
        <v>437</v>
      </c>
      <c r="E903" s="1" t="s">
        <v>2699</v>
      </c>
      <c r="F903" s="1">
        <v>1032293</v>
      </c>
      <c r="G903" s="1" t="s">
        <v>4057</v>
      </c>
      <c r="H903" s="133">
        <v>76400</v>
      </c>
      <c r="I903" s="7" t="s">
        <v>4042</v>
      </c>
      <c r="J903" s="1" t="s">
        <v>57</v>
      </c>
      <c r="K903" s="1" t="s">
        <v>486</v>
      </c>
      <c r="L903" s="3">
        <v>0.06</v>
      </c>
      <c r="M903" s="10">
        <f t="shared" si="13"/>
        <v>4584</v>
      </c>
      <c r="N903" s="5" t="s">
        <v>12</v>
      </c>
      <c r="O903" s="1" t="s">
        <v>242</v>
      </c>
      <c r="P903" s="1" t="s">
        <v>226</v>
      </c>
      <c r="Q903" s="1" t="s">
        <v>226</v>
      </c>
      <c r="R903" s="6">
        <v>45868</v>
      </c>
      <c r="S903" s="1" t="s">
        <v>4027</v>
      </c>
      <c r="T903" s="124" t="s">
        <v>439</v>
      </c>
    </row>
    <row r="904" spans="1:20" ht="95.1" customHeight="1" x14ac:dyDescent="0.25">
      <c r="A904" s="118" t="s">
        <v>2274</v>
      </c>
      <c r="B904" s="1">
        <v>2741</v>
      </c>
      <c r="C904" s="1" t="s">
        <v>1496</v>
      </c>
      <c r="D904" s="1" t="s">
        <v>437</v>
      </c>
      <c r="E904" s="1" t="s">
        <v>2699</v>
      </c>
      <c r="F904" s="1">
        <v>1032293</v>
      </c>
      <c r="G904" s="1" t="s">
        <v>4057</v>
      </c>
      <c r="H904" s="133">
        <v>72400</v>
      </c>
      <c r="I904" s="7" t="s">
        <v>4042</v>
      </c>
      <c r="J904" s="1" t="s">
        <v>57</v>
      </c>
      <c r="K904" s="1" t="s">
        <v>486</v>
      </c>
      <c r="L904" s="3">
        <v>0.06</v>
      </c>
      <c r="M904" s="10">
        <f t="shared" si="13"/>
        <v>4344</v>
      </c>
      <c r="N904" s="5" t="s">
        <v>12</v>
      </c>
      <c r="O904" s="1" t="s">
        <v>242</v>
      </c>
      <c r="P904" s="1" t="s">
        <v>226</v>
      </c>
      <c r="Q904" s="1" t="s">
        <v>226</v>
      </c>
      <c r="R904" s="6">
        <v>45868</v>
      </c>
      <c r="S904" s="1" t="s">
        <v>4027</v>
      </c>
      <c r="T904" s="124" t="s">
        <v>439</v>
      </c>
    </row>
    <row r="905" spans="1:20" ht="95.1" customHeight="1" x14ac:dyDescent="0.25">
      <c r="A905" s="118" t="s">
        <v>2274</v>
      </c>
      <c r="B905" s="1">
        <v>2515</v>
      </c>
      <c r="C905" s="1" t="s">
        <v>1496</v>
      </c>
      <c r="D905" s="1" t="s">
        <v>437</v>
      </c>
      <c r="E905" s="1" t="s">
        <v>2699</v>
      </c>
      <c r="F905" s="1" t="s">
        <v>1133</v>
      </c>
      <c r="G905" s="1" t="s">
        <v>4057</v>
      </c>
      <c r="H905" s="133">
        <v>6628</v>
      </c>
      <c r="I905" s="7" t="s">
        <v>4042</v>
      </c>
      <c r="J905" s="1" t="s">
        <v>57</v>
      </c>
      <c r="K905" s="1" t="s">
        <v>487</v>
      </c>
      <c r="L905" s="3">
        <v>0.03</v>
      </c>
      <c r="M905" s="10">
        <f t="shared" si="13"/>
        <v>198.84</v>
      </c>
      <c r="N905" s="5" t="s">
        <v>12</v>
      </c>
      <c r="O905" s="1" t="s">
        <v>242</v>
      </c>
      <c r="P905" s="1" t="s">
        <v>226</v>
      </c>
      <c r="Q905" s="1" t="s">
        <v>226</v>
      </c>
      <c r="R905" s="6">
        <v>45868</v>
      </c>
      <c r="S905" s="1" t="s">
        <v>4027</v>
      </c>
      <c r="T905" s="124" t="s">
        <v>439</v>
      </c>
    </row>
    <row r="906" spans="1:20" ht="95.1" customHeight="1" x14ac:dyDescent="0.25">
      <c r="A906" s="118" t="s">
        <v>2274</v>
      </c>
      <c r="B906" s="1">
        <v>2741</v>
      </c>
      <c r="C906" s="1" t="s">
        <v>1496</v>
      </c>
      <c r="D906" s="1" t="s">
        <v>437</v>
      </c>
      <c r="E906" s="1" t="s">
        <v>2699</v>
      </c>
      <c r="F906" s="1" t="s">
        <v>1133</v>
      </c>
      <c r="G906" s="1" t="s">
        <v>4057</v>
      </c>
      <c r="H906" s="133">
        <v>4628</v>
      </c>
      <c r="I906" s="7" t="s">
        <v>4042</v>
      </c>
      <c r="J906" s="1" t="s">
        <v>57</v>
      </c>
      <c r="K906" s="1" t="s">
        <v>487</v>
      </c>
      <c r="L906" s="3">
        <v>0.03</v>
      </c>
      <c r="M906" s="10">
        <f t="shared" si="13"/>
        <v>138.84</v>
      </c>
      <c r="N906" s="5" t="s">
        <v>12</v>
      </c>
      <c r="O906" s="1" t="s">
        <v>242</v>
      </c>
      <c r="P906" s="1" t="s">
        <v>226</v>
      </c>
      <c r="Q906" s="1" t="s">
        <v>226</v>
      </c>
      <c r="R906" s="6">
        <v>45868</v>
      </c>
      <c r="S906" s="1" t="s">
        <v>4027</v>
      </c>
      <c r="T906" s="124" t="s">
        <v>439</v>
      </c>
    </row>
    <row r="907" spans="1:20" ht="95.1" customHeight="1" x14ac:dyDescent="0.25">
      <c r="A907" s="118" t="s">
        <v>2274</v>
      </c>
      <c r="B907" s="1">
        <v>2515</v>
      </c>
      <c r="C907" s="1" t="s">
        <v>1496</v>
      </c>
      <c r="D907" s="1" t="s">
        <v>437</v>
      </c>
      <c r="E907" s="1" t="s">
        <v>2699</v>
      </c>
      <c r="F907" s="1">
        <v>1039618</v>
      </c>
      <c r="G907" s="1" t="s">
        <v>4057</v>
      </c>
      <c r="H907" s="133">
        <v>7012</v>
      </c>
      <c r="I907" s="7" t="s">
        <v>4042</v>
      </c>
      <c r="J907" s="1" t="s">
        <v>57</v>
      </c>
      <c r="K907" s="1" t="s">
        <v>488</v>
      </c>
      <c r="L907" s="3">
        <v>0.11</v>
      </c>
      <c r="M907" s="10">
        <f t="shared" si="13"/>
        <v>771.32</v>
      </c>
      <c r="N907" s="5" t="s">
        <v>12</v>
      </c>
      <c r="O907" s="1" t="s">
        <v>242</v>
      </c>
      <c r="P907" s="1" t="s">
        <v>226</v>
      </c>
      <c r="Q907" s="1" t="s">
        <v>226</v>
      </c>
      <c r="R907" s="6">
        <v>45868</v>
      </c>
      <c r="S907" s="1" t="s">
        <v>4027</v>
      </c>
      <c r="T907" s="124" t="s">
        <v>439</v>
      </c>
    </row>
    <row r="908" spans="1:20" ht="95.1" customHeight="1" x14ac:dyDescent="0.25">
      <c r="A908" s="118" t="s">
        <v>2274</v>
      </c>
      <c r="B908" s="1">
        <v>2741</v>
      </c>
      <c r="C908" s="1" t="s">
        <v>1496</v>
      </c>
      <c r="D908" s="1" t="s">
        <v>437</v>
      </c>
      <c r="E908" s="1" t="s">
        <v>2699</v>
      </c>
      <c r="F908" s="1">
        <v>1039618</v>
      </c>
      <c r="G908" s="1" t="s">
        <v>4057</v>
      </c>
      <c r="H908" s="133">
        <v>5012</v>
      </c>
      <c r="I908" s="7" t="s">
        <v>4042</v>
      </c>
      <c r="J908" s="1" t="s">
        <v>57</v>
      </c>
      <c r="K908" s="1" t="s">
        <v>488</v>
      </c>
      <c r="L908" s="3">
        <v>0.11</v>
      </c>
      <c r="M908" s="10">
        <f t="shared" si="13"/>
        <v>551.32000000000005</v>
      </c>
      <c r="N908" s="5" t="s">
        <v>12</v>
      </c>
      <c r="O908" s="1" t="s">
        <v>242</v>
      </c>
      <c r="P908" s="1" t="s">
        <v>226</v>
      </c>
      <c r="Q908" s="1" t="s">
        <v>226</v>
      </c>
      <c r="R908" s="6">
        <v>45868</v>
      </c>
      <c r="S908" s="1" t="s">
        <v>4027</v>
      </c>
      <c r="T908" s="124" t="s">
        <v>439</v>
      </c>
    </row>
    <row r="909" spans="1:20" ht="95.1" customHeight="1" x14ac:dyDescent="0.25">
      <c r="A909" s="118" t="s">
        <v>2274</v>
      </c>
      <c r="B909" s="1">
        <v>2515</v>
      </c>
      <c r="C909" s="1" t="s">
        <v>1496</v>
      </c>
      <c r="D909" s="1" t="s">
        <v>437</v>
      </c>
      <c r="E909" s="1" t="s">
        <v>2699</v>
      </c>
      <c r="F909" s="1">
        <v>1032042</v>
      </c>
      <c r="G909" s="1" t="s">
        <v>4057</v>
      </c>
      <c r="H909" s="133">
        <v>42580</v>
      </c>
      <c r="I909" s="7" t="s">
        <v>4042</v>
      </c>
      <c r="J909" s="1" t="s">
        <v>57</v>
      </c>
      <c r="K909" s="1" t="s">
        <v>489</v>
      </c>
      <c r="L909" s="3">
        <v>0.03</v>
      </c>
      <c r="M909" s="10">
        <f t="shared" si="13"/>
        <v>1277.3999999999999</v>
      </c>
      <c r="N909" s="5" t="s">
        <v>12</v>
      </c>
      <c r="O909" s="1" t="s">
        <v>242</v>
      </c>
      <c r="P909" s="1" t="s">
        <v>226</v>
      </c>
      <c r="Q909" s="1" t="s">
        <v>226</v>
      </c>
      <c r="R909" s="6">
        <v>45868</v>
      </c>
      <c r="S909" s="1" t="s">
        <v>4027</v>
      </c>
      <c r="T909" s="124" t="s">
        <v>439</v>
      </c>
    </row>
    <row r="910" spans="1:20" ht="95.1" customHeight="1" x14ac:dyDescent="0.25">
      <c r="A910" s="118" t="s">
        <v>2274</v>
      </c>
      <c r="B910" s="1">
        <v>2741</v>
      </c>
      <c r="C910" s="1" t="s">
        <v>1496</v>
      </c>
      <c r="D910" s="1" t="s">
        <v>437</v>
      </c>
      <c r="E910" s="1" t="s">
        <v>2699</v>
      </c>
      <c r="F910" s="1">
        <v>1032042</v>
      </c>
      <c r="G910" s="1" t="s">
        <v>4057</v>
      </c>
      <c r="H910" s="133">
        <v>40580</v>
      </c>
      <c r="I910" s="7" t="s">
        <v>4042</v>
      </c>
      <c r="J910" s="1" t="s">
        <v>57</v>
      </c>
      <c r="K910" s="1" t="s">
        <v>489</v>
      </c>
      <c r="L910" s="3">
        <v>0.03</v>
      </c>
      <c r="M910" s="10">
        <f t="shared" si="13"/>
        <v>1217.3999999999999</v>
      </c>
      <c r="N910" s="5" t="s">
        <v>12</v>
      </c>
      <c r="O910" s="1" t="s">
        <v>242</v>
      </c>
      <c r="P910" s="1" t="s">
        <v>226</v>
      </c>
      <c r="Q910" s="1" t="s">
        <v>226</v>
      </c>
      <c r="R910" s="6">
        <v>45868</v>
      </c>
      <c r="S910" s="1" t="s">
        <v>4027</v>
      </c>
      <c r="T910" s="124" t="s">
        <v>439</v>
      </c>
    </row>
    <row r="911" spans="1:20" ht="95.1" customHeight="1" x14ac:dyDescent="0.25">
      <c r="A911" s="118" t="s">
        <v>2274</v>
      </c>
      <c r="B911" s="1">
        <v>2515</v>
      </c>
      <c r="C911" s="1" t="s">
        <v>1496</v>
      </c>
      <c r="D911" s="1" t="s">
        <v>437</v>
      </c>
      <c r="E911" s="1" t="s">
        <v>2699</v>
      </c>
      <c r="F911" s="1">
        <v>1108098</v>
      </c>
      <c r="G911" s="1" t="s">
        <v>4057</v>
      </c>
      <c r="H911" s="133">
        <v>49612</v>
      </c>
      <c r="I911" s="7" t="s">
        <v>4042</v>
      </c>
      <c r="J911" s="1" t="s">
        <v>57</v>
      </c>
      <c r="K911" s="1" t="s">
        <v>490</v>
      </c>
      <c r="L911" s="3">
        <v>7.0000000000000007E-2</v>
      </c>
      <c r="M911" s="10">
        <f t="shared" si="13"/>
        <v>3472.84</v>
      </c>
      <c r="N911" s="5" t="s">
        <v>12</v>
      </c>
      <c r="O911" s="1" t="s">
        <v>242</v>
      </c>
      <c r="P911" s="1" t="s">
        <v>226</v>
      </c>
      <c r="Q911" s="1" t="s">
        <v>226</v>
      </c>
      <c r="R911" s="6">
        <v>45868</v>
      </c>
      <c r="S911" s="1" t="s">
        <v>4027</v>
      </c>
      <c r="T911" s="124" t="s">
        <v>439</v>
      </c>
    </row>
    <row r="912" spans="1:20" ht="95.1" customHeight="1" x14ac:dyDescent="0.25">
      <c r="A912" s="118" t="s">
        <v>2274</v>
      </c>
      <c r="B912" s="1">
        <v>2741</v>
      </c>
      <c r="C912" s="1" t="s">
        <v>1496</v>
      </c>
      <c r="D912" s="1" t="s">
        <v>437</v>
      </c>
      <c r="E912" s="1" t="s">
        <v>2699</v>
      </c>
      <c r="F912" s="1">
        <v>1108098</v>
      </c>
      <c r="G912" s="1" t="s">
        <v>4057</v>
      </c>
      <c r="H912" s="133">
        <v>47612</v>
      </c>
      <c r="I912" s="7" t="s">
        <v>4042</v>
      </c>
      <c r="J912" s="1" t="s">
        <v>57</v>
      </c>
      <c r="K912" s="1" t="s">
        <v>490</v>
      </c>
      <c r="L912" s="3">
        <v>7.0000000000000007E-2</v>
      </c>
      <c r="M912" s="10">
        <f t="shared" si="13"/>
        <v>3332.84</v>
      </c>
      <c r="N912" s="5" t="s">
        <v>12</v>
      </c>
      <c r="O912" s="1" t="s">
        <v>242</v>
      </c>
      <c r="P912" s="1" t="s">
        <v>226</v>
      </c>
      <c r="Q912" s="1" t="s">
        <v>226</v>
      </c>
      <c r="R912" s="6">
        <v>45868</v>
      </c>
      <c r="S912" s="1" t="s">
        <v>4027</v>
      </c>
      <c r="T912" s="124" t="s">
        <v>439</v>
      </c>
    </row>
    <row r="913" spans="1:20" ht="95.1" customHeight="1" x14ac:dyDescent="0.25">
      <c r="A913" s="118" t="s">
        <v>2274</v>
      </c>
      <c r="B913" s="1">
        <v>2515</v>
      </c>
      <c r="C913" s="1" t="s">
        <v>1496</v>
      </c>
      <c r="D913" s="1" t="s">
        <v>437</v>
      </c>
      <c r="E913" s="1" t="s">
        <v>2699</v>
      </c>
      <c r="F913" s="1">
        <v>1108099</v>
      </c>
      <c r="G913" s="1" t="s">
        <v>4057</v>
      </c>
      <c r="H913" s="133">
        <v>15784</v>
      </c>
      <c r="I913" s="7" t="s">
        <v>4042</v>
      </c>
      <c r="J913" s="1" t="s">
        <v>57</v>
      </c>
      <c r="K913" s="1" t="s">
        <v>453</v>
      </c>
      <c r="L913" s="3">
        <v>0.09</v>
      </c>
      <c r="M913" s="10">
        <f t="shared" si="13"/>
        <v>1420.56</v>
      </c>
      <c r="N913" s="5" t="s">
        <v>12</v>
      </c>
      <c r="O913" s="1" t="s">
        <v>242</v>
      </c>
      <c r="P913" s="1" t="s">
        <v>226</v>
      </c>
      <c r="Q913" s="1" t="s">
        <v>226</v>
      </c>
      <c r="R913" s="6">
        <v>45868</v>
      </c>
      <c r="S913" s="1" t="s">
        <v>4027</v>
      </c>
      <c r="T913" s="124" t="s">
        <v>439</v>
      </c>
    </row>
    <row r="914" spans="1:20" ht="95.1" customHeight="1" x14ac:dyDescent="0.25">
      <c r="A914" s="118" t="s">
        <v>2274</v>
      </c>
      <c r="B914" s="1">
        <v>2741</v>
      </c>
      <c r="C914" s="1" t="s">
        <v>1496</v>
      </c>
      <c r="D914" s="1" t="s">
        <v>437</v>
      </c>
      <c r="E914" s="1" t="s">
        <v>2699</v>
      </c>
      <c r="F914" s="1">
        <v>1108099</v>
      </c>
      <c r="G914" s="1" t="s">
        <v>4057</v>
      </c>
      <c r="H914" s="133">
        <v>13784</v>
      </c>
      <c r="I914" s="7" t="s">
        <v>4042</v>
      </c>
      <c r="J914" s="1" t="s">
        <v>57</v>
      </c>
      <c r="K914" s="1" t="s">
        <v>453</v>
      </c>
      <c r="L914" s="3">
        <v>0.09</v>
      </c>
      <c r="M914" s="10">
        <f t="shared" si="13"/>
        <v>1240.56</v>
      </c>
      <c r="N914" s="5" t="s">
        <v>12</v>
      </c>
      <c r="O914" s="1" t="s">
        <v>242</v>
      </c>
      <c r="P914" s="1" t="s">
        <v>226</v>
      </c>
      <c r="Q914" s="1" t="s">
        <v>226</v>
      </c>
      <c r="R914" s="6">
        <v>45868</v>
      </c>
      <c r="S914" s="1" t="s">
        <v>4027</v>
      </c>
      <c r="T914" s="124" t="s">
        <v>439</v>
      </c>
    </row>
    <row r="915" spans="1:20" ht="95.1" customHeight="1" x14ac:dyDescent="0.25">
      <c r="A915" s="118" t="s">
        <v>2274</v>
      </c>
      <c r="B915" s="1">
        <v>2515</v>
      </c>
      <c r="C915" s="1" t="s">
        <v>1496</v>
      </c>
      <c r="D915" s="1" t="s">
        <v>437</v>
      </c>
      <c r="E915" s="1" t="s">
        <v>2699</v>
      </c>
      <c r="F915" s="1">
        <v>1032052</v>
      </c>
      <c r="G915" s="1" t="s">
        <v>4057</v>
      </c>
      <c r="H915" s="133">
        <v>5</v>
      </c>
      <c r="I915" s="7" t="s">
        <v>4042</v>
      </c>
      <c r="J915" s="1" t="s">
        <v>57</v>
      </c>
      <c r="K915" s="1" t="s">
        <v>454</v>
      </c>
      <c r="L915" s="3">
        <v>0.61</v>
      </c>
      <c r="M915" s="10">
        <f t="shared" si="13"/>
        <v>3.05</v>
      </c>
      <c r="N915" s="5" t="s">
        <v>12</v>
      </c>
      <c r="O915" s="1" t="s">
        <v>242</v>
      </c>
      <c r="P915" s="1" t="s">
        <v>226</v>
      </c>
      <c r="Q915" s="1" t="s">
        <v>226</v>
      </c>
      <c r="R915" s="6">
        <v>45868</v>
      </c>
      <c r="S915" s="1" t="s">
        <v>4027</v>
      </c>
      <c r="T915" s="124" t="s">
        <v>439</v>
      </c>
    </row>
    <row r="916" spans="1:20" ht="95.1" customHeight="1" x14ac:dyDescent="0.25">
      <c r="A916" s="118" t="s">
        <v>2274</v>
      </c>
      <c r="B916" s="1">
        <v>2741</v>
      </c>
      <c r="C916" s="1" t="s">
        <v>1496</v>
      </c>
      <c r="D916" s="1" t="s">
        <v>437</v>
      </c>
      <c r="E916" s="1" t="s">
        <v>2699</v>
      </c>
      <c r="F916" s="1">
        <v>1032052</v>
      </c>
      <c r="G916" s="1" t="s">
        <v>4057</v>
      </c>
      <c r="H916" s="133">
        <v>5</v>
      </c>
      <c r="I916" s="7" t="s">
        <v>4042</v>
      </c>
      <c r="J916" s="1" t="s">
        <v>57</v>
      </c>
      <c r="K916" s="1" t="s">
        <v>454</v>
      </c>
      <c r="L916" s="3">
        <v>0.61</v>
      </c>
      <c r="M916" s="10">
        <f t="shared" si="13"/>
        <v>3.05</v>
      </c>
      <c r="N916" s="5" t="s">
        <v>12</v>
      </c>
      <c r="O916" s="1" t="s">
        <v>242</v>
      </c>
      <c r="P916" s="1" t="s">
        <v>226</v>
      </c>
      <c r="Q916" s="1" t="s">
        <v>226</v>
      </c>
      <c r="R916" s="6">
        <v>45868</v>
      </c>
      <c r="S916" s="1" t="s">
        <v>4027</v>
      </c>
      <c r="T916" s="124" t="s">
        <v>439</v>
      </c>
    </row>
    <row r="917" spans="1:20" ht="95.1" customHeight="1" x14ac:dyDescent="0.25">
      <c r="A917" s="118" t="s">
        <v>2274</v>
      </c>
      <c r="B917" s="1">
        <v>2515</v>
      </c>
      <c r="C917" s="1" t="s">
        <v>1496</v>
      </c>
      <c r="D917" s="1" t="s">
        <v>437</v>
      </c>
      <c r="E917" s="1" t="s">
        <v>2699</v>
      </c>
      <c r="F917" s="1">
        <v>1032054</v>
      </c>
      <c r="G917" s="1" t="s">
        <v>4057</v>
      </c>
      <c r="H917" s="133">
        <v>5</v>
      </c>
      <c r="I917" s="7" t="s">
        <v>4042</v>
      </c>
      <c r="J917" s="1" t="s">
        <v>57</v>
      </c>
      <c r="K917" s="1" t="s">
        <v>455</v>
      </c>
      <c r="L917" s="3">
        <v>0.61</v>
      </c>
      <c r="M917" s="10">
        <f t="shared" si="13"/>
        <v>3.05</v>
      </c>
      <c r="N917" s="5" t="s">
        <v>12</v>
      </c>
      <c r="O917" s="1" t="s">
        <v>242</v>
      </c>
      <c r="P917" s="1" t="s">
        <v>226</v>
      </c>
      <c r="Q917" s="1" t="s">
        <v>226</v>
      </c>
      <c r="R917" s="6">
        <v>45868</v>
      </c>
      <c r="S917" s="1" t="s">
        <v>4027</v>
      </c>
      <c r="T917" s="124" t="s">
        <v>439</v>
      </c>
    </row>
    <row r="918" spans="1:20" ht="95.1" customHeight="1" x14ac:dyDescent="0.25">
      <c r="A918" s="118" t="s">
        <v>2274</v>
      </c>
      <c r="B918" s="1">
        <v>2741</v>
      </c>
      <c r="C918" s="1" t="s">
        <v>1496</v>
      </c>
      <c r="D918" s="1" t="s">
        <v>437</v>
      </c>
      <c r="E918" s="1" t="s">
        <v>2699</v>
      </c>
      <c r="F918" s="1">
        <v>1032054</v>
      </c>
      <c r="G918" s="1" t="s">
        <v>4057</v>
      </c>
      <c r="H918" s="133">
        <v>5</v>
      </c>
      <c r="I918" s="7" t="s">
        <v>4042</v>
      </c>
      <c r="J918" s="1" t="s">
        <v>57</v>
      </c>
      <c r="K918" s="1" t="s">
        <v>455</v>
      </c>
      <c r="L918" s="3">
        <v>0.61</v>
      </c>
      <c r="M918" s="10">
        <f t="shared" si="13"/>
        <v>3.05</v>
      </c>
      <c r="N918" s="5" t="s">
        <v>12</v>
      </c>
      <c r="O918" s="1" t="s">
        <v>242</v>
      </c>
      <c r="P918" s="1" t="s">
        <v>226</v>
      </c>
      <c r="Q918" s="1" t="s">
        <v>226</v>
      </c>
      <c r="R918" s="6">
        <v>45868</v>
      </c>
      <c r="S918" s="1" t="s">
        <v>4027</v>
      </c>
      <c r="T918" s="124" t="s">
        <v>439</v>
      </c>
    </row>
    <row r="919" spans="1:20" ht="95.1" customHeight="1" x14ac:dyDescent="0.25">
      <c r="A919" s="118" t="s">
        <v>2274</v>
      </c>
      <c r="B919" s="1">
        <v>2515</v>
      </c>
      <c r="C919" s="1" t="s">
        <v>1496</v>
      </c>
      <c r="D919" s="1" t="s">
        <v>437</v>
      </c>
      <c r="E919" s="1" t="s">
        <v>2699</v>
      </c>
      <c r="F919" s="1">
        <v>1032056</v>
      </c>
      <c r="G919" s="1" t="s">
        <v>4057</v>
      </c>
      <c r="H919" s="133">
        <v>5</v>
      </c>
      <c r="I919" s="7" t="s">
        <v>4042</v>
      </c>
      <c r="J919" s="1" t="s">
        <v>57</v>
      </c>
      <c r="K919" s="1" t="s">
        <v>491</v>
      </c>
      <c r="L919" s="3">
        <v>0.63</v>
      </c>
      <c r="M919" s="10">
        <f t="shared" si="13"/>
        <v>3.15</v>
      </c>
      <c r="N919" s="5" t="s">
        <v>12</v>
      </c>
      <c r="O919" s="1" t="s">
        <v>242</v>
      </c>
      <c r="P919" s="1" t="s">
        <v>226</v>
      </c>
      <c r="Q919" s="1" t="s">
        <v>226</v>
      </c>
      <c r="R919" s="6">
        <v>45868</v>
      </c>
      <c r="S919" s="1" t="s">
        <v>4027</v>
      </c>
      <c r="T919" s="124" t="s">
        <v>439</v>
      </c>
    </row>
    <row r="920" spans="1:20" ht="95.1" customHeight="1" x14ac:dyDescent="0.25">
      <c r="A920" s="118" t="s">
        <v>2274</v>
      </c>
      <c r="B920" s="1">
        <v>2741</v>
      </c>
      <c r="C920" s="1" t="s">
        <v>1496</v>
      </c>
      <c r="D920" s="1" t="s">
        <v>437</v>
      </c>
      <c r="E920" s="1" t="s">
        <v>2699</v>
      </c>
      <c r="F920" s="1">
        <v>1032056</v>
      </c>
      <c r="G920" s="1" t="s">
        <v>4057</v>
      </c>
      <c r="H920" s="133">
        <v>5</v>
      </c>
      <c r="I920" s="7" t="s">
        <v>4042</v>
      </c>
      <c r="J920" s="1" t="s">
        <v>57</v>
      </c>
      <c r="K920" s="1" t="s">
        <v>491</v>
      </c>
      <c r="L920" s="3">
        <v>0.63</v>
      </c>
      <c r="M920" s="10">
        <f t="shared" si="13"/>
        <v>3.15</v>
      </c>
      <c r="N920" s="5" t="s">
        <v>12</v>
      </c>
      <c r="O920" s="1" t="s">
        <v>242</v>
      </c>
      <c r="P920" s="1" t="s">
        <v>226</v>
      </c>
      <c r="Q920" s="1" t="s">
        <v>226</v>
      </c>
      <c r="R920" s="6">
        <v>45868</v>
      </c>
      <c r="S920" s="1" t="s">
        <v>4027</v>
      </c>
      <c r="T920" s="124" t="s">
        <v>439</v>
      </c>
    </row>
    <row r="921" spans="1:20" ht="95.1" customHeight="1" x14ac:dyDescent="0.25">
      <c r="A921" s="118" t="s">
        <v>2274</v>
      </c>
      <c r="B921" s="1">
        <v>2515</v>
      </c>
      <c r="C921" s="1" t="s">
        <v>1496</v>
      </c>
      <c r="D921" s="1" t="s">
        <v>437</v>
      </c>
      <c r="E921" s="1" t="s">
        <v>2699</v>
      </c>
      <c r="F921" s="1">
        <v>1032058</v>
      </c>
      <c r="G921" s="1" t="s">
        <v>4057</v>
      </c>
      <c r="H921" s="133">
        <v>5</v>
      </c>
      <c r="I921" s="7" t="s">
        <v>4042</v>
      </c>
      <c r="J921" s="1" t="s">
        <v>57</v>
      </c>
      <c r="K921" s="1" t="s">
        <v>457</v>
      </c>
      <c r="L921" s="3">
        <f>L920</f>
        <v>0.63</v>
      </c>
      <c r="M921" s="10">
        <f t="shared" si="13"/>
        <v>3.15</v>
      </c>
      <c r="N921" s="5" t="s">
        <v>12</v>
      </c>
      <c r="O921" s="1" t="s">
        <v>242</v>
      </c>
      <c r="P921" s="1" t="s">
        <v>226</v>
      </c>
      <c r="Q921" s="1" t="s">
        <v>226</v>
      </c>
      <c r="R921" s="6">
        <v>45868</v>
      </c>
      <c r="S921" s="1" t="s">
        <v>4027</v>
      </c>
      <c r="T921" s="124" t="s">
        <v>439</v>
      </c>
    </row>
    <row r="922" spans="1:20" ht="95.1" customHeight="1" x14ac:dyDescent="0.25">
      <c r="A922" s="118" t="s">
        <v>2274</v>
      </c>
      <c r="B922" s="1">
        <v>2741</v>
      </c>
      <c r="C922" s="1" t="s">
        <v>1496</v>
      </c>
      <c r="D922" s="1" t="s">
        <v>437</v>
      </c>
      <c r="E922" s="1" t="s">
        <v>2699</v>
      </c>
      <c r="F922" s="1">
        <v>1032058</v>
      </c>
      <c r="G922" s="1" t="s">
        <v>4057</v>
      </c>
      <c r="H922" s="133">
        <v>5</v>
      </c>
      <c r="I922" s="7" t="s">
        <v>4042</v>
      </c>
      <c r="J922" s="1" t="s">
        <v>57</v>
      </c>
      <c r="K922" s="1" t="s">
        <v>457</v>
      </c>
      <c r="L922" s="3">
        <f>L921</f>
        <v>0.63</v>
      </c>
      <c r="M922" s="10">
        <f t="shared" si="13"/>
        <v>3.15</v>
      </c>
      <c r="N922" s="5" t="s">
        <v>12</v>
      </c>
      <c r="O922" s="1" t="s">
        <v>242</v>
      </c>
      <c r="P922" s="1" t="s">
        <v>226</v>
      </c>
      <c r="Q922" s="1" t="s">
        <v>226</v>
      </c>
      <c r="R922" s="6">
        <v>45868</v>
      </c>
      <c r="S922" s="1" t="s">
        <v>4027</v>
      </c>
      <c r="T922" s="124" t="s">
        <v>439</v>
      </c>
    </row>
    <row r="923" spans="1:20" ht="95.1" customHeight="1" x14ac:dyDescent="0.25">
      <c r="A923" s="118" t="s">
        <v>2274</v>
      </c>
      <c r="B923" s="1">
        <v>2515</v>
      </c>
      <c r="C923" s="1" t="s">
        <v>1496</v>
      </c>
      <c r="D923" s="1" t="s">
        <v>437</v>
      </c>
      <c r="E923" s="1" t="s">
        <v>2699</v>
      </c>
      <c r="F923" s="1">
        <v>1032060</v>
      </c>
      <c r="G923" s="1" t="s">
        <v>4057</v>
      </c>
      <c r="H923" s="133">
        <v>5</v>
      </c>
      <c r="I923" s="7" t="s">
        <v>4042</v>
      </c>
      <c r="J923" s="1" t="s">
        <v>57</v>
      </c>
      <c r="K923" s="1" t="s">
        <v>458</v>
      </c>
      <c r="L923" s="3">
        <f t="shared" ref="L923:L946" si="14">L921</f>
        <v>0.63</v>
      </c>
      <c r="M923" s="10">
        <f t="shared" si="13"/>
        <v>3.15</v>
      </c>
      <c r="N923" s="5" t="s">
        <v>12</v>
      </c>
      <c r="O923" s="1" t="s">
        <v>242</v>
      </c>
      <c r="P923" s="1" t="s">
        <v>226</v>
      </c>
      <c r="Q923" s="1" t="s">
        <v>226</v>
      </c>
      <c r="R923" s="6">
        <v>45868</v>
      </c>
      <c r="S923" s="1" t="s">
        <v>4027</v>
      </c>
      <c r="T923" s="124" t="s">
        <v>439</v>
      </c>
    </row>
    <row r="924" spans="1:20" ht="95.1" customHeight="1" x14ac:dyDescent="0.25">
      <c r="A924" s="118" t="s">
        <v>2274</v>
      </c>
      <c r="B924" s="1">
        <v>2741</v>
      </c>
      <c r="C924" s="1" t="s">
        <v>1496</v>
      </c>
      <c r="D924" s="1" t="s">
        <v>437</v>
      </c>
      <c r="E924" s="1" t="s">
        <v>2699</v>
      </c>
      <c r="F924" s="1">
        <v>1032060</v>
      </c>
      <c r="G924" s="1" t="s">
        <v>4057</v>
      </c>
      <c r="H924" s="133">
        <v>5</v>
      </c>
      <c r="I924" s="7" t="s">
        <v>4042</v>
      </c>
      <c r="J924" s="1" t="s">
        <v>57</v>
      </c>
      <c r="K924" s="1" t="s">
        <v>458</v>
      </c>
      <c r="L924" s="3">
        <f t="shared" si="14"/>
        <v>0.63</v>
      </c>
      <c r="M924" s="10">
        <f t="shared" si="13"/>
        <v>3.15</v>
      </c>
      <c r="N924" s="5" t="s">
        <v>12</v>
      </c>
      <c r="O924" s="1" t="s">
        <v>242</v>
      </c>
      <c r="P924" s="1" t="s">
        <v>226</v>
      </c>
      <c r="Q924" s="1" t="s">
        <v>226</v>
      </c>
      <c r="R924" s="6">
        <v>45868</v>
      </c>
      <c r="S924" s="1" t="s">
        <v>4027</v>
      </c>
      <c r="T924" s="124" t="s">
        <v>439</v>
      </c>
    </row>
    <row r="925" spans="1:20" ht="95.1" customHeight="1" x14ac:dyDescent="0.25">
      <c r="A925" s="118" t="s">
        <v>2274</v>
      </c>
      <c r="B925" s="1">
        <v>2515</v>
      </c>
      <c r="C925" s="1" t="s">
        <v>1496</v>
      </c>
      <c r="D925" s="1" t="s">
        <v>437</v>
      </c>
      <c r="E925" s="1" t="s">
        <v>2699</v>
      </c>
      <c r="F925" s="1">
        <v>1032062</v>
      </c>
      <c r="G925" s="1" t="s">
        <v>4057</v>
      </c>
      <c r="H925" s="133">
        <v>5</v>
      </c>
      <c r="I925" s="7" t="s">
        <v>4042</v>
      </c>
      <c r="J925" s="1" t="s">
        <v>57</v>
      </c>
      <c r="K925" s="1" t="s">
        <v>492</v>
      </c>
      <c r="L925" s="3">
        <f t="shared" si="14"/>
        <v>0.63</v>
      </c>
      <c r="M925" s="10">
        <f t="shared" si="13"/>
        <v>3.15</v>
      </c>
      <c r="N925" s="5" t="s">
        <v>12</v>
      </c>
      <c r="O925" s="1" t="s">
        <v>242</v>
      </c>
      <c r="P925" s="1" t="s">
        <v>226</v>
      </c>
      <c r="Q925" s="1" t="s">
        <v>226</v>
      </c>
      <c r="R925" s="6">
        <v>45868</v>
      </c>
      <c r="S925" s="1" t="s">
        <v>4027</v>
      </c>
      <c r="T925" s="124" t="s">
        <v>439</v>
      </c>
    </row>
    <row r="926" spans="1:20" ht="95.1" customHeight="1" x14ac:dyDescent="0.25">
      <c r="A926" s="118" t="s">
        <v>2274</v>
      </c>
      <c r="B926" s="1">
        <v>2741</v>
      </c>
      <c r="C926" s="1" t="s">
        <v>1496</v>
      </c>
      <c r="D926" s="1" t="s">
        <v>437</v>
      </c>
      <c r="E926" s="1" t="s">
        <v>2699</v>
      </c>
      <c r="F926" s="1">
        <v>1032062</v>
      </c>
      <c r="G926" s="1" t="s">
        <v>4057</v>
      </c>
      <c r="H926" s="133">
        <v>5</v>
      </c>
      <c r="I926" s="7" t="s">
        <v>4042</v>
      </c>
      <c r="J926" s="1" t="s">
        <v>57</v>
      </c>
      <c r="K926" s="1" t="s">
        <v>492</v>
      </c>
      <c r="L926" s="3">
        <f t="shared" si="14"/>
        <v>0.63</v>
      </c>
      <c r="M926" s="10">
        <f t="shared" si="13"/>
        <v>3.15</v>
      </c>
      <c r="N926" s="5" t="s">
        <v>12</v>
      </c>
      <c r="O926" s="1" t="s">
        <v>242</v>
      </c>
      <c r="P926" s="1" t="s">
        <v>226</v>
      </c>
      <c r="Q926" s="1" t="s">
        <v>226</v>
      </c>
      <c r="R926" s="6">
        <v>45868</v>
      </c>
      <c r="S926" s="1" t="s">
        <v>4027</v>
      </c>
      <c r="T926" s="124" t="s">
        <v>439</v>
      </c>
    </row>
    <row r="927" spans="1:20" ht="95.1" customHeight="1" x14ac:dyDescent="0.25">
      <c r="A927" s="118" t="s">
        <v>2274</v>
      </c>
      <c r="B927" s="1">
        <v>2515</v>
      </c>
      <c r="C927" s="1" t="s">
        <v>1496</v>
      </c>
      <c r="D927" s="1" t="s">
        <v>437</v>
      </c>
      <c r="E927" s="1" t="s">
        <v>2699</v>
      </c>
      <c r="F927" s="1">
        <v>1032064</v>
      </c>
      <c r="G927" s="1" t="s">
        <v>4057</v>
      </c>
      <c r="H927" s="133">
        <v>5</v>
      </c>
      <c r="I927" s="7" t="s">
        <v>4042</v>
      </c>
      <c r="J927" s="1" t="s">
        <v>57</v>
      </c>
      <c r="K927" s="1" t="s">
        <v>460</v>
      </c>
      <c r="L927" s="3">
        <f t="shared" si="14"/>
        <v>0.63</v>
      </c>
      <c r="M927" s="10">
        <f t="shared" si="13"/>
        <v>3.15</v>
      </c>
      <c r="N927" s="5" t="s">
        <v>12</v>
      </c>
      <c r="O927" s="1" t="s">
        <v>242</v>
      </c>
      <c r="P927" s="1" t="s">
        <v>226</v>
      </c>
      <c r="Q927" s="1" t="s">
        <v>226</v>
      </c>
      <c r="R927" s="6">
        <v>45868</v>
      </c>
      <c r="S927" s="1" t="s">
        <v>4027</v>
      </c>
      <c r="T927" s="124" t="s">
        <v>439</v>
      </c>
    </row>
    <row r="928" spans="1:20" ht="95.1" customHeight="1" x14ac:dyDescent="0.25">
      <c r="A928" s="118" t="s">
        <v>2274</v>
      </c>
      <c r="B928" s="1">
        <v>2741</v>
      </c>
      <c r="C928" s="1" t="s">
        <v>1496</v>
      </c>
      <c r="D928" s="1" t="s">
        <v>437</v>
      </c>
      <c r="E928" s="1" t="s">
        <v>2699</v>
      </c>
      <c r="F928" s="1">
        <v>1032064</v>
      </c>
      <c r="G928" s="1" t="s">
        <v>4057</v>
      </c>
      <c r="H928" s="133">
        <v>5</v>
      </c>
      <c r="I928" s="7" t="s">
        <v>4042</v>
      </c>
      <c r="J928" s="1" t="s">
        <v>57</v>
      </c>
      <c r="K928" s="1" t="s">
        <v>460</v>
      </c>
      <c r="L928" s="3">
        <f t="shared" si="14"/>
        <v>0.63</v>
      </c>
      <c r="M928" s="10">
        <f t="shared" si="13"/>
        <v>3.15</v>
      </c>
      <c r="N928" s="5" t="s">
        <v>12</v>
      </c>
      <c r="O928" s="1" t="s">
        <v>242</v>
      </c>
      <c r="P928" s="1" t="s">
        <v>226</v>
      </c>
      <c r="Q928" s="1" t="s">
        <v>226</v>
      </c>
      <c r="R928" s="6">
        <v>45868</v>
      </c>
      <c r="S928" s="1" t="s">
        <v>4027</v>
      </c>
      <c r="T928" s="124" t="s">
        <v>439</v>
      </c>
    </row>
    <row r="929" spans="1:20" ht="95.1" customHeight="1" x14ac:dyDescent="0.25">
      <c r="A929" s="118" t="s">
        <v>2274</v>
      </c>
      <c r="B929" s="1">
        <v>2515</v>
      </c>
      <c r="C929" s="1" t="s">
        <v>1496</v>
      </c>
      <c r="D929" s="1" t="s">
        <v>437</v>
      </c>
      <c r="E929" s="1" t="s">
        <v>2699</v>
      </c>
      <c r="F929" s="1">
        <v>1032066</v>
      </c>
      <c r="G929" s="1" t="s">
        <v>4057</v>
      </c>
      <c r="H929" s="133">
        <v>5</v>
      </c>
      <c r="I929" s="7" t="s">
        <v>4042</v>
      </c>
      <c r="J929" s="1" t="s">
        <v>57</v>
      </c>
      <c r="K929" s="1" t="s">
        <v>461</v>
      </c>
      <c r="L929" s="3">
        <f t="shared" si="14"/>
        <v>0.63</v>
      </c>
      <c r="M929" s="10">
        <f t="shared" si="13"/>
        <v>3.15</v>
      </c>
      <c r="N929" s="5" t="s">
        <v>12</v>
      </c>
      <c r="O929" s="1" t="s">
        <v>242</v>
      </c>
      <c r="P929" s="1" t="s">
        <v>226</v>
      </c>
      <c r="Q929" s="1" t="s">
        <v>226</v>
      </c>
      <c r="R929" s="6">
        <v>45868</v>
      </c>
      <c r="S929" s="1" t="s">
        <v>4027</v>
      </c>
      <c r="T929" s="124" t="s">
        <v>439</v>
      </c>
    </row>
    <row r="930" spans="1:20" ht="95.1" customHeight="1" x14ac:dyDescent="0.25">
      <c r="A930" s="118" t="s">
        <v>2274</v>
      </c>
      <c r="B930" s="1">
        <v>2741</v>
      </c>
      <c r="C930" s="1" t="s">
        <v>1496</v>
      </c>
      <c r="D930" s="1" t="s">
        <v>437</v>
      </c>
      <c r="E930" s="1" t="s">
        <v>2699</v>
      </c>
      <c r="F930" s="1">
        <v>1032066</v>
      </c>
      <c r="G930" s="1" t="s">
        <v>4057</v>
      </c>
      <c r="H930" s="133">
        <v>5</v>
      </c>
      <c r="I930" s="7" t="s">
        <v>4042</v>
      </c>
      <c r="J930" s="1" t="s">
        <v>57</v>
      </c>
      <c r="K930" s="1" t="s">
        <v>461</v>
      </c>
      <c r="L930" s="3">
        <f t="shared" si="14"/>
        <v>0.63</v>
      </c>
      <c r="M930" s="10">
        <f t="shared" si="13"/>
        <v>3.15</v>
      </c>
      <c r="N930" s="5" t="s">
        <v>12</v>
      </c>
      <c r="O930" s="1" t="s">
        <v>242</v>
      </c>
      <c r="P930" s="1" t="s">
        <v>226</v>
      </c>
      <c r="Q930" s="1" t="s">
        <v>226</v>
      </c>
      <c r="R930" s="6">
        <v>45868</v>
      </c>
      <c r="S930" s="1" t="s">
        <v>4027</v>
      </c>
      <c r="T930" s="124" t="s">
        <v>439</v>
      </c>
    </row>
    <row r="931" spans="1:20" ht="95.1" customHeight="1" x14ac:dyDescent="0.25">
      <c r="A931" s="118" t="s">
        <v>2274</v>
      </c>
      <c r="B931" s="1">
        <v>2515</v>
      </c>
      <c r="C931" s="1" t="s">
        <v>1496</v>
      </c>
      <c r="D931" s="1" t="s">
        <v>437</v>
      </c>
      <c r="E931" s="1" t="s">
        <v>2699</v>
      </c>
      <c r="F931" s="1">
        <v>1032068</v>
      </c>
      <c r="G931" s="1" t="s">
        <v>4057</v>
      </c>
      <c r="H931" s="133">
        <v>5</v>
      </c>
      <c r="I931" s="7" t="s">
        <v>4042</v>
      </c>
      <c r="J931" s="1" t="s">
        <v>57</v>
      </c>
      <c r="K931" s="1" t="s">
        <v>493</v>
      </c>
      <c r="L931" s="3">
        <f t="shared" si="14"/>
        <v>0.63</v>
      </c>
      <c r="M931" s="10">
        <f t="shared" si="13"/>
        <v>3.15</v>
      </c>
      <c r="N931" s="5" t="s">
        <v>12</v>
      </c>
      <c r="O931" s="1" t="s">
        <v>242</v>
      </c>
      <c r="P931" s="1" t="s">
        <v>226</v>
      </c>
      <c r="Q931" s="1" t="s">
        <v>226</v>
      </c>
      <c r="R931" s="6">
        <v>45868</v>
      </c>
      <c r="S931" s="1" t="s">
        <v>4027</v>
      </c>
      <c r="T931" s="124" t="s">
        <v>439</v>
      </c>
    </row>
    <row r="932" spans="1:20" ht="95.1" customHeight="1" x14ac:dyDescent="0.25">
      <c r="A932" s="118" t="s">
        <v>2274</v>
      </c>
      <c r="B932" s="1">
        <v>2741</v>
      </c>
      <c r="C932" s="1" t="s">
        <v>1496</v>
      </c>
      <c r="D932" s="1" t="s">
        <v>437</v>
      </c>
      <c r="E932" s="1" t="s">
        <v>2699</v>
      </c>
      <c r="F932" s="1">
        <v>1032068</v>
      </c>
      <c r="G932" s="1" t="s">
        <v>4057</v>
      </c>
      <c r="H932" s="133">
        <v>5</v>
      </c>
      <c r="I932" s="7" t="s">
        <v>4042</v>
      </c>
      <c r="J932" s="1" t="s">
        <v>57</v>
      </c>
      <c r="K932" s="1" t="s">
        <v>493</v>
      </c>
      <c r="L932" s="3">
        <f t="shared" si="14"/>
        <v>0.63</v>
      </c>
      <c r="M932" s="10">
        <f t="shared" si="13"/>
        <v>3.15</v>
      </c>
      <c r="N932" s="5" t="s">
        <v>12</v>
      </c>
      <c r="O932" s="1" t="s">
        <v>242</v>
      </c>
      <c r="P932" s="1" t="s">
        <v>226</v>
      </c>
      <c r="Q932" s="1" t="s">
        <v>226</v>
      </c>
      <c r="R932" s="6">
        <v>45868</v>
      </c>
      <c r="S932" s="1" t="s">
        <v>4027</v>
      </c>
      <c r="T932" s="124" t="s">
        <v>439</v>
      </c>
    </row>
    <row r="933" spans="1:20" ht="95.1" customHeight="1" x14ac:dyDescent="0.25">
      <c r="A933" s="118" t="s">
        <v>2274</v>
      </c>
      <c r="B933" s="1">
        <v>2515</v>
      </c>
      <c r="C933" s="1" t="s">
        <v>1496</v>
      </c>
      <c r="D933" s="1" t="s">
        <v>437</v>
      </c>
      <c r="E933" s="1" t="s">
        <v>2699</v>
      </c>
      <c r="F933" s="1">
        <v>1032070</v>
      </c>
      <c r="G933" s="1" t="s">
        <v>4057</v>
      </c>
      <c r="H933" s="133">
        <v>5</v>
      </c>
      <c r="I933" s="7" t="s">
        <v>4042</v>
      </c>
      <c r="J933" s="1" t="s">
        <v>57</v>
      </c>
      <c r="K933" s="1" t="s">
        <v>463</v>
      </c>
      <c r="L933" s="3">
        <f t="shared" si="14"/>
        <v>0.63</v>
      </c>
      <c r="M933" s="10">
        <f t="shared" si="13"/>
        <v>3.15</v>
      </c>
      <c r="N933" s="5" t="s">
        <v>12</v>
      </c>
      <c r="O933" s="1" t="s">
        <v>242</v>
      </c>
      <c r="P933" s="1" t="s">
        <v>226</v>
      </c>
      <c r="Q933" s="1" t="s">
        <v>226</v>
      </c>
      <c r="R933" s="6">
        <v>45868</v>
      </c>
      <c r="S933" s="1" t="s">
        <v>4027</v>
      </c>
      <c r="T933" s="124" t="s">
        <v>439</v>
      </c>
    </row>
    <row r="934" spans="1:20" ht="95.1" customHeight="1" x14ac:dyDescent="0.25">
      <c r="A934" s="118" t="s">
        <v>2274</v>
      </c>
      <c r="B934" s="1">
        <v>2741</v>
      </c>
      <c r="C934" s="1" t="s">
        <v>1496</v>
      </c>
      <c r="D934" s="1" t="s">
        <v>437</v>
      </c>
      <c r="E934" s="1" t="s">
        <v>2699</v>
      </c>
      <c r="F934" s="1">
        <v>1032070</v>
      </c>
      <c r="G934" s="1" t="s">
        <v>4057</v>
      </c>
      <c r="H934" s="133">
        <v>5</v>
      </c>
      <c r="I934" s="7" t="s">
        <v>4042</v>
      </c>
      <c r="J934" s="1" t="s">
        <v>57</v>
      </c>
      <c r="K934" s="1" t="s">
        <v>463</v>
      </c>
      <c r="L934" s="3">
        <f t="shared" si="14"/>
        <v>0.63</v>
      </c>
      <c r="M934" s="10">
        <f t="shared" si="13"/>
        <v>3.15</v>
      </c>
      <c r="N934" s="5" t="s">
        <v>12</v>
      </c>
      <c r="O934" s="1" t="s">
        <v>242</v>
      </c>
      <c r="P934" s="1" t="s">
        <v>226</v>
      </c>
      <c r="Q934" s="1" t="s">
        <v>226</v>
      </c>
      <c r="R934" s="6">
        <v>45868</v>
      </c>
      <c r="S934" s="1" t="s">
        <v>4027</v>
      </c>
      <c r="T934" s="124" t="s">
        <v>439</v>
      </c>
    </row>
    <row r="935" spans="1:20" ht="95.1" customHeight="1" x14ac:dyDescent="0.25">
      <c r="A935" s="118" t="s">
        <v>2274</v>
      </c>
      <c r="B935" s="1">
        <v>2515</v>
      </c>
      <c r="C935" s="1" t="s">
        <v>1496</v>
      </c>
      <c r="D935" s="1" t="s">
        <v>437</v>
      </c>
      <c r="E935" s="1" t="s">
        <v>2699</v>
      </c>
      <c r="F935" s="1" t="s">
        <v>1133</v>
      </c>
      <c r="G935" s="1" t="s">
        <v>4057</v>
      </c>
      <c r="H935" s="133">
        <v>5</v>
      </c>
      <c r="I935" s="7" t="s">
        <v>4042</v>
      </c>
      <c r="J935" s="1" t="s">
        <v>57</v>
      </c>
      <c r="K935" s="1" t="s">
        <v>464</v>
      </c>
      <c r="L935" s="3">
        <f t="shared" si="14"/>
        <v>0.63</v>
      </c>
      <c r="M935" s="10">
        <f t="shared" si="13"/>
        <v>3.15</v>
      </c>
      <c r="N935" s="5" t="s">
        <v>12</v>
      </c>
      <c r="O935" s="1" t="s">
        <v>242</v>
      </c>
      <c r="P935" s="1" t="s">
        <v>226</v>
      </c>
      <c r="Q935" s="1" t="s">
        <v>226</v>
      </c>
      <c r="R935" s="6">
        <v>45868</v>
      </c>
      <c r="S935" s="1" t="s">
        <v>4027</v>
      </c>
      <c r="T935" s="124" t="s">
        <v>439</v>
      </c>
    </row>
    <row r="936" spans="1:20" ht="95.1" customHeight="1" x14ac:dyDescent="0.25">
      <c r="A936" s="118" t="s">
        <v>2274</v>
      </c>
      <c r="B936" s="1">
        <v>2741</v>
      </c>
      <c r="C936" s="1" t="s">
        <v>1496</v>
      </c>
      <c r="D936" s="1" t="s">
        <v>437</v>
      </c>
      <c r="E936" s="1" t="s">
        <v>2699</v>
      </c>
      <c r="F936" s="1" t="s">
        <v>1133</v>
      </c>
      <c r="G936" s="1" t="s">
        <v>4057</v>
      </c>
      <c r="H936" s="133">
        <v>5</v>
      </c>
      <c r="I936" s="7" t="s">
        <v>4042</v>
      </c>
      <c r="J936" s="1" t="s">
        <v>57</v>
      </c>
      <c r="K936" s="1" t="s">
        <v>464</v>
      </c>
      <c r="L936" s="3">
        <f t="shared" si="14"/>
        <v>0.63</v>
      </c>
      <c r="M936" s="10">
        <f t="shared" si="13"/>
        <v>3.15</v>
      </c>
      <c r="N936" s="5" t="s">
        <v>12</v>
      </c>
      <c r="O936" s="1" t="s">
        <v>242</v>
      </c>
      <c r="P936" s="1" t="s">
        <v>226</v>
      </c>
      <c r="Q936" s="1" t="s">
        <v>226</v>
      </c>
      <c r="R936" s="6">
        <v>45868</v>
      </c>
      <c r="S936" s="1" t="s">
        <v>4027</v>
      </c>
      <c r="T936" s="124" t="s">
        <v>439</v>
      </c>
    </row>
    <row r="937" spans="1:20" ht="95.1" customHeight="1" x14ac:dyDescent="0.25">
      <c r="A937" s="118" t="s">
        <v>2274</v>
      </c>
      <c r="B937" s="1">
        <v>2515</v>
      </c>
      <c r="C937" s="1" t="s">
        <v>1496</v>
      </c>
      <c r="D937" s="1" t="s">
        <v>437</v>
      </c>
      <c r="E937" s="1" t="s">
        <v>2699</v>
      </c>
      <c r="F937" s="1">
        <v>1032072</v>
      </c>
      <c r="G937" s="1" t="s">
        <v>4057</v>
      </c>
      <c r="H937" s="133">
        <v>5</v>
      </c>
      <c r="I937" s="7" t="s">
        <v>4042</v>
      </c>
      <c r="J937" s="1" t="s">
        <v>57</v>
      </c>
      <c r="K937" s="1" t="s">
        <v>465</v>
      </c>
      <c r="L937" s="3">
        <f t="shared" si="14"/>
        <v>0.63</v>
      </c>
      <c r="M937" s="10">
        <f t="shared" si="13"/>
        <v>3.15</v>
      </c>
      <c r="N937" s="5" t="s">
        <v>12</v>
      </c>
      <c r="O937" s="1" t="s">
        <v>242</v>
      </c>
      <c r="P937" s="1" t="s">
        <v>226</v>
      </c>
      <c r="Q937" s="1" t="s">
        <v>226</v>
      </c>
      <c r="R937" s="6">
        <v>45868</v>
      </c>
      <c r="S937" s="1" t="s">
        <v>4027</v>
      </c>
      <c r="T937" s="124" t="s">
        <v>439</v>
      </c>
    </row>
    <row r="938" spans="1:20" ht="95.1" customHeight="1" x14ac:dyDescent="0.25">
      <c r="A938" s="118" t="s">
        <v>2274</v>
      </c>
      <c r="B938" s="1">
        <v>2741</v>
      </c>
      <c r="C938" s="1" t="s">
        <v>1496</v>
      </c>
      <c r="D938" s="1" t="s">
        <v>437</v>
      </c>
      <c r="E938" s="1" t="s">
        <v>2699</v>
      </c>
      <c r="F938" s="1">
        <v>1032072</v>
      </c>
      <c r="G938" s="1" t="s">
        <v>4057</v>
      </c>
      <c r="H938" s="133">
        <v>5</v>
      </c>
      <c r="I938" s="7" t="s">
        <v>4042</v>
      </c>
      <c r="J938" s="1" t="s">
        <v>57</v>
      </c>
      <c r="K938" s="1" t="s">
        <v>465</v>
      </c>
      <c r="L938" s="3">
        <f t="shared" si="14"/>
        <v>0.63</v>
      </c>
      <c r="M938" s="10">
        <f t="shared" si="13"/>
        <v>3.15</v>
      </c>
      <c r="N938" s="5" t="s">
        <v>12</v>
      </c>
      <c r="O938" s="1" t="s">
        <v>242</v>
      </c>
      <c r="P938" s="1" t="s">
        <v>226</v>
      </c>
      <c r="Q938" s="1" t="s">
        <v>226</v>
      </c>
      <c r="R938" s="6">
        <v>45868</v>
      </c>
      <c r="S938" s="1" t="s">
        <v>4027</v>
      </c>
      <c r="T938" s="124" t="s">
        <v>439</v>
      </c>
    </row>
    <row r="939" spans="1:20" ht="95.1" customHeight="1" x14ac:dyDescent="0.25">
      <c r="A939" s="118" t="s">
        <v>2274</v>
      </c>
      <c r="B939" s="1">
        <v>2515</v>
      </c>
      <c r="C939" s="1" t="s">
        <v>1496</v>
      </c>
      <c r="D939" s="1" t="s">
        <v>437</v>
      </c>
      <c r="E939" s="1" t="s">
        <v>2699</v>
      </c>
      <c r="F939" s="1">
        <v>1032076</v>
      </c>
      <c r="G939" s="1" t="s">
        <v>4057</v>
      </c>
      <c r="H939" s="133">
        <v>5</v>
      </c>
      <c r="I939" s="7" t="s">
        <v>4042</v>
      </c>
      <c r="J939" s="1" t="s">
        <v>57</v>
      </c>
      <c r="K939" s="1" t="s">
        <v>466</v>
      </c>
      <c r="L939" s="3">
        <f t="shared" si="14"/>
        <v>0.63</v>
      </c>
      <c r="M939" s="10">
        <f t="shared" si="13"/>
        <v>3.15</v>
      </c>
      <c r="N939" s="5" t="s">
        <v>12</v>
      </c>
      <c r="O939" s="1" t="s">
        <v>242</v>
      </c>
      <c r="P939" s="1" t="s">
        <v>226</v>
      </c>
      <c r="Q939" s="1" t="s">
        <v>226</v>
      </c>
      <c r="R939" s="6">
        <v>45868</v>
      </c>
      <c r="S939" s="1" t="s">
        <v>4027</v>
      </c>
      <c r="T939" s="124" t="s">
        <v>439</v>
      </c>
    </row>
    <row r="940" spans="1:20" ht="95.1" customHeight="1" x14ac:dyDescent="0.25">
      <c r="A940" s="118" t="s">
        <v>2274</v>
      </c>
      <c r="B940" s="1">
        <v>2741</v>
      </c>
      <c r="C940" s="1" t="s">
        <v>1496</v>
      </c>
      <c r="D940" s="1" t="s">
        <v>437</v>
      </c>
      <c r="E940" s="1" t="s">
        <v>2699</v>
      </c>
      <c r="F940" s="1">
        <v>1032076</v>
      </c>
      <c r="G940" s="1" t="s">
        <v>4057</v>
      </c>
      <c r="H940" s="133">
        <v>5</v>
      </c>
      <c r="I940" s="7" t="s">
        <v>4042</v>
      </c>
      <c r="J940" s="1" t="s">
        <v>57</v>
      </c>
      <c r="K940" s="1" t="s">
        <v>466</v>
      </c>
      <c r="L940" s="3">
        <f t="shared" si="14"/>
        <v>0.63</v>
      </c>
      <c r="M940" s="10">
        <f t="shared" si="13"/>
        <v>3.15</v>
      </c>
      <c r="N940" s="5" t="s">
        <v>12</v>
      </c>
      <c r="O940" s="1" t="s">
        <v>242</v>
      </c>
      <c r="P940" s="1" t="s">
        <v>226</v>
      </c>
      <c r="Q940" s="1" t="s">
        <v>226</v>
      </c>
      <c r="R940" s="6">
        <v>45868</v>
      </c>
      <c r="S940" s="1" t="s">
        <v>4027</v>
      </c>
      <c r="T940" s="124" t="s">
        <v>439</v>
      </c>
    </row>
    <row r="941" spans="1:20" ht="95.1" customHeight="1" x14ac:dyDescent="0.25">
      <c r="A941" s="118" t="s">
        <v>2274</v>
      </c>
      <c r="B941" s="1">
        <v>2515</v>
      </c>
      <c r="C941" s="1" t="s">
        <v>1496</v>
      </c>
      <c r="D941" s="1" t="s">
        <v>437</v>
      </c>
      <c r="E941" s="1" t="s">
        <v>2699</v>
      </c>
      <c r="F941" s="1">
        <v>1032078</v>
      </c>
      <c r="G941" s="1" t="s">
        <v>4057</v>
      </c>
      <c r="H941" s="133">
        <v>5</v>
      </c>
      <c r="I941" s="7" t="s">
        <v>4042</v>
      </c>
      <c r="J941" s="1" t="s">
        <v>57</v>
      </c>
      <c r="K941" s="1" t="s">
        <v>467</v>
      </c>
      <c r="L941" s="3">
        <f t="shared" si="14"/>
        <v>0.63</v>
      </c>
      <c r="M941" s="10">
        <f t="shared" si="13"/>
        <v>3.15</v>
      </c>
      <c r="N941" s="5" t="s">
        <v>12</v>
      </c>
      <c r="O941" s="1" t="s">
        <v>242</v>
      </c>
      <c r="P941" s="1" t="s">
        <v>226</v>
      </c>
      <c r="Q941" s="1" t="s">
        <v>226</v>
      </c>
      <c r="R941" s="6">
        <v>45868</v>
      </c>
      <c r="S941" s="1" t="s">
        <v>4027</v>
      </c>
      <c r="T941" s="124" t="s">
        <v>439</v>
      </c>
    </row>
    <row r="942" spans="1:20" ht="95.1" customHeight="1" x14ac:dyDescent="0.25">
      <c r="A942" s="118" t="s">
        <v>2274</v>
      </c>
      <c r="B942" s="1">
        <v>2741</v>
      </c>
      <c r="C942" s="1" t="s">
        <v>1496</v>
      </c>
      <c r="D942" s="1" t="s">
        <v>437</v>
      </c>
      <c r="E942" s="1" t="s">
        <v>2699</v>
      </c>
      <c r="F942" s="1">
        <v>1032078</v>
      </c>
      <c r="G942" s="1" t="s">
        <v>4057</v>
      </c>
      <c r="H942" s="133">
        <v>5</v>
      </c>
      <c r="I942" s="7" t="s">
        <v>4042</v>
      </c>
      <c r="J942" s="1" t="s">
        <v>57</v>
      </c>
      <c r="K942" s="1" t="s">
        <v>467</v>
      </c>
      <c r="L942" s="3">
        <f t="shared" si="14"/>
        <v>0.63</v>
      </c>
      <c r="M942" s="10">
        <f t="shared" si="13"/>
        <v>3.15</v>
      </c>
      <c r="N942" s="5" t="s">
        <v>12</v>
      </c>
      <c r="O942" s="1" t="s">
        <v>242</v>
      </c>
      <c r="P942" s="1" t="s">
        <v>226</v>
      </c>
      <c r="Q942" s="1" t="s">
        <v>226</v>
      </c>
      <c r="R942" s="6">
        <v>45868</v>
      </c>
      <c r="S942" s="1" t="s">
        <v>4027</v>
      </c>
      <c r="T942" s="124" t="s">
        <v>439</v>
      </c>
    </row>
    <row r="943" spans="1:20" ht="95.1" customHeight="1" x14ac:dyDescent="0.25">
      <c r="A943" s="118" t="s">
        <v>2274</v>
      </c>
      <c r="B943" s="1">
        <v>2515</v>
      </c>
      <c r="C943" s="1" t="s">
        <v>1496</v>
      </c>
      <c r="D943" s="1" t="s">
        <v>437</v>
      </c>
      <c r="E943" s="1" t="s">
        <v>2699</v>
      </c>
      <c r="F943" s="1">
        <v>1032080</v>
      </c>
      <c r="G943" s="1" t="s">
        <v>4057</v>
      </c>
      <c r="H943" s="133">
        <v>5</v>
      </c>
      <c r="I943" s="7" t="s">
        <v>4042</v>
      </c>
      <c r="J943" s="1" t="s">
        <v>57</v>
      </c>
      <c r="K943" s="1" t="s">
        <v>468</v>
      </c>
      <c r="L943" s="3">
        <f t="shared" si="14"/>
        <v>0.63</v>
      </c>
      <c r="M943" s="10">
        <f t="shared" si="13"/>
        <v>3.15</v>
      </c>
      <c r="N943" s="5" t="s">
        <v>12</v>
      </c>
      <c r="O943" s="1" t="s">
        <v>242</v>
      </c>
      <c r="P943" s="1" t="s">
        <v>226</v>
      </c>
      <c r="Q943" s="1" t="s">
        <v>226</v>
      </c>
      <c r="R943" s="6">
        <v>45868</v>
      </c>
      <c r="S943" s="1" t="s">
        <v>4027</v>
      </c>
      <c r="T943" s="124" t="s">
        <v>439</v>
      </c>
    </row>
    <row r="944" spans="1:20" ht="95.1" customHeight="1" x14ac:dyDescent="0.25">
      <c r="A944" s="118" t="s">
        <v>2274</v>
      </c>
      <c r="B944" s="1">
        <v>2741</v>
      </c>
      <c r="C944" s="1" t="s">
        <v>1496</v>
      </c>
      <c r="D944" s="1" t="s">
        <v>437</v>
      </c>
      <c r="E944" s="1" t="s">
        <v>2699</v>
      </c>
      <c r="F944" s="1">
        <v>1032080</v>
      </c>
      <c r="G944" s="1" t="s">
        <v>4057</v>
      </c>
      <c r="H944" s="133">
        <v>5</v>
      </c>
      <c r="I944" s="7" t="s">
        <v>4042</v>
      </c>
      <c r="J944" s="1" t="s">
        <v>57</v>
      </c>
      <c r="K944" s="1" t="s">
        <v>468</v>
      </c>
      <c r="L944" s="3">
        <f t="shared" si="14"/>
        <v>0.63</v>
      </c>
      <c r="M944" s="10">
        <f t="shared" si="13"/>
        <v>3.15</v>
      </c>
      <c r="N944" s="5" t="s">
        <v>12</v>
      </c>
      <c r="O944" s="1" t="s">
        <v>242</v>
      </c>
      <c r="P944" s="1" t="s">
        <v>226</v>
      </c>
      <c r="Q944" s="1" t="s">
        <v>226</v>
      </c>
      <c r="R944" s="6">
        <v>45868</v>
      </c>
      <c r="S944" s="1" t="s">
        <v>4027</v>
      </c>
      <c r="T944" s="124" t="s">
        <v>439</v>
      </c>
    </row>
    <row r="945" spans="1:20" ht="95.1" customHeight="1" x14ac:dyDescent="0.25">
      <c r="A945" s="118" t="s">
        <v>2274</v>
      </c>
      <c r="B945" s="1">
        <v>2515</v>
      </c>
      <c r="C945" s="1" t="s">
        <v>1496</v>
      </c>
      <c r="D945" s="1" t="s">
        <v>437</v>
      </c>
      <c r="E945" s="1" t="s">
        <v>2699</v>
      </c>
      <c r="F945" s="1">
        <v>1032082</v>
      </c>
      <c r="G945" s="1" t="s">
        <v>4057</v>
      </c>
      <c r="H945" s="133">
        <v>5</v>
      </c>
      <c r="I945" s="7" t="s">
        <v>4042</v>
      </c>
      <c r="J945" s="1" t="s">
        <v>57</v>
      </c>
      <c r="K945" s="1" t="s">
        <v>469</v>
      </c>
      <c r="L945" s="3">
        <f t="shared" si="14"/>
        <v>0.63</v>
      </c>
      <c r="M945" s="10">
        <f t="shared" si="13"/>
        <v>3.15</v>
      </c>
      <c r="N945" s="5" t="s">
        <v>12</v>
      </c>
      <c r="O945" s="1" t="s">
        <v>242</v>
      </c>
      <c r="P945" s="1" t="s">
        <v>226</v>
      </c>
      <c r="Q945" s="1" t="s">
        <v>226</v>
      </c>
      <c r="R945" s="6">
        <v>45868</v>
      </c>
      <c r="S945" s="1" t="s">
        <v>4027</v>
      </c>
      <c r="T945" s="124" t="s">
        <v>439</v>
      </c>
    </row>
    <row r="946" spans="1:20" ht="95.1" customHeight="1" x14ac:dyDescent="0.25">
      <c r="A946" s="118" t="s">
        <v>2274</v>
      </c>
      <c r="B946" s="1">
        <v>2741</v>
      </c>
      <c r="C946" s="1" t="s">
        <v>1496</v>
      </c>
      <c r="D946" s="1" t="s">
        <v>437</v>
      </c>
      <c r="E946" s="1" t="s">
        <v>2699</v>
      </c>
      <c r="F946" s="1">
        <v>1032082</v>
      </c>
      <c r="G946" s="1" t="s">
        <v>4057</v>
      </c>
      <c r="H946" s="133">
        <v>5</v>
      </c>
      <c r="I946" s="7" t="s">
        <v>4042</v>
      </c>
      <c r="J946" s="1" t="s">
        <v>57</v>
      </c>
      <c r="K946" s="1" t="s">
        <v>469</v>
      </c>
      <c r="L946" s="3">
        <f t="shared" si="14"/>
        <v>0.63</v>
      </c>
      <c r="M946" s="10">
        <f t="shared" si="13"/>
        <v>3.15</v>
      </c>
      <c r="N946" s="5" t="s">
        <v>12</v>
      </c>
      <c r="O946" s="1" t="s">
        <v>242</v>
      </c>
      <c r="P946" s="1" t="s">
        <v>226</v>
      </c>
      <c r="Q946" s="1" t="s">
        <v>226</v>
      </c>
      <c r="R946" s="6">
        <v>45868</v>
      </c>
      <c r="S946" s="1" t="s">
        <v>4027</v>
      </c>
      <c r="T946" s="124" t="s">
        <v>439</v>
      </c>
    </row>
    <row r="947" spans="1:20" ht="95.1" customHeight="1" x14ac:dyDescent="0.25">
      <c r="A947" s="118" t="s">
        <v>2274</v>
      </c>
      <c r="B947" s="1">
        <v>2515</v>
      </c>
      <c r="C947" s="1" t="s">
        <v>1496</v>
      </c>
      <c r="D947" s="1" t="s">
        <v>437</v>
      </c>
      <c r="E947" s="1" t="s">
        <v>2699</v>
      </c>
      <c r="F947" s="1">
        <v>1039509</v>
      </c>
      <c r="G947" s="1" t="s">
        <v>4057</v>
      </c>
      <c r="H947" s="133">
        <v>10</v>
      </c>
      <c r="I947" s="7" t="s">
        <v>4042</v>
      </c>
      <c r="J947" s="1" t="s">
        <v>57</v>
      </c>
      <c r="K947" s="1" t="s">
        <v>494</v>
      </c>
      <c r="L947" s="3">
        <v>0.05</v>
      </c>
      <c r="M947" s="10">
        <f t="shared" si="13"/>
        <v>0.5</v>
      </c>
      <c r="N947" s="5" t="s">
        <v>12</v>
      </c>
      <c r="O947" s="1" t="s">
        <v>242</v>
      </c>
      <c r="P947" s="1" t="s">
        <v>226</v>
      </c>
      <c r="Q947" s="1" t="s">
        <v>226</v>
      </c>
      <c r="R947" s="6">
        <v>45868</v>
      </c>
      <c r="S947" s="1" t="s">
        <v>4027</v>
      </c>
      <c r="T947" s="124" t="s">
        <v>439</v>
      </c>
    </row>
    <row r="948" spans="1:20" ht="95.1" customHeight="1" x14ac:dyDescent="0.25">
      <c r="A948" s="118" t="s">
        <v>2274</v>
      </c>
      <c r="B948" s="1">
        <v>2741</v>
      </c>
      <c r="C948" s="1" t="s">
        <v>1496</v>
      </c>
      <c r="D948" s="1" t="s">
        <v>437</v>
      </c>
      <c r="E948" s="1" t="s">
        <v>2699</v>
      </c>
      <c r="F948" s="1">
        <v>1039509</v>
      </c>
      <c r="G948" s="1" t="s">
        <v>4057</v>
      </c>
      <c r="H948" s="133">
        <v>10</v>
      </c>
      <c r="I948" s="7" t="s">
        <v>4042</v>
      </c>
      <c r="J948" s="1" t="s">
        <v>57</v>
      </c>
      <c r="K948" s="1" t="s">
        <v>494</v>
      </c>
      <c r="L948" s="3">
        <v>0.05</v>
      </c>
      <c r="M948" s="10">
        <f t="shared" si="13"/>
        <v>0.5</v>
      </c>
      <c r="N948" s="5" t="s">
        <v>12</v>
      </c>
      <c r="O948" s="1" t="s">
        <v>242</v>
      </c>
      <c r="P948" s="1" t="s">
        <v>226</v>
      </c>
      <c r="Q948" s="1" t="s">
        <v>226</v>
      </c>
      <c r="R948" s="6">
        <v>45868</v>
      </c>
      <c r="S948" s="1" t="s">
        <v>4027</v>
      </c>
      <c r="T948" s="124" t="s">
        <v>439</v>
      </c>
    </row>
    <row r="949" spans="1:20" ht="95.1" customHeight="1" x14ac:dyDescent="0.25">
      <c r="A949" s="118" t="s">
        <v>2274</v>
      </c>
      <c r="B949" s="1">
        <v>2515</v>
      </c>
      <c r="C949" s="1" t="s">
        <v>1496</v>
      </c>
      <c r="D949" s="1" t="s">
        <v>437</v>
      </c>
      <c r="E949" s="1" t="s">
        <v>2699</v>
      </c>
      <c r="F949" s="1">
        <v>1107554</v>
      </c>
      <c r="G949" s="1" t="s">
        <v>4057</v>
      </c>
      <c r="H949" s="133">
        <v>8608</v>
      </c>
      <c r="I949" s="7" t="s">
        <v>4042</v>
      </c>
      <c r="J949" s="1" t="s">
        <v>57</v>
      </c>
      <c r="K949" s="1" t="s">
        <v>473</v>
      </c>
      <c r="L949" s="3">
        <v>0.11</v>
      </c>
      <c r="M949" s="10">
        <f t="shared" ref="M949:M972" si="15">H949*L949</f>
        <v>946.88</v>
      </c>
      <c r="N949" s="5" t="s">
        <v>12</v>
      </c>
      <c r="O949" s="1" t="s">
        <v>242</v>
      </c>
      <c r="P949" s="1" t="s">
        <v>226</v>
      </c>
      <c r="Q949" s="1" t="s">
        <v>226</v>
      </c>
      <c r="R949" s="6">
        <v>45868</v>
      </c>
      <c r="S949" s="1" t="s">
        <v>4027</v>
      </c>
      <c r="T949" s="124" t="s">
        <v>439</v>
      </c>
    </row>
    <row r="950" spans="1:20" ht="95.1" customHeight="1" x14ac:dyDescent="0.25">
      <c r="A950" s="118" t="s">
        <v>2274</v>
      </c>
      <c r="B950" s="1">
        <v>2741</v>
      </c>
      <c r="C950" s="1" t="s">
        <v>1496</v>
      </c>
      <c r="D950" s="1" t="s">
        <v>437</v>
      </c>
      <c r="E950" s="1" t="s">
        <v>2699</v>
      </c>
      <c r="F950" s="1">
        <v>1107554</v>
      </c>
      <c r="G950" s="1" t="s">
        <v>4057</v>
      </c>
      <c r="H950" s="133">
        <v>6608</v>
      </c>
      <c r="I950" s="7" t="s">
        <v>4042</v>
      </c>
      <c r="J950" s="1" t="s">
        <v>57</v>
      </c>
      <c r="K950" s="1" t="s">
        <v>473</v>
      </c>
      <c r="L950" s="3">
        <v>0.11</v>
      </c>
      <c r="M950" s="10">
        <f t="shared" si="15"/>
        <v>726.88</v>
      </c>
      <c r="N950" s="5" t="s">
        <v>12</v>
      </c>
      <c r="O950" s="1" t="s">
        <v>242</v>
      </c>
      <c r="P950" s="1" t="s">
        <v>226</v>
      </c>
      <c r="Q950" s="1" t="s">
        <v>226</v>
      </c>
      <c r="R950" s="6">
        <v>45868</v>
      </c>
      <c r="S950" s="1" t="s">
        <v>4027</v>
      </c>
      <c r="T950" s="124" t="s">
        <v>439</v>
      </c>
    </row>
    <row r="951" spans="1:20" ht="95.1" customHeight="1" x14ac:dyDescent="0.25">
      <c r="A951" s="118" t="s">
        <v>2274</v>
      </c>
      <c r="B951" s="1">
        <v>2515</v>
      </c>
      <c r="C951" s="1" t="s">
        <v>1496</v>
      </c>
      <c r="D951" s="1" t="s">
        <v>437</v>
      </c>
      <c r="E951" s="1" t="s">
        <v>2699</v>
      </c>
      <c r="F951" s="1">
        <v>1107557</v>
      </c>
      <c r="G951" s="1" t="s">
        <v>4057</v>
      </c>
      <c r="H951" s="133">
        <v>3532</v>
      </c>
      <c r="I951" s="7" t="s">
        <v>4042</v>
      </c>
      <c r="J951" s="1" t="s">
        <v>57</v>
      </c>
      <c r="K951" s="1" t="s">
        <v>474</v>
      </c>
      <c r="L951" s="3">
        <v>0.11</v>
      </c>
      <c r="M951" s="10">
        <f t="shared" si="15"/>
        <v>388.52</v>
      </c>
      <c r="N951" s="5" t="s">
        <v>12</v>
      </c>
      <c r="O951" s="1" t="s">
        <v>242</v>
      </c>
      <c r="P951" s="1" t="s">
        <v>226</v>
      </c>
      <c r="Q951" s="1" t="s">
        <v>226</v>
      </c>
      <c r="R951" s="6">
        <v>45868</v>
      </c>
      <c r="S951" s="1" t="s">
        <v>4027</v>
      </c>
      <c r="T951" s="124" t="s">
        <v>439</v>
      </c>
    </row>
    <row r="952" spans="1:20" ht="95.1" customHeight="1" x14ac:dyDescent="0.25">
      <c r="A952" s="118" t="s">
        <v>2274</v>
      </c>
      <c r="B952" s="1">
        <v>2741</v>
      </c>
      <c r="C952" s="1" t="s">
        <v>1496</v>
      </c>
      <c r="D952" s="1" t="s">
        <v>437</v>
      </c>
      <c r="E952" s="1" t="s">
        <v>2699</v>
      </c>
      <c r="F952" s="1">
        <v>1107557</v>
      </c>
      <c r="G952" s="1" t="s">
        <v>4057</v>
      </c>
      <c r="H952" s="133">
        <v>1532</v>
      </c>
      <c r="I952" s="7" t="s">
        <v>4042</v>
      </c>
      <c r="J952" s="1" t="s">
        <v>57</v>
      </c>
      <c r="K952" s="1" t="s">
        <v>474</v>
      </c>
      <c r="L952" s="3">
        <v>0.11</v>
      </c>
      <c r="M952" s="10">
        <f t="shared" si="15"/>
        <v>168.52</v>
      </c>
      <c r="N952" s="5" t="s">
        <v>12</v>
      </c>
      <c r="O952" s="1" t="s">
        <v>242</v>
      </c>
      <c r="P952" s="1" t="s">
        <v>226</v>
      </c>
      <c r="Q952" s="1" t="s">
        <v>226</v>
      </c>
      <c r="R952" s="6">
        <v>45868</v>
      </c>
      <c r="S952" s="1" t="s">
        <v>4027</v>
      </c>
      <c r="T952" s="124" t="s">
        <v>439</v>
      </c>
    </row>
    <row r="953" spans="1:20" ht="95.1" customHeight="1" x14ac:dyDescent="0.25">
      <c r="A953" s="118" t="s">
        <v>2274</v>
      </c>
      <c r="B953" s="1">
        <v>2515</v>
      </c>
      <c r="C953" s="1" t="s">
        <v>1496</v>
      </c>
      <c r="D953" s="1" t="s">
        <v>437</v>
      </c>
      <c r="E953" s="1" t="s">
        <v>2699</v>
      </c>
      <c r="F953" s="1">
        <v>1108311</v>
      </c>
      <c r="G953" s="1" t="s">
        <v>4057</v>
      </c>
      <c r="H953" s="133">
        <v>3904</v>
      </c>
      <c r="I953" s="7" t="s">
        <v>4042</v>
      </c>
      <c r="J953" s="1" t="s">
        <v>57</v>
      </c>
      <c r="K953" s="1" t="s">
        <v>476</v>
      </c>
      <c r="L953" s="3">
        <v>0.03</v>
      </c>
      <c r="M953" s="10">
        <f t="shared" si="15"/>
        <v>117.11999999999999</v>
      </c>
      <c r="N953" s="5" t="s">
        <v>12</v>
      </c>
      <c r="O953" s="1" t="s">
        <v>242</v>
      </c>
      <c r="P953" s="1" t="s">
        <v>226</v>
      </c>
      <c r="Q953" s="1" t="s">
        <v>226</v>
      </c>
      <c r="R953" s="6">
        <v>45868</v>
      </c>
      <c r="S953" s="1" t="s">
        <v>4027</v>
      </c>
      <c r="T953" s="124" t="s">
        <v>439</v>
      </c>
    </row>
    <row r="954" spans="1:20" ht="95.1" customHeight="1" x14ac:dyDescent="0.25">
      <c r="A954" s="118" t="s">
        <v>2274</v>
      </c>
      <c r="B954" s="1">
        <v>2741</v>
      </c>
      <c r="C954" s="1" t="s">
        <v>1496</v>
      </c>
      <c r="D954" s="1" t="s">
        <v>437</v>
      </c>
      <c r="E954" s="1" t="s">
        <v>2699</v>
      </c>
      <c r="F954" s="1">
        <v>1108311</v>
      </c>
      <c r="G954" s="1" t="s">
        <v>4057</v>
      </c>
      <c r="H954" s="133">
        <v>1904</v>
      </c>
      <c r="I954" s="7" t="s">
        <v>4042</v>
      </c>
      <c r="J954" s="1" t="s">
        <v>57</v>
      </c>
      <c r="K954" s="1" t="s">
        <v>476</v>
      </c>
      <c r="L954" s="3">
        <v>0.03</v>
      </c>
      <c r="M954" s="10">
        <f t="shared" si="15"/>
        <v>57.12</v>
      </c>
      <c r="N954" s="5" t="s">
        <v>12</v>
      </c>
      <c r="O954" s="1" t="s">
        <v>242</v>
      </c>
      <c r="P954" s="1" t="s">
        <v>226</v>
      </c>
      <c r="Q954" s="1" t="s">
        <v>226</v>
      </c>
      <c r="R954" s="6">
        <v>45868</v>
      </c>
      <c r="S954" s="1" t="s">
        <v>4027</v>
      </c>
      <c r="T954" s="124" t="s">
        <v>439</v>
      </c>
    </row>
    <row r="955" spans="1:20" ht="95.1" customHeight="1" x14ac:dyDescent="0.25">
      <c r="A955" s="118" t="s">
        <v>2274</v>
      </c>
      <c r="B955" s="1">
        <v>2515</v>
      </c>
      <c r="C955" s="1" t="s">
        <v>1496</v>
      </c>
      <c r="D955" s="1" t="s">
        <v>437</v>
      </c>
      <c r="E955" s="1" t="s">
        <v>2699</v>
      </c>
      <c r="F955" s="1">
        <v>1108310</v>
      </c>
      <c r="G955" s="1" t="s">
        <v>4057</v>
      </c>
      <c r="H955" s="133">
        <v>5296</v>
      </c>
      <c r="I955" s="7" t="s">
        <v>4042</v>
      </c>
      <c r="J955" s="1" t="s">
        <v>57</v>
      </c>
      <c r="K955" s="1" t="s">
        <v>495</v>
      </c>
      <c r="L955" s="3">
        <v>0.03</v>
      </c>
      <c r="M955" s="10">
        <f t="shared" si="15"/>
        <v>158.88</v>
      </c>
      <c r="N955" s="5" t="s">
        <v>12</v>
      </c>
      <c r="O955" s="1" t="s">
        <v>242</v>
      </c>
      <c r="P955" s="1" t="s">
        <v>226</v>
      </c>
      <c r="Q955" s="1" t="s">
        <v>226</v>
      </c>
      <c r="R955" s="6">
        <v>45868</v>
      </c>
      <c r="S955" s="1" t="s">
        <v>4027</v>
      </c>
      <c r="T955" s="124" t="s">
        <v>439</v>
      </c>
    </row>
    <row r="956" spans="1:20" ht="95.1" customHeight="1" x14ac:dyDescent="0.25">
      <c r="A956" s="118" t="s">
        <v>2274</v>
      </c>
      <c r="B956" s="1">
        <v>2741</v>
      </c>
      <c r="C956" s="1" t="s">
        <v>1496</v>
      </c>
      <c r="D956" s="1" t="s">
        <v>437</v>
      </c>
      <c r="E956" s="1" t="s">
        <v>2699</v>
      </c>
      <c r="F956" s="1">
        <v>1108310</v>
      </c>
      <c r="G956" s="1" t="s">
        <v>4057</v>
      </c>
      <c r="H956" s="133">
        <v>3296</v>
      </c>
      <c r="I956" s="7" t="s">
        <v>4042</v>
      </c>
      <c r="J956" s="1" t="s">
        <v>57</v>
      </c>
      <c r="K956" s="1" t="s">
        <v>495</v>
      </c>
      <c r="L956" s="3">
        <v>0.03</v>
      </c>
      <c r="M956" s="10">
        <f t="shared" si="15"/>
        <v>98.88</v>
      </c>
      <c r="N956" s="5" t="s">
        <v>12</v>
      </c>
      <c r="O956" s="1" t="s">
        <v>242</v>
      </c>
      <c r="P956" s="1" t="s">
        <v>226</v>
      </c>
      <c r="Q956" s="1" t="s">
        <v>226</v>
      </c>
      <c r="R956" s="6">
        <v>45868</v>
      </c>
      <c r="S956" s="1" t="s">
        <v>4027</v>
      </c>
      <c r="T956" s="124" t="s">
        <v>439</v>
      </c>
    </row>
    <row r="957" spans="1:20" ht="95.1" customHeight="1" x14ac:dyDescent="0.25">
      <c r="A957" s="118" t="s">
        <v>2274</v>
      </c>
      <c r="B957" s="1">
        <v>2515</v>
      </c>
      <c r="C957" s="1" t="s">
        <v>1496</v>
      </c>
      <c r="D957" s="1" t="s">
        <v>437</v>
      </c>
      <c r="E957" s="1" t="s">
        <v>2699</v>
      </c>
      <c r="F957" s="1" t="s">
        <v>1133</v>
      </c>
      <c r="G957" s="1" t="s">
        <v>4057</v>
      </c>
      <c r="H957" s="133">
        <v>600</v>
      </c>
      <c r="I957" s="7" t="s">
        <v>4042</v>
      </c>
      <c r="J957" s="1" t="s">
        <v>57</v>
      </c>
      <c r="K957" s="1" t="s">
        <v>477</v>
      </c>
      <c r="L957" s="3">
        <v>0.03</v>
      </c>
      <c r="M957" s="10">
        <f t="shared" si="15"/>
        <v>18</v>
      </c>
      <c r="N957" s="5" t="s">
        <v>12</v>
      </c>
      <c r="O957" s="1" t="s">
        <v>242</v>
      </c>
      <c r="P957" s="1" t="s">
        <v>226</v>
      </c>
      <c r="Q957" s="1" t="s">
        <v>226</v>
      </c>
      <c r="R957" s="6">
        <v>45868</v>
      </c>
      <c r="S957" s="1" t="s">
        <v>4027</v>
      </c>
      <c r="T957" s="124" t="s">
        <v>439</v>
      </c>
    </row>
    <row r="958" spans="1:20" ht="95.1" customHeight="1" x14ac:dyDescent="0.25">
      <c r="A958" s="118" t="s">
        <v>2274</v>
      </c>
      <c r="B958" s="1">
        <v>2741</v>
      </c>
      <c r="C958" s="1" t="s">
        <v>1496</v>
      </c>
      <c r="D958" s="1" t="s">
        <v>437</v>
      </c>
      <c r="E958" s="1" t="s">
        <v>2699</v>
      </c>
      <c r="F958" s="1" t="s">
        <v>1133</v>
      </c>
      <c r="G958" s="1" t="s">
        <v>4057</v>
      </c>
      <c r="H958" s="133">
        <v>400</v>
      </c>
      <c r="I958" s="7" t="s">
        <v>4042</v>
      </c>
      <c r="J958" s="1" t="s">
        <v>57</v>
      </c>
      <c r="K958" s="1" t="s">
        <v>477</v>
      </c>
      <c r="L958" s="3">
        <v>0.03</v>
      </c>
      <c r="M958" s="10">
        <f t="shared" si="15"/>
        <v>12</v>
      </c>
      <c r="N958" s="5" t="s">
        <v>12</v>
      </c>
      <c r="O958" s="1" t="s">
        <v>242</v>
      </c>
      <c r="P958" s="1" t="s">
        <v>226</v>
      </c>
      <c r="Q958" s="1" t="s">
        <v>226</v>
      </c>
      <c r="R958" s="6">
        <v>45868</v>
      </c>
      <c r="S958" s="1" t="s">
        <v>4027</v>
      </c>
      <c r="T958" s="124" t="s">
        <v>439</v>
      </c>
    </row>
    <row r="959" spans="1:20" ht="95.1" customHeight="1" x14ac:dyDescent="0.25">
      <c r="A959" s="118" t="s">
        <v>2274</v>
      </c>
      <c r="B959" s="1">
        <v>2515</v>
      </c>
      <c r="C959" s="1" t="s">
        <v>1496</v>
      </c>
      <c r="D959" s="1" t="s">
        <v>437</v>
      </c>
      <c r="E959" s="1" t="s">
        <v>2699</v>
      </c>
      <c r="F959" s="1" t="s">
        <v>1133</v>
      </c>
      <c r="G959" s="1" t="s">
        <v>4057</v>
      </c>
      <c r="H959" s="133">
        <v>600</v>
      </c>
      <c r="I959" s="7" t="s">
        <v>4042</v>
      </c>
      <c r="J959" s="1" t="s">
        <v>57</v>
      </c>
      <c r="K959" s="1" t="s">
        <v>478</v>
      </c>
      <c r="L959" s="3">
        <v>0.04</v>
      </c>
      <c r="M959" s="10">
        <f t="shared" si="15"/>
        <v>24</v>
      </c>
      <c r="N959" s="5" t="s">
        <v>12</v>
      </c>
      <c r="O959" s="1" t="s">
        <v>242</v>
      </c>
      <c r="P959" s="1" t="s">
        <v>226</v>
      </c>
      <c r="Q959" s="1" t="s">
        <v>226</v>
      </c>
      <c r="R959" s="6">
        <v>45868</v>
      </c>
      <c r="S959" s="1" t="s">
        <v>4027</v>
      </c>
      <c r="T959" s="124" t="s">
        <v>439</v>
      </c>
    </row>
    <row r="960" spans="1:20" ht="95.1" customHeight="1" x14ac:dyDescent="0.25">
      <c r="A960" s="118" t="s">
        <v>2274</v>
      </c>
      <c r="B960" s="1">
        <v>2741</v>
      </c>
      <c r="C960" s="1" t="s">
        <v>1496</v>
      </c>
      <c r="D960" s="1" t="s">
        <v>437</v>
      </c>
      <c r="E960" s="1" t="s">
        <v>2699</v>
      </c>
      <c r="F960" s="1" t="s">
        <v>1133</v>
      </c>
      <c r="G960" s="1" t="s">
        <v>4057</v>
      </c>
      <c r="H960" s="133">
        <v>400</v>
      </c>
      <c r="I960" s="7" t="s">
        <v>4042</v>
      </c>
      <c r="J960" s="1" t="s">
        <v>57</v>
      </c>
      <c r="K960" s="1" t="s">
        <v>478</v>
      </c>
      <c r="L960" s="3">
        <v>0.04</v>
      </c>
      <c r="M960" s="10">
        <f t="shared" si="15"/>
        <v>16</v>
      </c>
      <c r="N960" s="5" t="s">
        <v>12</v>
      </c>
      <c r="O960" s="1" t="s">
        <v>242</v>
      </c>
      <c r="P960" s="1" t="s">
        <v>226</v>
      </c>
      <c r="Q960" s="1" t="s">
        <v>226</v>
      </c>
      <c r="R960" s="6">
        <v>45868</v>
      </c>
      <c r="S960" s="1" t="s">
        <v>4027</v>
      </c>
      <c r="T960" s="124" t="s">
        <v>439</v>
      </c>
    </row>
    <row r="961" spans="1:20" ht="95.1" customHeight="1" x14ac:dyDescent="0.25">
      <c r="A961" s="118" t="s">
        <v>2274</v>
      </c>
      <c r="B961" s="1">
        <v>2515</v>
      </c>
      <c r="C961" s="1" t="s">
        <v>1496</v>
      </c>
      <c r="D961" s="1" t="s">
        <v>437</v>
      </c>
      <c r="E961" s="1" t="s">
        <v>2699</v>
      </c>
      <c r="F961" s="1">
        <v>1032169</v>
      </c>
      <c r="G961" s="1" t="s">
        <v>44</v>
      </c>
      <c r="H961" s="133">
        <v>150</v>
      </c>
      <c r="I961" s="7" t="s">
        <v>4042</v>
      </c>
      <c r="J961" s="1" t="s">
        <v>57</v>
      </c>
      <c r="K961" s="1" t="s">
        <v>496</v>
      </c>
      <c r="L961" s="3">
        <v>10.74</v>
      </c>
      <c r="M961" s="10">
        <f t="shared" si="15"/>
        <v>1611</v>
      </c>
      <c r="N961" s="5" t="s">
        <v>12</v>
      </c>
      <c r="O961" s="1" t="s">
        <v>242</v>
      </c>
      <c r="P961" s="1" t="s">
        <v>226</v>
      </c>
      <c r="Q961" s="1" t="s">
        <v>226</v>
      </c>
      <c r="R961" s="6">
        <v>45868</v>
      </c>
      <c r="S961" s="1" t="s">
        <v>4027</v>
      </c>
      <c r="T961" s="124" t="s">
        <v>439</v>
      </c>
    </row>
    <row r="962" spans="1:20" ht="95.1" customHeight="1" x14ac:dyDescent="0.25">
      <c r="A962" s="118" t="s">
        <v>2274</v>
      </c>
      <c r="B962" s="1">
        <v>2741</v>
      </c>
      <c r="C962" s="1" t="s">
        <v>1496</v>
      </c>
      <c r="D962" s="1" t="s">
        <v>437</v>
      </c>
      <c r="E962" s="1" t="s">
        <v>2699</v>
      </c>
      <c r="F962" s="1">
        <v>1032169</v>
      </c>
      <c r="G962" s="1" t="s">
        <v>44</v>
      </c>
      <c r="H962" s="133">
        <v>130</v>
      </c>
      <c r="I962" s="7" t="s">
        <v>4042</v>
      </c>
      <c r="J962" s="1" t="s">
        <v>57</v>
      </c>
      <c r="K962" s="1" t="s">
        <v>496</v>
      </c>
      <c r="L962" s="3">
        <v>10.74</v>
      </c>
      <c r="M962" s="10">
        <f t="shared" si="15"/>
        <v>1396.2</v>
      </c>
      <c r="N962" s="5" t="s">
        <v>12</v>
      </c>
      <c r="O962" s="1" t="s">
        <v>242</v>
      </c>
      <c r="P962" s="1" t="s">
        <v>226</v>
      </c>
      <c r="Q962" s="1" t="s">
        <v>226</v>
      </c>
      <c r="R962" s="6">
        <v>45868</v>
      </c>
      <c r="S962" s="1" t="s">
        <v>4027</v>
      </c>
      <c r="T962" s="124" t="s">
        <v>439</v>
      </c>
    </row>
    <row r="963" spans="1:20" ht="95.1" customHeight="1" x14ac:dyDescent="0.25">
      <c r="A963" s="118" t="s">
        <v>2274</v>
      </c>
      <c r="B963" s="1">
        <v>2515</v>
      </c>
      <c r="C963" s="1" t="s">
        <v>1496</v>
      </c>
      <c r="D963" s="1" t="s">
        <v>437</v>
      </c>
      <c r="E963" s="1" t="s">
        <v>2699</v>
      </c>
      <c r="F963" s="1" t="s">
        <v>1133</v>
      </c>
      <c r="G963" s="1" t="s">
        <v>44</v>
      </c>
      <c r="H963" s="133">
        <v>5</v>
      </c>
      <c r="I963" s="7" t="s">
        <v>4042</v>
      </c>
      <c r="J963" s="1" t="s">
        <v>57</v>
      </c>
      <c r="K963" s="1" t="s">
        <v>481</v>
      </c>
      <c r="L963" s="9" t="s">
        <v>2638</v>
      </c>
      <c r="M963" s="10">
        <v>0.01</v>
      </c>
      <c r="N963" s="5" t="s">
        <v>12</v>
      </c>
      <c r="O963" s="1" t="s">
        <v>242</v>
      </c>
      <c r="P963" s="1" t="s">
        <v>226</v>
      </c>
      <c r="Q963" s="1" t="s">
        <v>226</v>
      </c>
      <c r="R963" s="6">
        <v>45868</v>
      </c>
      <c r="S963" s="1" t="s">
        <v>4027</v>
      </c>
      <c r="T963" s="124" t="s">
        <v>439</v>
      </c>
    </row>
    <row r="964" spans="1:20" ht="95.1" customHeight="1" x14ac:dyDescent="0.25">
      <c r="A964" s="118" t="s">
        <v>2274</v>
      </c>
      <c r="B964" s="1">
        <v>2741</v>
      </c>
      <c r="C964" s="1" t="s">
        <v>1496</v>
      </c>
      <c r="D964" s="1" t="s">
        <v>437</v>
      </c>
      <c r="E964" s="1" t="s">
        <v>2699</v>
      </c>
      <c r="F964" s="1" t="s">
        <v>1133</v>
      </c>
      <c r="G964" s="1" t="s">
        <v>44</v>
      </c>
      <c r="H964" s="133">
        <v>5</v>
      </c>
      <c r="I964" s="7" t="s">
        <v>4042</v>
      </c>
      <c r="J964" s="1" t="s">
        <v>57</v>
      </c>
      <c r="K964" s="1" t="s">
        <v>481</v>
      </c>
      <c r="L964" s="9" t="s">
        <v>2638</v>
      </c>
      <c r="M964" s="10">
        <v>0.01</v>
      </c>
      <c r="N964" s="5" t="s">
        <v>12</v>
      </c>
      <c r="O964" s="1" t="s">
        <v>242</v>
      </c>
      <c r="P964" s="1" t="s">
        <v>226</v>
      </c>
      <c r="Q964" s="1" t="s">
        <v>226</v>
      </c>
      <c r="R964" s="6">
        <v>45868</v>
      </c>
      <c r="S964" s="1" t="s">
        <v>4027</v>
      </c>
      <c r="T964" s="124" t="s">
        <v>439</v>
      </c>
    </row>
    <row r="965" spans="1:20" ht="95.1" customHeight="1" x14ac:dyDescent="0.25">
      <c r="A965" s="118" t="s">
        <v>2274</v>
      </c>
      <c r="B965" s="1">
        <v>2515</v>
      </c>
      <c r="C965" s="1" t="s">
        <v>1496</v>
      </c>
      <c r="D965" s="1" t="s">
        <v>437</v>
      </c>
      <c r="E965" s="1" t="s">
        <v>2699</v>
      </c>
      <c r="F965" s="1">
        <v>1032175</v>
      </c>
      <c r="G965" s="1" t="s">
        <v>4056</v>
      </c>
      <c r="H965" s="133">
        <v>3720</v>
      </c>
      <c r="I965" s="7" t="s">
        <v>4042</v>
      </c>
      <c r="J965" s="1" t="s">
        <v>57</v>
      </c>
      <c r="K965" s="1" t="s">
        <v>497</v>
      </c>
      <c r="L965" s="3">
        <v>62.27</v>
      </c>
      <c r="M965" s="10">
        <f t="shared" si="15"/>
        <v>231644.40000000002</v>
      </c>
      <c r="N965" s="5" t="s">
        <v>12</v>
      </c>
      <c r="O965" s="1" t="s">
        <v>242</v>
      </c>
      <c r="P965" s="1" t="s">
        <v>226</v>
      </c>
      <c r="Q965" s="1" t="s">
        <v>226</v>
      </c>
      <c r="R965" s="6">
        <v>45868</v>
      </c>
      <c r="S965" s="1" t="s">
        <v>4027</v>
      </c>
      <c r="T965" s="124" t="s">
        <v>439</v>
      </c>
    </row>
    <row r="966" spans="1:20" ht="95.1" customHeight="1" x14ac:dyDescent="0.25">
      <c r="A966" s="118" t="s">
        <v>2274</v>
      </c>
      <c r="B966" s="1">
        <v>2741</v>
      </c>
      <c r="C966" s="1" t="s">
        <v>1496</v>
      </c>
      <c r="D966" s="1" t="s">
        <v>437</v>
      </c>
      <c r="E966" s="1" t="s">
        <v>2699</v>
      </c>
      <c r="F966" s="1">
        <v>1032175</v>
      </c>
      <c r="G966" s="1" t="s">
        <v>4056</v>
      </c>
      <c r="H966" s="133">
        <v>3000</v>
      </c>
      <c r="I966" s="7" t="s">
        <v>4042</v>
      </c>
      <c r="J966" s="1" t="s">
        <v>57</v>
      </c>
      <c r="K966" s="1" t="s">
        <v>497</v>
      </c>
      <c r="L966" s="3">
        <v>62.27</v>
      </c>
      <c r="M966" s="10">
        <f t="shared" si="15"/>
        <v>186810</v>
      </c>
      <c r="N966" s="5" t="s">
        <v>12</v>
      </c>
      <c r="O966" s="1" t="s">
        <v>242</v>
      </c>
      <c r="P966" s="1" t="s">
        <v>226</v>
      </c>
      <c r="Q966" s="1" t="s">
        <v>226</v>
      </c>
      <c r="R966" s="6">
        <v>45868</v>
      </c>
      <c r="S966" s="1" t="s">
        <v>4027</v>
      </c>
      <c r="T966" s="124" t="s">
        <v>439</v>
      </c>
    </row>
    <row r="967" spans="1:20" ht="95.1" customHeight="1" x14ac:dyDescent="0.25">
      <c r="A967" s="118" t="s">
        <v>2274</v>
      </c>
      <c r="B967" s="1">
        <v>2515</v>
      </c>
      <c r="C967" s="1" t="s">
        <v>1496</v>
      </c>
      <c r="D967" s="1" t="s">
        <v>437</v>
      </c>
      <c r="E967" s="1" t="s">
        <v>2699</v>
      </c>
      <c r="F967" s="1" t="s">
        <v>1133</v>
      </c>
      <c r="G967" s="1" t="s">
        <v>4056</v>
      </c>
      <c r="H967" s="133">
        <v>130</v>
      </c>
      <c r="I967" s="7" t="s">
        <v>4042</v>
      </c>
      <c r="J967" s="1" t="s">
        <v>57</v>
      </c>
      <c r="K967" s="1" t="s">
        <v>484</v>
      </c>
      <c r="L967" s="9" t="s">
        <v>2638</v>
      </c>
      <c r="M967" s="10">
        <v>0.01</v>
      </c>
      <c r="N967" s="5" t="s">
        <v>12</v>
      </c>
      <c r="O967" s="1" t="s">
        <v>242</v>
      </c>
      <c r="P967" s="1" t="s">
        <v>226</v>
      </c>
      <c r="Q967" s="1" t="s">
        <v>226</v>
      </c>
      <c r="R967" s="6">
        <v>45868</v>
      </c>
      <c r="S967" s="1" t="s">
        <v>4027</v>
      </c>
      <c r="T967" s="124" t="s">
        <v>439</v>
      </c>
    </row>
    <row r="968" spans="1:20" ht="95.1" customHeight="1" x14ac:dyDescent="0.25">
      <c r="A968" s="118" t="s">
        <v>2274</v>
      </c>
      <c r="B968" s="1">
        <v>2741</v>
      </c>
      <c r="C968" s="1" t="s">
        <v>1496</v>
      </c>
      <c r="D968" s="1" t="s">
        <v>437</v>
      </c>
      <c r="E968" s="1" t="s">
        <v>2699</v>
      </c>
      <c r="F968" s="1" t="s">
        <v>1133</v>
      </c>
      <c r="G968" s="1" t="s">
        <v>4056</v>
      </c>
      <c r="H968" s="133">
        <v>110</v>
      </c>
      <c r="I968" s="7" t="s">
        <v>4042</v>
      </c>
      <c r="J968" s="1" t="s">
        <v>57</v>
      </c>
      <c r="K968" s="1" t="s">
        <v>484</v>
      </c>
      <c r="L968" s="9" t="s">
        <v>2638</v>
      </c>
      <c r="M968" s="10">
        <v>0.01</v>
      </c>
      <c r="N968" s="5" t="s">
        <v>12</v>
      </c>
      <c r="O968" s="1" t="s">
        <v>242</v>
      </c>
      <c r="P968" s="1" t="s">
        <v>226</v>
      </c>
      <c r="Q968" s="1" t="s">
        <v>226</v>
      </c>
      <c r="R968" s="6">
        <v>45868</v>
      </c>
      <c r="S968" s="1" t="s">
        <v>4027</v>
      </c>
      <c r="T968" s="124" t="s">
        <v>439</v>
      </c>
    </row>
    <row r="969" spans="1:20" ht="95.1" customHeight="1" x14ac:dyDescent="0.25">
      <c r="A969" s="118" t="s">
        <v>2274</v>
      </c>
      <c r="B969" s="1">
        <v>2515</v>
      </c>
      <c r="C969" s="1" t="s">
        <v>1496</v>
      </c>
      <c r="D969" s="1" t="s">
        <v>437</v>
      </c>
      <c r="E969" s="1" t="s">
        <v>2699</v>
      </c>
      <c r="F969" s="1">
        <v>1032038</v>
      </c>
      <c r="G969" s="1" t="s">
        <v>4057</v>
      </c>
      <c r="H969" s="133">
        <v>65092</v>
      </c>
      <c r="I969" s="7" t="s">
        <v>4042</v>
      </c>
      <c r="J969" s="1" t="s">
        <v>57</v>
      </c>
      <c r="K969" s="1" t="s">
        <v>498</v>
      </c>
      <c r="L969" s="3">
        <v>0.08</v>
      </c>
      <c r="M969" s="10">
        <f t="shared" si="15"/>
        <v>5207.3599999999997</v>
      </c>
      <c r="N969" s="5" t="s">
        <v>12</v>
      </c>
      <c r="O969" s="1" t="s">
        <v>242</v>
      </c>
      <c r="P969" s="1" t="s">
        <v>226</v>
      </c>
      <c r="Q969" s="1" t="s">
        <v>226</v>
      </c>
      <c r="R969" s="6">
        <v>45868</v>
      </c>
      <c r="S969" s="1" t="s">
        <v>4027</v>
      </c>
      <c r="T969" s="124" t="s">
        <v>439</v>
      </c>
    </row>
    <row r="970" spans="1:20" ht="95.1" customHeight="1" x14ac:dyDescent="0.25">
      <c r="A970" s="118" t="s">
        <v>2274</v>
      </c>
      <c r="B970" s="1">
        <v>2741</v>
      </c>
      <c r="C970" s="1" t="s">
        <v>1496</v>
      </c>
      <c r="D970" s="1" t="s">
        <v>437</v>
      </c>
      <c r="E970" s="1" t="s">
        <v>2699</v>
      </c>
      <c r="F970" s="1">
        <v>1032038</v>
      </c>
      <c r="G970" s="1" t="s">
        <v>4057</v>
      </c>
      <c r="H970" s="133">
        <v>63092</v>
      </c>
      <c r="I970" s="7" t="s">
        <v>4042</v>
      </c>
      <c r="J970" s="1" t="s">
        <v>57</v>
      </c>
      <c r="K970" s="1" t="s">
        <v>498</v>
      </c>
      <c r="L970" s="3">
        <v>0.08</v>
      </c>
      <c r="M970" s="10">
        <f t="shared" si="15"/>
        <v>5047.3599999999997</v>
      </c>
      <c r="N970" s="5" t="s">
        <v>12</v>
      </c>
      <c r="O970" s="1" t="s">
        <v>242</v>
      </c>
      <c r="P970" s="1" t="s">
        <v>226</v>
      </c>
      <c r="Q970" s="1" t="s">
        <v>226</v>
      </c>
      <c r="R970" s="6">
        <v>45868</v>
      </c>
      <c r="S970" s="1" t="s">
        <v>4027</v>
      </c>
      <c r="T970" s="124" t="s">
        <v>439</v>
      </c>
    </row>
    <row r="971" spans="1:20" ht="95.1" customHeight="1" x14ac:dyDescent="0.25">
      <c r="A971" s="118" t="s">
        <v>2274</v>
      </c>
      <c r="B971" s="1">
        <v>2515</v>
      </c>
      <c r="C971" s="1" t="s">
        <v>1496</v>
      </c>
      <c r="D971" s="1" t="s">
        <v>437</v>
      </c>
      <c r="E971" s="1" t="s">
        <v>2699</v>
      </c>
      <c r="F971" s="1">
        <v>1032040</v>
      </c>
      <c r="G971" s="1" t="s">
        <v>4057</v>
      </c>
      <c r="H971" s="133">
        <v>87772</v>
      </c>
      <c r="I971" s="7" t="s">
        <v>4042</v>
      </c>
      <c r="J971" s="1" t="s">
        <v>57</v>
      </c>
      <c r="K971" s="1" t="s">
        <v>499</v>
      </c>
      <c r="L971" s="3">
        <v>0.45</v>
      </c>
      <c r="M971" s="10">
        <f t="shared" si="15"/>
        <v>39497.4</v>
      </c>
      <c r="N971" s="5" t="s">
        <v>12</v>
      </c>
      <c r="O971" s="1" t="s">
        <v>242</v>
      </c>
      <c r="P971" s="1" t="s">
        <v>226</v>
      </c>
      <c r="Q971" s="1" t="s">
        <v>226</v>
      </c>
      <c r="R971" s="6">
        <v>45868</v>
      </c>
      <c r="S971" s="1" t="s">
        <v>4027</v>
      </c>
      <c r="T971" s="124" t="s">
        <v>439</v>
      </c>
    </row>
    <row r="972" spans="1:20" ht="95.1" customHeight="1" x14ac:dyDescent="0.25">
      <c r="A972" s="118" t="s">
        <v>2274</v>
      </c>
      <c r="B972" s="1">
        <v>2741</v>
      </c>
      <c r="C972" s="1" t="s">
        <v>1496</v>
      </c>
      <c r="D972" s="1" t="s">
        <v>437</v>
      </c>
      <c r="E972" s="1" t="s">
        <v>2699</v>
      </c>
      <c r="F972" s="1">
        <v>1032040</v>
      </c>
      <c r="G972" s="1" t="s">
        <v>4057</v>
      </c>
      <c r="H972" s="133">
        <v>85772</v>
      </c>
      <c r="I972" s="7" t="s">
        <v>4042</v>
      </c>
      <c r="J972" s="1" t="s">
        <v>57</v>
      </c>
      <c r="K972" s="1" t="s">
        <v>499</v>
      </c>
      <c r="L972" s="3">
        <v>0.45</v>
      </c>
      <c r="M972" s="10">
        <f t="shared" si="15"/>
        <v>38597.4</v>
      </c>
      <c r="N972" s="5" t="s">
        <v>12</v>
      </c>
      <c r="O972" s="1" t="s">
        <v>242</v>
      </c>
      <c r="P972" s="1" t="s">
        <v>226</v>
      </c>
      <c r="Q972" s="1" t="s">
        <v>226</v>
      </c>
      <c r="R972" s="6">
        <v>45868</v>
      </c>
      <c r="S972" s="1" t="s">
        <v>4027</v>
      </c>
      <c r="T972" s="124" t="s">
        <v>439</v>
      </c>
    </row>
    <row r="973" spans="1:20" ht="95.1" customHeight="1" x14ac:dyDescent="0.25">
      <c r="A973" s="118" t="s">
        <v>2274</v>
      </c>
      <c r="B973" s="1">
        <v>2515</v>
      </c>
      <c r="C973" s="1" t="s">
        <v>1496</v>
      </c>
      <c r="D973" s="1" t="s">
        <v>437</v>
      </c>
      <c r="E973" s="1" t="s">
        <v>2699</v>
      </c>
      <c r="F973" s="1" t="s">
        <v>1133</v>
      </c>
      <c r="G973" s="1" t="s">
        <v>4057</v>
      </c>
      <c r="H973" s="133">
        <v>120000</v>
      </c>
      <c r="I973" s="7" t="s">
        <v>4042</v>
      </c>
      <c r="J973" s="1" t="s">
        <v>57</v>
      </c>
      <c r="K973" s="1" t="s">
        <v>500</v>
      </c>
      <c r="L973" s="3">
        <v>0.03</v>
      </c>
      <c r="M973" s="10">
        <f>H973*L973</f>
        <v>3600</v>
      </c>
      <c r="N973" s="5" t="s">
        <v>12</v>
      </c>
      <c r="O973" s="1" t="s">
        <v>242</v>
      </c>
      <c r="P973" s="1" t="s">
        <v>226</v>
      </c>
      <c r="Q973" s="1" t="s">
        <v>226</v>
      </c>
      <c r="R973" s="6">
        <v>45868</v>
      </c>
      <c r="S973" s="1" t="s">
        <v>4027</v>
      </c>
      <c r="T973" s="124" t="s">
        <v>439</v>
      </c>
    </row>
    <row r="974" spans="1:20" ht="95.1" customHeight="1" x14ac:dyDescent="0.25">
      <c r="A974" s="118" t="s">
        <v>2274</v>
      </c>
      <c r="B974" s="1">
        <v>2741</v>
      </c>
      <c r="C974" s="1" t="s">
        <v>1496</v>
      </c>
      <c r="D974" s="1" t="s">
        <v>437</v>
      </c>
      <c r="E974" s="1" t="s">
        <v>2699</v>
      </c>
      <c r="F974" s="1" t="s">
        <v>1133</v>
      </c>
      <c r="G974" s="1" t="s">
        <v>4057</v>
      </c>
      <c r="H974" s="133">
        <v>100000</v>
      </c>
      <c r="I974" s="7" t="s">
        <v>4042</v>
      </c>
      <c r="J974" s="1" t="s">
        <v>57</v>
      </c>
      <c r="K974" s="1" t="s">
        <v>500</v>
      </c>
      <c r="L974" s="3">
        <v>0.03</v>
      </c>
      <c r="M974" s="10">
        <f>H974*L974</f>
        <v>3000</v>
      </c>
      <c r="N974" s="5" t="s">
        <v>12</v>
      </c>
      <c r="O974" s="1" t="s">
        <v>242</v>
      </c>
      <c r="P974" s="1" t="s">
        <v>226</v>
      </c>
      <c r="Q974" s="1" t="s">
        <v>226</v>
      </c>
      <c r="R974" s="6">
        <v>45868</v>
      </c>
      <c r="S974" s="1" t="s">
        <v>4027</v>
      </c>
      <c r="T974" s="124" t="s">
        <v>439</v>
      </c>
    </row>
    <row r="975" spans="1:20" ht="95.1" customHeight="1" x14ac:dyDescent="0.25">
      <c r="A975" s="118" t="s">
        <v>2274</v>
      </c>
      <c r="B975" s="1">
        <v>2515</v>
      </c>
      <c r="C975" s="1" t="s">
        <v>1496</v>
      </c>
      <c r="D975" s="1" t="s">
        <v>437</v>
      </c>
      <c r="E975" s="1" t="s">
        <v>2699</v>
      </c>
      <c r="F975" s="1" t="s">
        <v>1133</v>
      </c>
      <c r="G975" s="1" t="s">
        <v>4057</v>
      </c>
      <c r="H975" s="133">
        <v>110000</v>
      </c>
      <c r="I975" s="7" t="s">
        <v>4042</v>
      </c>
      <c r="J975" s="1" t="s">
        <v>57</v>
      </c>
      <c r="K975" s="1" t="s">
        <v>501</v>
      </c>
      <c r="L975" s="3">
        <v>0.11</v>
      </c>
      <c r="M975" s="10">
        <f t="shared" ref="M975:M978" si="16">H975*L975</f>
        <v>12100</v>
      </c>
      <c r="N975" s="5" t="s">
        <v>12</v>
      </c>
      <c r="O975" s="1" t="s">
        <v>242</v>
      </c>
      <c r="P975" s="1" t="s">
        <v>226</v>
      </c>
      <c r="Q975" s="1" t="s">
        <v>226</v>
      </c>
      <c r="R975" s="6">
        <v>45868</v>
      </c>
      <c r="S975" s="1" t="s">
        <v>4027</v>
      </c>
      <c r="T975" s="124" t="s">
        <v>439</v>
      </c>
    </row>
    <row r="976" spans="1:20" ht="95.1" customHeight="1" x14ac:dyDescent="0.25">
      <c r="A976" s="118" t="s">
        <v>2274</v>
      </c>
      <c r="B976" s="1">
        <v>2741</v>
      </c>
      <c r="C976" s="1" t="s">
        <v>1496</v>
      </c>
      <c r="D976" s="1" t="s">
        <v>437</v>
      </c>
      <c r="E976" s="1" t="s">
        <v>2699</v>
      </c>
      <c r="F976" s="1" t="s">
        <v>1133</v>
      </c>
      <c r="G976" s="1" t="s">
        <v>4057</v>
      </c>
      <c r="H976" s="133">
        <v>90000</v>
      </c>
      <c r="I976" s="7" t="s">
        <v>4042</v>
      </c>
      <c r="J976" s="1" t="s">
        <v>57</v>
      </c>
      <c r="K976" s="1" t="s">
        <v>501</v>
      </c>
      <c r="L976" s="3">
        <v>0.11</v>
      </c>
      <c r="M976" s="10">
        <f t="shared" si="16"/>
        <v>9900</v>
      </c>
      <c r="N976" s="5" t="s">
        <v>12</v>
      </c>
      <c r="O976" s="1" t="s">
        <v>242</v>
      </c>
      <c r="P976" s="1" t="s">
        <v>226</v>
      </c>
      <c r="Q976" s="1" t="s">
        <v>226</v>
      </c>
      <c r="R976" s="6">
        <v>45868</v>
      </c>
      <c r="S976" s="1" t="s">
        <v>4027</v>
      </c>
      <c r="T976" s="124" t="s">
        <v>439</v>
      </c>
    </row>
    <row r="977" spans="1:20" ht="95.1" customHeight="1" x14ac:dyDescent="0.25">
      <c r="A977" s="118" t="s">
        <v>2274</v>
      </c>
      <c r="B977" s="1">
        <v>2515</v>
      </c>
      <c r="C977" s="1" t="s">
        <v>1496</v>
      </c>
      <c r="D977" s="1" t="s">
        <v>437</v>
      </c>
      <c r="E977" s="1" t="s">
        <v>2699</v>
      </c>
      <c r="F977" s="1">
        <v>1032042</v>
      </c>
      <c r="G977" s="1" t="s">
        <v>4057</v>
      </c>
      <c r="H977" s="133">
        <v>37252</v>
      </c>
      <c r="I977" s="7" t="s">
        <v>4042</v>
      </c>
      <c r="J977" s="1" t="s">
        <v>57</v>
      </c>
      <c r="K977" s="1" t="s">
        <v>502</v>
      </c>
      <c r="L977" s="3">
        <v>0.03</v>
      </c>
      <c r="M977" s="10">
        <f t="shared" si="16"/>
        <v>1117.56</v>
      </c>
      <c r="N977" s="5" t="s">
        <v>12</v>
      </c>
      <c r="O977" s="1" t="s">
        <v>242</v>
      </c>
      <c r="P977" s="1" t="s">
        <v>226</v>
      </c>
      <c r="Q977" s="1" t="s">
        <v>226</v>
      </c>
      <c r="R977" s="6">
        <v>45868</v>
      </c>
      <c r="S977" s="1" t="s">
        <v>4027</v>
      </c>
      <c r="T977" s="124" t="s">
        <v>439</v>
      </c>
    </row>
    <row r="978" spans="1:20" ht="95.1" customHeight="1" x14ac:dyDescent="0.25">
      <c r="A978" s="118" t="s">
        <v>2274</v>
      </c>
      <c r="B978" s="1">
        <v>2741</v>
      </c>
      <c r="C978" s="1" t="s">
        <v>1496</v>
      </c>
      <c r="D978" s="1" t="s">
        <v>437</v>
      </c>
      <c r="E978" s="1" t="s">
        <v>2699</v>
      </c>
      <c r="F978" s="1">
        <v>1032042</v>
      </c>
      <c r="G978" s="1" t="s">
        <v>4057</v>
      </c>
      <c r="H978" s="133">
        <v>35252</v>
      </c>
      <c r="I978" s="7" t="s">
        <v>4042</v>
      </c>
      <c r="J978" s="1" t="s">
        <v>57</v>
      </c>
      <c r="K978" s="1" t="s">
        <v>502</v>
      </c>
      <c r="L978" s="3">
        <v>0.03</v>
      </c>
      <c r="M978" s="10">
        <f t="shared" si="16"/>
        <v>1057.56</v>
      </c>
      <c r="N978" s="5" t="s">
        <v>12</v>
      </c>
      <c r="O978" s="1" t="s">
        <v>242</v>
      </c>
      <c r="P978" s="1" t="s">
        <v>226</v>
      </c>
      <c r="Q978" s="1" t="s">
        <v>226</v>
      </c>
      <c r="R978" s="6">
        <v>45868</v>
      </c>
      <c r="S978" s="1" t="s">
        <v>4027</v>
      </c>
      <c r="T978" s="124" t="s">
        <v>439</v>
      </c>
    </row>
    <row r="979" spans="1:20" ht="95.1" customHeight="1" x14ac:dyDescent="0.25">
      <c r="A979" s="118" t="s">
        <v>2274</v>
      </c>
      <c r="B979" s="1">
        <v>2515</v>
      </c>
      <c r="C979" s="1" t="s">
        <v>1496</v>
      </c>
      <c r="D979" s="1" t="s">
        <v>437</v>
      </c>
      <c r="E979" s="1" t="s">
        <v>2699</v>
      </c>
      <c r="F979" s="1">
        <v>1108098</v>
      </c>
      <c r="G979" s="1" t="s">
        <v>4057</v>
      </c>
      <c r="H979" s="133">
        <v>45148</v>
      </c>
      <c r="I979" s="7" t="s">
        <v>4042</v>
      </c>
      <c r="J979" s="1" t="s">
        <v>57</v>
      </c>
      <c r="K979" s="1" t="s">
        <v>490</v>
      </c>
      <c r="L979" s="3">
        <v>7.0000000000000007E-2</v>
      </c>
      <c r="M979" s="10">
        <f>H979*L979</f>
        <v>3160.36</v>
      </c>
      <c r="N979" s="5" t="s">
        <v>12</v>
      </c>
      <c r="O979" s="1" t="s">
        <v>242</v>
      </c>
      <c r="P979" s="1" t="s">
        <v>226</v>
      </c>
      <c r="Q979" s="1" t="s">
        <v>226</v>
      </c>
      <c r="R979" s="6">
        <v>45868</v>
      </c>
      <c r="S979" s="1" t="s">
        <v>4027</v>
      </c>
      <c r="T979" s="124" t="s">
        <v>439</v>
      </c>
    </row>
    <row r="980" spans="1:20" ht="95.1" customHeight="1" x14ac:dyDescent="0.25">
      <c r="A980" s="118" t="s">
        <v>2274</v>
      </c>
      <c r="B980" s="1">
        <v>2741</v>
      </c>
      <c r="C980" s="1" t="s">
        <v>1496</v>
      </c>
      <c r="D980" s="1" t="s">
        <v>437</v>
      </c>
      <c r="E980" s="1" t="s">
        <v>2699</v>
      </c>
      <c r="F980" s="1">
        <v>1108098</v>
      </c>
      <c r="G980" s="1" t="s">
        <v>4057</v>
      </c>
      <c r="H980" s="133">
        <v>43148</v>
      </c>
      <c r="I980" s="7" t="s">
        <v>4042</v>
      </c>
      <c r="J980" s="1" t="s">
        <v>57</v>
      </c>
      <c r="K980" s="1" t="s">
        <v>490</v>
      </c>
      <c r="L980" s="3">
        <v>7.0000000000000007E-2</v>
      </c>
      <c r="M980" s="10">
        <f>H980*L980</f>
        <v>3020.36</v>
      </c>
      <c r="N980" s="5" t="s">
        <v>12</v>
      </c>
      <c r="O980" s="1" t="s">
        <v>242</v>
      </c>
      <c r="P980" s="1" t="s">
        <v>226</v>
      </c>
      <c r="Q980" s="1" t="s">
        <v>226</v>
      </c>
      <c r="R980" s="6">
        <v>45868</v>
      </c>
      <c r="S980" s="1" t="s">
        <v>4027</v>
      </c>
      <c r="T980" s="124" t="s">
        <v>439</v>
      </c>
    </row>
    <row r="981" spans="1:20" ht="95.1" customHeight="1" x14ac:dyDescent="0.25">
      <c r="A981" s="118" t="s">
        <v>2274</v>
      </c>
      <c r="B981" s="1">
        <v>2515</v>
      </c>
      <c r="C981" s="1" t="s">
        <v>1496</v>
      </c>
      <c r="D981" s="1" t="s">
        <v>437</v>
      </c>
      <c r="E981" s="1" t="s">
        <v>2699</v>
      </c>
      <c r="F981" s="1">
        <v>1108099</v>
      </c>
      <c r="G981" s="1" t="s">
        <v>4057</v>
      </c>
      <c r="H981" s="133">
        <v>10200</v>
      </c>
      <c r="I981" s="7" t="s">
        <v>4042</v>
      </c>
      <c r="J981" s="1" t="s">
        <v>57</v>
      </c>
      <c r="K981" s="1" t="s">
        <v>453</v>
      </c>
      <c r="L981" s="3">
        <v>0.09</v>
      </c>
      <c r="M981" s="10">
        <f>H981*L981</f>
        <v>918</v>
      </c>
      <c r="N981" s="5" t="s">
        <v>12</v>
      </c>
      <c r="O981" s="1" t="s">
        <v>242</v>
      </c>
      <c r="P981" s="1" t="s">
        <v>226</v>
      </c>
      <c r="Q981" s="1" t="s">
        <v>226</v>
      </c>
      <c r="R981" s="6">
        <v>45868</v>
      </c>
      <c r="S981" s="1" t="s">
        <v>4027</v>
      </c>
      <c r="T981" s="124" t="s">
        <v>439</v>
      </c>
    </row>
    <row r="982" spans="1:20" ht="95.1" customHeight="1" x14ac:dyDescent="0.25">
      <c r="A982" s="118" t="s">
        <v>2274</v>
      </c>
      <c r="B982" s="1">
        <v>2741</v>
      </c>
      <c r="C982" s="1" t="s">
        <v>1496</v>
      </c>
      <c r="D982" s="1" t="s">
        <v>437</v>
      </c>
      <c r="E982" s="1" t="s">
        <v>2699</v>
      </c>
      <c r="F982" s="1">
        <v>1108099</v>
      </c>
      <c r="G982" s="1" t="s">
        <v>4057</v>
      </c>
      <c r="H982" s="133">
        <v>9000</v>
      </c>
      <c r="I982" s="7" t="s">
        <v>4042</v>
      </c>
      <c r="J982" s="1" t="s">
        <v>57</v>
      </c>
      <c r="K982" s="1" t="s">
        <v>453</v>
      </c>
      <c r="L982" s="3">
        <v>0.09</v>
      </c>
      <c r="M982" s="10">
        <f>H982*L982</f>
        <v>810</v>
      </c>
      <c r="N982" s="5" t="s">
        <v>12</v>
      </c>
      <c r="O982" s="1" t="s">
        <v>242</v>
      </c>
      <c r="P982" s="1" t="s">
        <v>226</v>
      </c>
      <c r="Q982" s="1" t="s">
        <v>226</v>
      </c>
      <c r="R982" s="6">
        <v>45868</v>
      </c>
      <c r="S982" s="1" t="s">
        <v>4027</v>
      </c>
      <c r="T982" s="124" t="s">
        <v>439</v>
      </c>
    </row>
    <row r="983" spans="1:20" ht="95.1" customHeight="1" x14ac:dyDescent="0.25">
      <c r="A983" s="118" t="s">
        <v>2274</v>
      </c>
      <c r="B983" s="1">
        <v>2515</v>
      </c>
      <c r="C983" s="1" t="s">
        <v>1496</v>
      </c>
      <c r="D983" s="1" t="s">
        <v>437</v>
      </c>
      <c r="E983" s="1" t="s">
        <v>2699</v>
      </c>
      <c r="F983" s="1">
        <v>1032052</v>
      </c>
      <c r="G983" s="1" t="s">
        <v>4057</v>
      </c>
      <c r="H983" s="134">
        <v>5</v>
      </c>
      <c r="I983" s="7" t="s">
        <v>4042</v>
      </c>
      <c r="J983" s="1" t="s">
        <v>57</v>
      </c>
      <c r="K983" s="1" t="s">
        <v>454</v>
      </c>
      <c r="L983" s="3">
        <v>0.61</v>
      </c>
      <c r="M983" s="10">
        <f t="shared" ref="M983:M1028" si="17">H983*L983</f>
        <v>3.05</v>
      </c>
      <c r="N983" s="5" t="s">
        <v>12</v>
      </c>
      <c r="O983" s="1" t="s">
        <v>242</v>
      </c>
      <c r="P983" s="1" t="s">
        <v>226</v>
      </c>
      <c r="Q983" s="1" t="s">
        <v>226</v>
      </c>
      <c r="R983" s="6">
        <v>45868</v>
      </c>
      <c r="S983" s="1" t="s">
        <v>4027</v>
      </c>
      <c r="T983" s="124" t="s">
        <v>439</v>
      </c>
    </row>
    <row r="984" spans="1:20" ht="95.1" customHeight="1" x14ac:dyDescent="0.25">
      <c r="A984" s="118" t="s">
        <v>2274</v>
      </c>
      <c r="B984" s="1">
        <v>2741</v>
      </c>
      <c r="C984" s="1" t="s">
        <v>1496</v>
      </c>
      <c r="D984" s="1" t="s">
        <v>437</v>
      </c>
      <c r="E984" s="1" t="s">
        <v>2699</v>
      </c>
      <c r="F984" s="1">
        <v>1032052</v>
      </c>
      <c r="G984" s="1" t="s">
        <v>4057</v>
      </c>
      <c r="H984" s="134">
        <v>5</v>
      </c>
      <c r="I984" s="7" t="s">
        <v>4042</v>
      </c>
      <c r="J984" s="1" t="s">
        <v>57</v>
      </c>
      <c r="K984" s="1" t="s">
        <v>454</v>
      </c>
      <c r="L984" s="3">
        <v>0.61</v>
      </c>
      <c r="M984" s="10">
        <f t="shared" si="17"/>
        <v>3.05</v>
      </c>
      <c r="N984" s="5" t="s">
        <v>12</v>
      </c>
      <c r="O984" s="1" t="s">
        <v>242</v>
      </c>
      <c r="P984" s="1" t="s">
        <v>226</v>
      </c>
      <c r="Q984" s="1" t="s">
        <v>226</v>
      </c>
      <c r="R984" s="6">
        <v>45868</v>
      </c>
      <c r="S984" s="1" t="s">
        <v>4027</v>
      </c>
      <c r="T984" s="124" t="s">
        <v>439</v>
      </c>
    </row>
    <row r="985" spans="1:20" ht="95.1" customHeight="1" x14ac:dyDescent="0.25">
      <c r="A985" s="118" t="s">
        <v>2274</v>
      </c>
      <c r="B985" s="1">
        <v>2515</v>
      </c>
      <c r="C985" s="1" t="s">
        <v>1496</v>
      </c>
      <c r="D985" s="1" t="s">
        <v>437</v>
      </c>
      <c r="E985" s="1" t="s">
        <v>2699</v>
      </c>
      <c r="F985" s="1">
        <v>1032054</v>
      </c>
      <c r="G985" s="1" t="s">
        <v>4057</v>
      </c>
      <c r="H985" s="134">
        <v>5</v>
      </c>
      <c r="I985" s="7" t="s">
        <v>4042</v>
      </c>
      <c r="J985" s="1" t="s">
        <v>57</v>
      </c>
      <c r="K985" s="1" t="s">
        <v>455</v>
      </c>
      <c r="L985" s="3">
        <v>0.61</v>
      </c>
      <c r="M985" s="10">
        <f t="shared" si="17"/>
        <v>3.05</v>
      </c>
      <c r="N985" s="5" t="s">
        <v>12</v>
      </c>
      <c r="O985" s="1" t="s">
        <v>242</v>
      </c>
      <c r="P985" s="1" t="s">
        <v>226</v>
      </c>
      <c r="Q985" s="1" t="s">
        <v>226</v>
      </c>
      <c r="R985" s="6">
        <v>45868</v>
      </c>
      <c r="S985" s="1" t="s">
        <v>4027</v>
      </c>
      <c r="T985" s="124" t="s">
        <v>439</v>
      </c>
    </row>
    <row r="986" spans="1:20" ht="95.1" customHeight="1" x14ac:dyDescent="0.25">
      <c r="A986" s="118" t="s">
        <v>2274</v>
      </c>
      <c r="B986" s="1">
        <v>2741</v>
      </c>
      <c r="C986" s="1" t="s">
        <v>1496</v>
      </c>
      <c r="D986" s="1" t="s">
        <v>437</v>
      </c>
      <c r="E986" s="1" t="s">
        <v>2699</v>
      </c>
      <c r="F986" s="1">
        <v>1032054</v>
      </c>
      <c r="G986" s="1" t="s">
        <v>4057</v>
      </c>
      <c r="H986" s="134">
        <v>5</v>
      </c>
      <c r="I986" s="7" t="s">
        <v>4042</v>
      </c>
      <c r="J986" s="1" t="s">
        <v>57</v>
      </c>
      <c r="K986" s="1" t="s">
        <v>455</v>
      </c>
      <c r="L986" s="3">
        <v>0.61</v>
      </c>
      <c r="M986" s="10">
        <f t="shared" si="17"/>
        <v>3.05</v>
      </c>
      <c r="N986" s="5" t="s">
        <v>12</v>
      </c>
      <c r="O986" s="1" t="s">
        <v>242</v>
      </c>
      <c r="P986" s="1" t="s">
        <v>226</v>
      </c>
      <c r="Q986" s="1" t="s">
        <v>226</v>
      </c>
      <c r="R986" s="6">
        <v>45868</v>
      </c>
      <c r="S986" s="1" t="s">
        <v>4027</v>
      </c>
      <c r="T986" s="124" t="s">
        <v>439</v>
      </c>
    </row>
    <row r="987" spans="1:20" ht="95.1" customHeight="1" x14ac:dyDescent="0.25">
      <c r="A987" s="118" t="s">
        <v>2274</v>
      </c>
      <c r="B987" s="1">
        <v>2515</v>
      </c>
      <c r="C987" s="1" t="s">
        <v>1496</v>
      </c>
      <c r="D987" s="1" t="s">
        <v>437</v>
      </c>
      <c r="E987" s="1" t="s">
        <v>2699</v>
      </c>
      <c r="F987" s="1">
        <v>1032056</v>
      </c>
      <c r="G987" s="1" t="s">
        <v>4057</v>
      </c>
      <c r="H987" s="134">
        <v>5</v>
      </c>
      <c r="I987" s="7" t="s">
        <v>4042</v>
      </c>
      <c r="J987" s="1" t="s">
        <v>57</v>
      </c>
      <c r="K987" s="1" t="s">
        <v>491</v>
      </c>
      <c r="L987" s="3">
        <v>0.63</v>
      </c>
      <c r="M987" s="10">
        <f t="shared" si="17"/>
        <v>3.15</v>
      </c>
      <c r="N987" s="5" t="s">
        <v>12</v>
      </c>
      <c r="O987" s="1" t="s">
        <v>242</v>
      </c>
      <c r="P987" s="1" t="s">
        <v>226</v>
      </c>
      <c r="Q987" s="1" t="s">
        <v>226</v>
      </c>
      <c r="R987" s="6">
        <v>45868</v>
      </c>
      <c r="S987" s="1" t="s">
        <v>4027</v>
      </c>
      <c r="T987" s="124" t="s">
        <v>439</v>
      </c>
    </row>
    <row r="988" spans="1:20" ht="95.1" customHeight="1" x14ac:dyDescent="0.25">
      <c r="A988" s="118" t="s">
        <v>2274</v>
      </c>
      <c r="B988" s="1">
        <v>2741</v>
      </c>
      <c r="C988" s="1" t="s">
        <v>1496</v>
      </c>
      <c r="D988" s="1" t="s">
        <v>437</v>
      </c>
      <c r="E988" s="1" t="s">
        <v>2699</v>
      </c>
      <c r="F988" s="1">
        <v>1032056</v>
      </c>
      <c r="G988" s="1" t="s">
        <v>4057</v>
      </c>
      <c r="H988" s="134">
        <v>5</v>
      </c>
      <c r="I988" s="7" t="s">
        <v>4042</v>
      </c>
      <c r="J988" s="1" t="s">
        <v>57</v>
      </c>
      <c r="K988" s="1" t="s">
        <v>491</v>
      </c>
      <c r="L988" s="3">
        <v>0.63</v>
      </c>
      <c r="M988" s="10">
        <f t="shared" si="17"/>
        <v>3.15</v>
      </c>
      <c r="N988" s="5" t="s">
        <v>12</v>
      </c>
      <c r="O988" s="1" t="s">
        <v>242</v>
      </c>
      <c r="P988" s="1" t="s">
        <v>226</v>
      </c>
      <c r="Q988" s="1" t="s">
        <v>226</v>
      </c>
      <c r="R988" s="6">
        <v>45868</v>
      </c>
      <c r="S988" s="1" t="s">
        <v>4027</v>
      </c>
      <c r="T988" s="124" t="s">
        <v>439</v>
      </c>
    </row>
    <row r="989" spans="1:20" ht="95.1" customHeight="1" x14ac:dyDescent="0.25">
      <c r="A989" s="118" t="s">
        <v>2274</v>
      </c>
      <c r="B989" s="1">
        <v>2515</v>
      </c>
      <c r="C989" s="1" t="s">
        <v>1496</v>
      </c>
      <c r="D989" s="1" t="s">
        <v>437</v>
      </c>
      <c r="E989" s="1" t="s">
        <v>2699</v>
      </c>
      <c r="F989" s="1">
        <v>1032058</v>
      </c>
      <c r="G989" s="1" t="s">
        <v>4057</v>
      </c>
      <c r="H989" s="134">
        <v>5</v>
      </c>
      <c r="I989" s="7" t="s">
        <v>4042</v>
      </c>
      <c r="J989" s="1" t="s">
        <v>57</v>
      </c>
      <c r="K989" s="1" t="s">
        <v>457</v>
      </c>
      <c r="L989" s="3">
        <f t="shared" ref="L989:L1002" si="18">L987</f>
        <v>0.63</v>
      </c>
      <c r="M989" s="10">
        <f t="shared" si="17"/>
        <v>3.15</v>
      </c>
      <c r="N989" s="5" t="s">
        <v>12</v>
      </c>
      <c r="O989" s="1" t="s">
        <v>242</v>
      </c>
      <c r="P989" s="1" t="s">
        <v>226</v>
      </c>
      <c r="Q989" s="1" t="s">
        <v>226</v>
      </c>
      <c r="R989" s="6">
        <v>45868</v>
      </c>
      <c r="S989" s="1" t="s">
        <v>4027</v>
      </c>
      <c r="T989" s="124" t="s">
        <v>439</v>
      </c>
    </row>
    <row r="990" spans="1:20" ht="95.1" customHeight="1" x14ac:dyDescent="0.25">
      <c r="A990" s="118" t="s">
        <v>2274</v>
      </c>
      <c r="B990" s="1">
        <v>2741</v>
      </c>
      <c r="C990" s="1" t="s">
        <v>1496</v>
      </c>
      <c r="D990" s="1" t="s">
        <v>437</v>
      </c>
      <c r="E990" s="1" t="s">
        <v>2699</v>
      </c>
      <c r="F990" s="1">
        <v>1032058</v>
      </c>
      <c r="G990" s="1" t="s">
        <v>4057</v>
      </c>
      <c r="H990" s="134">
        <v>5</v>
      </c>
      <c r="I990" s="7" t="s">
        <v>4042</v>
      </c>
      <c r="J990" s="1" t="s">
        <v>57</v>
      </c>
      <c r="K990" s="1" t="s">
        <v>457</v>
      </c>
      <c r="L990" s="3">
        <f t="shared" si="18"/>
        <v>0.63</v>
      </c>
      <c r="M990" s="10">
        <f t="shared" si="17"/>
        <v>3.15</v>
      </c>
      <c r="N990" s="5" t="s">
        <v>12</v>
      </c>
      <c r="O990" s="1" t="s">
        <v>242</v>
      </c>
      <c r="P990" s="1" t="s">
        <v>226</v>
      </c>
      <c r="Q990" s="1" t="s">
        <v>226</v>
      </c>
      <c r="R990" s="6">
        <v>45868</v>
      </c>
      <c r="S990" s="1" t="s">
        <v>4027</v>
      </c>
      <c r="T990" s="124" t="s">
        <v>439</v>
      </c>
    </row>
    <row r="991" spans="1:20" ht="95.1" customHeight="1" x14ac:dyDescent="0.25">
      <c r="A991" s="118" t="s">
        <v>2274</v>
      </c>
      <c r="B991" s="1">
        <v>2515</v>
      </c>
      <c r="C991" s="1" t="s">
        <v>1496</v>
      </c>
      <c r="D991" s="1" t="s">
        <v>437</v>
      </c>
      <c r="E991" s="1" t="s">
        <v>2699</v>
      </c>
      <c r="F991" s="1">
        <v>1032060</v>
      </c>
      <c r="G991" s="1" t="s">
        <v>4057</v>
      </c>
      <c r="H991" s="133">
        <v>5</v>
      </c>
      <c r="I991" s="7" t="s">
        <v>4042</v>
      </c>
      <c r="J991" s="1" t="s">
        <v>57</v>
      </c>
      <c r="K991" s="1" t="s">
        <v>458</v>
      </c>
      <c r="L991" s="3">
        <f t="shared" si="18"/>
        <v>0.63</v>
      </c>
      <c r="M991" s="10">
        <f t="shared" si="17"/>
        <v>3.15</v>
      </c>
      <c r="N991" s="5" t="s">
        <v>12</v>
      </c>
      <c r="O991" s="1" t="s">
        <v>242</v>
      </c>
      <c r="P991" s="1" t="s">
        <v>226</v>
      </c>
      <c r="Q991" s="1" t="s">
        <v>226</v>
      </c>
      <c r="R991" s="6">
        <v>45868</v>
      </c>
      <c r="S991" s="1" t="s">
        <v>4027</v>
      </c>
      <c r="T991" s="124" t="s">
        <v>439</v>
      </c>
    </row>
    <row r="992" spans="1:20" ht="95.1" customHeight="1" x14ac:dyDescent="0.25">
      <c r="A992" s="118" t="s">
        <v>2274</v>
      </c>
      <c r="B992" s="1">
        <v>2741</v>
      </c>
      <c r="C992" s="1" t="s">
        <v>1496</v>
      </c>
      <c r="D992" s="1" t="s">
        <v>437</v>
      </c>
      <c r="E992" s="1" t="s">
        <v>2699</v>
      </c>
      <c r="F992" s="1">
        <v>1032060</v>
      </c>
      <c r="G992" s="1" t="s">
        <v>4057</v>
      </c>
      <c r="H992" s="133">
        <v>5</v>
      </c>
      <c r="I992" s="7" t="s">
        <v>4042</v>
      </c>
      <c r="J992" s="1" t="s">
        <v>57</v>
      </c>
      <c r="K992" s="1" t="s">
        <v>458</v>
      </c>
      <c r="L992" s="3">
        <f t="shared" si="18"/>
        <v>0.63</v>
      </c>
      <c r="M992" s="10">
        <f t="shared" si="17"/>
        <v>3.15</v>
      </c>
      <c r="N992" s="5" t="s">
        <v>12</v>
      </c>
      <c r="O992" s="1" t="s">
        <v>242</v>
      </c>
      <c r="P992" s="1" t="s">
        <v>226</v>
      </c>
      <c r="Q992" s="1" t="s">
        <v>226</v>
      </c>
      <c r="R992" s="6">
        <v>45868</v>
      </c>
      <c r="S992" s="1" t="s">
        <v>4027</v>
      </c>
      <c r="T992" s="124" t="s">
        <v>439</v>
      </c>
    </row>
    <row r="993" spans="1:20" ht="95.1" customHeight="1" x14ac:dyDescent="0.25">
      <c r="A993" s="118" t="s">
        <v>2274</v>
      </c>
      <c r="B993" s="1">
        <v>2515</v>
      </c>
      <c r="C993" s="1" t="s">
        <v>1496</v>
      </c>
      <c r="D993" s="1" t="s">
        <v>437</v>
      </c>
      <c r="E993" s="1" t="s">
        <v>2699</v>
      </c>
      <c r="F993" s="1">
        <v>1032062</v>
      </c>
      <c r="G993" s="1" t="s">
        <v>4057</v>
      </c>
      <c r="H993" s="133">
        <v>5</v>
      </c>
      <c r="I993" s="7" t="s">
        <v>4042</v>
      </c>
      <c r="J993" s="1" t="s">
        <v>57</v>
      </c>
      <c r="K993" s="1" t="s">
        <v>492</v>
      </c>
      <c r="L993" s="3">
        <f t="shared" si="18"/>
        <v>0.63</v>
      </c>
      <c r="M993" s="10">
        <f t="shared" si="17"/>
        <v>3.15</v>
      </c>
      <c r="N993" s="5" t="s">
        <v>12</v>
      </c>
      <c r="O993" s="1" t="s">
        <v>242</v>
      </c>
      <c r="P993" s="1" t="s">
        <v>226</v>
      </c>
      <c r="Q993" s="1" t="s">
        <v>226</v>
      </c>
      <c r="R993" s="6">
        <v>45868</v>
      </c>
      <c r="S993" s="1" t="s">
        <v>4027</v>
      </c>
      <c r="T993" s="124" t="s">
        <v>439</v>
      </c>
    </row>
    <row r="994" spans="1:20" ht="95.1" customHeight="1" x14ac:dyDescent="0.25">
      <c r="A994" s="118" t="s">
        <v>2274</v>
      </c>
      <c r="B994" s="1">
        <v>2741</v>
      </c>
      <c r="C994" s="1" t="s">
        <v>1496</v>
      </c>
      <c r="D994" s="1" t="s">
        <v>437</v>
      </c>
      <c r="E994" s="1" t="s">
        <v>2699</v>
      </c>
      <c r="F994" s="1">
        <v>1032062</v>
      </c>
      <c r="G994" s="1" t="s">
        <v>4057</v>
      </c>
      <c r="H994" s="133">
        <v>5</v>
      </c>
      <c r="I994" s="7" t="s">
        <v>4042</v>
      </c>
      <c r="J994" s="1" t="s">
        <v>57</v>
      </c>
      <c r="K994" s="1" t="s">
        <v>492</v>
      </c>
      <c r="L994" s="3">
        <f t="shared" si="18"/>
        <v>0.63</v>
      </c>
      <c r="M994" s="10">
        <f t="shared" si="17"/>
        <v>3.15</v>
      </c>
      <c r="N994" s="5" t="s">
        <v>12</v>
      </c>
      <c r="O994" s="1" t="s">
        <v>242</v>
      </c>
      <c r="P994" s="1" t="s">
        <v>226</v>
      </c>
      <c r="Q994" s="1" t="s">
        <v>226</v>
      </c>
      <c r="R994" s="6">
        <v>45868</v>
      </c>
      <c r="S994" s="1" t="s">
        <v>4027</v>
      </c>
      <c r="T994" s="124" t="s">
        <v>439</v>
      </c>
    </row>
    <row r="995" spans="1:20" ht="95.1" customHeight="1" x14ac:dyDescent="0.25">
      <c r="A995" s="118" t="s">
        <v>2274</v>
      </c>
      <c r="B995" s="1">
        <v>2515</v>
      </c>
      <c r="C995" s="1" t="s">
        <v>1496</v>
      </c>
      <c r="D995" s="1" t="s">
        <v>437</v>
      </c>
      <c r="E995" s="1" t="s">
        <v>2699</v>
      </c>
      <c r="F995" s="1">
        <v>1032064</v>
      </c>
      <c r="G995" s="1" t="s">
        <v>4057</v>
      </c>
      <c r="H995" s="133">
        <v>5</v>
      </c>
      <c r="I995" s="7" t="s">
        <v>4042</v>
      </c>
      <c r="J995" s="1" t="s">
        <v>57</v>
      </c>
      <c r="K995" s="1" t="s">
        <v>460</v>
      </c>
      <c r="L995" s="3">
        <f t="shared" si="18"/>
        <v>0.63</v>
      </c>
      <c r="M995" s="10">
        <f t="shared" si="17"/>
        <v>3.15</v>
      </c>
      <c r="N995" s="5" t="s">
        <v>12</v>
      </c>
      <c r="O995" s="1" t="s">
        <v>242</v>
      </c>
      <c r="P995" s="1" t="s">
        <v>226</v>
      </c>
      <c r="Q995" s="1" t="s">
        <v>226</v>
      </c>
      <c r="R995" s="6">
        <v>45868</v>
      </c>
      <c r="S995" s="1" t="s">
        <v>4027</v>
      </c>
      <c r="T995" s="124" t="s">
        <v>439</v>
      </c>
    </row>
    <row r="996" spans="1:20" ht="95.1" customHeight="1" x14ac:dyDescent="0.25">
      <c r="A996" s="118" t="s">
        <v>2274</v>
      </c>
      <c r="B996" s="1">
        <v>2741</v>
      </c>
      <c r="C996" s="1" t="s">
        <v>1496</v>
      </c>
      <c r="D996" s="1" t="s">
        <v>437</v>
      </c>
      <c r="E996" s="1" t="s">
        <v>2699</v>
      </c>
      <c r="F996" s="1">
        <v>1032064</v>
      </c>
      <c r="G996" s="1" t="s">
        <v>4057</v>
      </c>
      <c r="H996" s="133">
        <v>5</v>
      </c>
      <c r="I996" s="7" t="s">
        <v>4042</v>
      </c>
      <c r="J996" s="1" t="s">
        <v>57</v>
      </c>
      <c r="K996" s="1" t="s">
        <v>460</v>
      </c>
      <c r="L996" s="3">
        <f t="shared" si="18"/>
        <v>0.63</v>
      </c>
      <c r="M996" s="10">
        <f t="shared" si="17"/>
        <v>3.15</v>
      </c>
      <c r="N996" s="5" t="s">
        <v>12</v>
      </c>
      <c r="O996" s="1" t="s">
        <v>242</v>
      </c>
      <c r="P996" s="1" t="s">
        <v>226</v>
      </c>
      <c r="Q996" s="1" t="s">
        <v>226</v>
      </c>
      <c r="R996" s="6">
        <v>45868</v>
      </c>
      <c r="S996" s="1" t="s">
        <v>4027</v>
      </c>
      <c r="T996" s="124" t="s">
        <v>439</v>
      </c>
    </row>
    <row r="997" spans="1:20" ht="95.1" customHeight="1" x14ac:dyDescent="0.25">
      <c r="A997" s="118" t="s">
        <v>2274</v>
      </c>
      <c r="B997" s="1">
        <v>2515</v>
      </c>
      <c r="C997" s="1" t="s">
        <v>1496</v>
      </c>
      <c r="D997" s="1" t="s">
        <v>437</v>
      </c>
      <c r="E997" s="1" t="s">
        <v>2699</v>
      </c>
      <c r="F997" s="1">
        <v>1032066</v>
      </c>
      <c r="G997" s="1" t="s">
        <v>4057</v>
      </c>
      <c r="H997" s="133">
        <v>5</v>
      </c>
      <c r="I997" s="7" t="s">
        <v>4042</v>
      </c>
      <c r="J997" s="1" t="s">
        <v>57</v>
      </c>
      <c r="K997" s="1" t="s">
        <v>461</v>
      </c>
      <c r="L997" s="3">
        <f t="shared" si="18"/>
        <v>0.63</v>
      </c>
      <c r="M997" s="10">
        <f t="shared" si="17"/>
        <v>3.15</v>
      </c>
      <c r="N997" s="5" t="s">
        <v>12</v>
      </c>
      <c r="O997" s="1" t="s">
        <v>242</v>
      </c>
      <c r="P997" s="1" t="s">
        <v>226</v>
      </c>
      <c r="Q997" s="1" t="s">
        <v>226</v>
      </c>
      <c r="R997" s="6">
        <v>45868</v>
      </c>
      <c r="S997" s="1" t="s">
        <v>4027</v>
      </c>
      <c r="T997" s="124" t="s">
        <v>439</v>
      </c>
    </row>
    <row r="998" spans="1:20" ht="95.1" customHeight="1" x14ac:dyDescent="0.25">
      <c r="A998" s="118" t="s">
        <v>2274</v>
      </c>
      <c r="B998" s="1">
        <v>2741</v>
      </c>
      <c r="C998" s="1" t="s">
        <v>1496</v>
      </c>
      <c r="D998" s="1" t="s">
        <v>437</v>
      </c>
      <c r="E998" s="1" t="s">
        <v>2699</v>
      </c>
      <c r="F998" s="1">
        <v>1032066</v>
      </c>
      <c r="G998" s="1" t="s">
        <v>4057</v>
      </c>
      <c r="H998" s="133">
        <v>5</v>
      </c>
      <c r="I998" s="7" t="s">
        <v>4042</v>
      </c>
      <c r="J998" s="1" t="s">
        <v>57</v>
      </c>
      <c r="K998" s="1" t="s">
        <v>461</v>
      </c>
      <c r="L998" s="3">
        <f t="shared" si="18"/>
        <v>0.63</v>
      </c>
      <c r="M998" s="10">
        <f t="shared" si="17"/>
        <v>3.15</v>
      </c>
      <c r="N998" s="5" t="s">
        <v>12</v>
      </c>
      <c r="O998" s="1" t="s">
        <v>242</v>
      </c>
      <c r="P998" s="1" t="s">
        <v>226</v>
      </c>
      <c r="Q998" s="1" t="s">
        <v>226</v>
      </c>
      <c r="R998" s="6">
        <v>45868</v>
      </c>
      <c r="S998" s="1" t="s">
        <v>4027</v>
      </c>
      <c r="T998" s="124" t="s">
        <v>439</v>
      </c>
    </row>
    <row r="999" spans="1:20" ht="95.1" customHeight="1" x14ac:dyDescent="0.25">
      <c r="A999" s="118" t="s">
        <v>2274</v>
      </c>
      <c r="B999" s="1">
        <v>2515</v>
      </c>
      <c r="C999" s="1" t="s">
        <v>1496</v>
      </c>
      <c r="D999" s="1" t="s">
        <v>437</v>
      </c>
      <c r="E999" s="1" t="s">
        <v>2699</v>
      </c>
      <c r="F999" s="1">
        <v>1032068</v>
      </c>
      <c r="G999" s="1" t="s">
        <v>4057</v>
      </c>
      <c r="H999" s="133">
        <v>5</v>
      </c>
      <c r="I999" s="7" t="s">
        <v>4042</v>
      </c>
      <c r="J999" s="1" t="s">
        <v>57</v>
      </c>
      <c r="K999" s="1" t="s">
        <v>503</v>
      </c>
      <c r="L999" s="3">
        <f t="shared" si="18"/>
        <v>0.63</v>
      </c>
      <c r="M999" s="10">
        <f t="shared" si="17"/>
        <v>3.15</v>
      </c>
      <c r="N999" s="5" t="s">
        <v>12</v>
      </c>
      <c r="O999" s="1" t="s">
        <v>242</v>
      </c>
      <c r="P999" s="1" t="s">
        <v>226</v>
      </c>
      <c r="Q999" s="1" t="s">
        <v>226</v>
      </c>
      <c r="R999" s="6">
        <v>45868</v>
      </c>
      <c r="S999" s="1" t="s">
        <v>4027</v>
      </c>
      <c r="T999" s="124" t="s">
        <v>439</v>
      </c>
    </row>
    <row r="1000" spans="1:20" ht="95.1" customHeight="1" x14ac:dyDescent="0.25">
      <c r="A1000" s="118" t="s">
        <v>2274</v>
      </c>
      <c r="B1000" s="1">
        <v>2741</v>
      </c>
      <c r="C1000" s="1" t="s">
        <v>1496</v>
      </c>
      <c r="D1000" s="1" t="s">
        <v>437</v>
      </c>
      <c r="E1000" s="1" t="s">
        <v>2699</v>
      </c>
      <c r="F1000" s="1">
        <v>1032068</v>
      </c>
      <c r="G1000" s="1" t="s">
        <v>4057</v>
      </c>
      <c r="H1000" s="133">
        <v>5</v>
      </c>
      <c r="I1000" s="7" t="s">
        <v>4042</v>
      </c>
      <c r="J1000" s="1" t="s">
        <v>57</v>
      </c>
      <c r="K1000" s="1" t="s">
        <v>503</v>
      </c>
      <c r="L1000" s="3">
        <f t="shared" si="18"/>
        <v>0.63</v>
      </c>
      <c r="M1000" s="10">
        <f t="shared" si="17"/>
        <v>3.15</v>
      </c>
      <c r="N1000" s="5" t="s">
        <v>12</v>
      </c>
      <c r="O1000" s="1" t="s">
        <v>242</v>
      </c>
      <c r="P1000" s="1" t="s">
        <v>226</v>
      </c>
      <c r="Q1000" s="1" t="s">
        <v>226</v>
      </c>
      <c r="R1000" s="6">
        <v>45868</v>
      </c>
      <c r="S1000" s="1" t="s">
        <v>4027</v>
      </c>
      <c r="T1000" s="124" t="s">
        <v>439</v>
      </c>
    </row>
    <row r="1001" spans="1:20" ht="95.1" customHeight="1" x14ac:dyDescent="0.25">
      <c r="A1001" s="118" t="s">
        <v>2274</v>
      </c>
      <c r="B1001" s="1">
        <v>2515</v>
      </c>
      <c r="C1001" s="1" t="s">
        <v>1496</v>
      </c>
      <c r="D1001" s="1" t="s">
        <v>437</v>
      </c>
      <c r="E1001" s="1" t="s">
        <v>2699</v>
      </c>
      <c r="F1001" s="1">
        <v>1032070</v>
      </c>
      <c r="G1001" s="1" t="s">
        <v>4057</v>
      </c>
      <c r="H1001" s="133">
        <v>5</v>
      </c>
      <c r="I1001" s="7" t="s">
        <v>4042</v>
      </c>
      <c r="J1001" s="1" t="s">
        <v>57</v>
      </c>
      <c r="K1001" s="1" t="s">
        <v>463</v>
      </c>
      <c r="L1001" s="3">
        <f t="shared" si="18"/>
        <v>0.63</v>
      </c>
      <c r="M1001" s="10">
        <f t="shared" si="17"/>
        <v>3.15</v>
      </c>
      <c r="N1001" s="5" t="s">
        <v>12</v>
      </c>
      <c r="O1001" s="1" t="s">
        <v>242</v>
      </c>
      <c r="P1001" s="1" t="s">
        <v>226</v>
      </c>
      <c r="Q1001" s="1" t="s">
        <v>226</v>
      </c>
      <c r="R1001" s="6">
        <v>45868</v>
      </c>
      <c r="S1001" s="1" t="s">
        <v>4027</v>
      </c>
      <c r="T1001" s="124" t="s">
        <v>439</v>
      </c>
    </row>
    <row r="1002" spans="1:20" ht="95.1" customHeight="1" x14ac:dyDescent="0.25">
      <c r="A1002" s="118" t="s">
        <v>2274</v>
      </c>
      <c r="B1002" s="1">
        <v>2741</v>
      </c>
      <c r="C1002" s="1" t="s">
        <v>1496</v>
      </c>
      <c r="D1002" s="1" t="s">
        <v>437</v>
      </c>
      <c r="E1002" s="1" t="s">
        <v>2699</v>
      </c>
      <c r="F1002" s="1">
        <v>1032070</v>
      </c>
      <c r="G1002" s="1" t="s">
        <v>4057</v>
      </c>
      <c r="H1002" s="133">
        <v>5</v>
      </c>
      <c r="I1002" s="7" t="s">
        <v>4042</v>
      </c>
      <c r="J1002" s="1" t="s">
        <v>57</v>
      </c>
      <c r="K1002" s="1" t="s">
        <v>463</v>
      </c>
      <c r="L1002" s="3">
        <f t="shared" si="18"/>
        <v>0.63</v>
      </c>
      <c r="M1002" s="10">
        <f t="shared" si="17"/>
        <v>3.15</v>
      </c>
      <c r="N1002" s="5" t="s">
        <v>12</v>
      </c>
      <c r="O1002" s="1" t="s">
        <v>242</v>
      </c>
      <c r="P1002" s="1" t="s">
        <v>226</v>
      </c>
      <c r="Q1002" s="1" t="s">
        <v>226</v>
      </c>
      <c r="R1002" s="6">
        <v>45868</v>
      </c>
      <c r="S1002" s="1" t="s">
        <v>4027</v>
      </c>
      <c r="T1002" s="124" t="s">
        <v>439</v>
      </c>
    </row>
    <row r="1003" spans="1:20" ht="95.1" customHeight="1" x14ac:dyDescent="0.25">
      <c r="A1003" s="118" t="s">
        <v>2274</v>
      </c>
      <c r="B1003" s="1">
        <v>2515</v>
      </c>
      <c r="C1003" s="1" t="s">
        <v>1496</v>
      </c>
      <c r="D1003" s="1" t="s">
        <v>437</v>
      </c>
      <c r="E1003" s="1" t="s">
        <v>2699</v>
      </c>
      <c r="F1003" s="1">
        <v>1032072</v>
      </c>
      <c r="G1003" s="1" t="s">
        <v>4057</v>
      </c>
      <c r="H1003" s="133">
        <v>5</v>
      </c>
      <c r="I1003" s="7" t="s">
        <v>4042</v>
      </c>
      <c r="J1003" s="1" t="s">
        <v>57</v>
      </c>
      <c r="K1003" s="1" t="s">
        <v>464</v>
      </c>
      <c r="L1003" s="3">
        <v>0.64</v>
      </c>
      <c r="M1003" s="10">
        <f t="shared" si="17"/>
        <v>3.2</v>
      </c>
      <c r="N1003" s="5" t="s">
        <v>12</v>
      </c>
      <c r="O1003" s="1" t="s">
        <v>242</v>
      </c>
      <c r="P1003" s="1" t="s">
        <v>226</v>
      </c>
      <c r="Q1003" s="1" t="s">
        <v>226</v>
      </c>
      <c r="R1003" s="6">
        <v>45868</v>
      </c>
      <c r="S1003" s="1" t="s">
        <v>4027</v>
      </c>
      <c r="T1003" s="124" t="s">
        <v>439</v>
      </c>
    </row>
    <row r="1004" spans="1:20" ht="95.1" customHeight="1" x14ac:dyDescent="0.25">
      <c r="A1004" s="118" t="s">
        <v>2274</v>
      </c>
      <c r="B1004" s="1">
        <v>2741</v>
      </c>
      <c r="C1004" s="1" t="s">
        <v>1496</v>
      </c>
      <c r="D1004" s="1" t="s">
        <v>437</v>
      </c>
      <c r="E1004" s="1" t="s">
        <v>2699</v>
      </c>
      <c r="F1004" s="1">
        <v>1032072</v>
      </c>
      <c r="G1004" s="1" t="s">
        <v>4057</v>
      </c>
      <c r="H1004" s="133">
        <v>5</v>
      </c>
      <c r="I1004" s="7" t="s">
        <v>4042</v>
      </c>
      <c r="J1004" s="1" t="s">
        <v>57</v>
      </c>
      <c r="K1004" s="1" t="s">
        <v>464</v>
      </c>
      <c r="L1004" s="3">
        <v>0.64</v>
      </c>
      <c r="M1004" s="10">
        <f t="shared" si="17"/>
        <v>3.2</v>
      </c>
      <c r="N1004" s="5" t="s">
        <v>12</v>
      </c>
      <c r="O1004" s="1" t="s">
        <v>242</v>
      </c>
      <c r="P1004" s="1" t="s">
        <v>226</v>
      </c>
      <c r="Q1004" s="1" t="s">
        <v>226</v>
      </c>
      <c r="R1004" s="6">
        <v>45868</v>
      </c>
      <c r="S1004" s="1" t="s">
        <v>4027</v>
      </c>
      <c r="T1004" s="124" t="s">
        <v>439</v>
      </c>
    </row>
    <row r="1005" spans="1:20" ht="95.1" customHeight="1" x14ac:dyDescent="0.25">
      <c r="A1005" s="118" t="s">
        <v>2274</v>
      </c>
      <c r="B1005" s="1">
        <v>2515</v>
      </c>
      <c r="C1005" s="1" t="s">
        <v>1496</v>
      </c>
      <c r="D1005" s="1" t="s">
        <v>437</v>
      </c>
      <c r="E1005" s="1" t="s">
        <v>2699</v>
      </c>
      <c r="F1005" s="1">
        <v>1032074</v>
      </c>
      <c r="G1005" s="1" t="s">
        <v>4057</v>
      </c>
      <c r="H1005" s="133">
        <v>5</v>
      </c>
      <c r="I1005" s="7" t="s">
        <v>4042</v>
      </c>
      <c r="J1005" s="1" t="s">
        <v>57</v>
      </c>
      <c r="K1005" s="1" t="s">
        <v>465</v>
      </c>
      <c r="L1005" s="3">
        <f t="shared" ref="L1005:L1014" si="19">L1003</f>
        <v>0.64</v>
      </c>
      <c r="M1005" s="10">
        <f t="shared" si="17"/>
        <v>3.2</v>
      </c>
      <c r="N1005" s="5" t="s">
        <v>12</v>
      </c>
      <c r="O1005" s="1" t="s">
        <v>242</v>
      </c>
      <c r="P1005" s="1" t="s">
        <v>226</v>
      </c>
      <c r="Q1005" s="1" t="s">
        <v>226</v>
      </c>
      <c r="R1005" s="6">
        <v>45868</v>
      </c>
      <c r="S1005" s="1" t="s">
        <v>4027</v>
      </c>
      <c r="T1005" s="124" t="s">
        <v>439</v>
      </c>
    </row>
    <row r="1006" spans="1:20" ht="95.1" customHeight="1" x14ac:dyDescent="0.25">
      <c r="A1006" s="118" t="s">
        <v>2274</v>
      </c>
      <c r="B1006" s="1">
        <v>2741</v>
      </c>
      <c r="C1006" s="1" t="s">
        <v>1496</v>
      </c>
      <c r="D1006" s="1" t="s">
        <v>437</v>
      </c>
      <c r="E1006" s="1" t="s">
        <v>2699</v>
      </c>
      <c r="F1006" s="1">
        <v>1032074</v>
      </c>
      <c r="G1006" s="1" t="s">
        <v>4057</v>
      </c>
      <c r="H1006" s="133">
        <v>5</v>
      </c>
      <c r="I1006" s="7" t="s">
        <v>4042</v>
      </c>
      <c r="J1006" s="1" t="s">
        <v>57</v>
      </c>
      <c r="K1006" s="1" t="s">
        <v>465</v>
      </c>
      <c r="L1006" s="3">
        <f t="shared" si="19"/>
        <v>0.64</v>
      </c>
      <c r="M1006" s="10">
        <f t="shared" si="17"/>
        <v>3.2</v>
      </c>
      <c r="N1006" s="5" t="s">
        <v>12</v>
      </c>
      <c r="O1006" s="1" t="s">
        <v>242</v>
      </c>
      <c r="P1006" s="1" t="s">
        <v>226</v>
      </c>
      <c r="Q1006" s="1" t="s">
        <v>226</v>
      </c>
      <c r="R1006" s="6">
        <v>45868</v>
      </c>
      <c r="S1006" s="1" t="s">
        <v>4027</v>
      </c>
      <c r="T1006" s="124" t="s">
        <v>439</v>
      </c>
    </row>
    <row r="1007" spans="1:20" ht="95.1" customHeight="1" x14ac:dyDescent="0.25">
      <c r="A1007" s="118" t="s">
        <v>2274</v>
      </c>
      <c r="B1007" s="1">
        <v>2515</v>
      </c>
      <c r="C1007" s="1" t="s">
        <v>1496</v>
      </c>
      <c r="D1007" s="1" t="s">
        <v>437</v>
      </c>
      <c r="E1007" s="1" t="s">
        <v>2699</v>
      </c>
      <c r="F1007" s="1">
        <v>1032076</v>
      </c>
      <c r="G1007" s="1" t="s">
        <v>4057</v>
      </c>
      <c r="H1007" s="133">
        <v>5</v>
      </c>
      <c r="I1007" s="7" t="s">
        <v>4042</v>
      </c>
      <c r="J1007" s="1" t="s">
        <v>57</v>
      </c>
      <c r="K1007" s="1" t="s">
        <v>466</v>
      </c>
      <c r="L1007" s="3">
        <f t="shared" si="19"/>
        <v>0.64</v>
      </c>
      <c r="M1007" s="10">
        <f t="shared" si="17"/>
        <v>3.2</v>
      </c>
      <c r="N1007" s="5" t="s">
        <v>12</v>
      </c>
      <c r="O1007" s="1" t="s">
        <v>242</v>
      </c>
      <c r="P1007" s="1" t="s">
        <v>226</v>
      </c>
      <c r="Q1007" s="1" t="s">
        <v>226</v>
      </c>
      <c r="R1007" s="6">
        <v>45868</v>
      </c>
      <c r="S1007" s="1" t="s">
        <v>4027</v>
      </c>
      <c r="T1007" s="124" t="s">
        <v>439</v>
      </c>
    </row>
    <row r="1008" spans="1:20" ht="95.1" customHeight="1" x14ac:dyDescent="0.25">
      <c r="A1008" s="118" t="s">
        <v>2274</v>
      </c>
      <c r="B1008" s="1">
        <v>2741</v>
      </c>
      <c r="C1008" s="1" t="s">
        <v>1496</v>
      </c>
      <c r="D1008" s="1" t="s">
        <v>437</v>
      </c>
      <c r="E1008" s="1" t="s">
        <v>2699</v>
      </c>
      <c r="F1008" s="1">
        <v>1032076</v>
      </c>
      <c r="G1008" s="1" t="s">
        <v>4057</v>
      </c>
      <c r="H1008" s="133">
        <v>5</v>
      </c>
      <c r="I1008" s="7" t="s">
        <v>4042</v>
      </c>
      <c r="J1008" s="1" t="s">
        <v>57</v>
      </c>
      <c r="K1008" s="1" t="s">
        <v>466</v>
      </c>
      <c r="L1008" s="3">
        <f t="shared" si="19"/>
        <v>0.64</v>
      </c>
      <c r="M1008" s="10">
        <f t="shared" si="17"/>
        <v>3.2</v>
      </c>
      <c r="N1008" s="5" t="s">
        <v>12</v>
      </c>
      <c r="O1008" s="1" t="s">
        <v>242</v>
      </c>
      <c r="P1008" s="1" t="s">
        <v>226</v>
      </c>
      <c r="Q1008" s="1" t="s">
        <v>226</v>
      </c>
      <c r="R1008" s="6">
        <v>45868</v>
      </c>
      <c r="S1008" s="1" t="s">
        <v>4027</v>
      </c>
      <c r="T1008" s="124" t="s">
        <v>439</v>
      </c>
    </row>
    <row r="1009" spans="1:20" ht="95.1" customHeight="1" x14ac:dyDescent="0.25">
      <c r="A1009" s="118" t="s">
        <v>2274</v>
      </c>
      <c r="B1009" s="1">
        <v>2515</v>
      </c>
      <c r="C1009" s="1" t="s">
        <v>1496</v>
      </c>
      <c r="D1009" s="1" t="s">
        <v>437</v>
      </c>
      <c r="E1009" s="1" t="s">
        <v>2699</v>
      </c>
      <c r="F1009" s="1">
        <v>1032078</v>
      </c>
      <c r="G1009" s="1" t="s">
        <v>4057</v>
      </c>
      <c r="H1009" s="133">
        <v>5</v>
      </c>
      <c r="I1009" s="7" t="s">
        <v>4042</v>
      </c>
      <c r="J1009" s="1" t="s">
        <v>57</v>
      </c>
      <c r="K1009" s="1" t="s">
        <v>467</v>
      </c>
      <c r="L1009" s="3">
        <f t="shared" si="19"/>
        <v>0.64</v>
      </c>
      <c r="M1009" s="10">
        <f t="shared" si="17"/>
        <v>3.2</v>
      </c>
      <c r="N1009" s="5" t="s">
        <v>12</v>
      </c>
      <c r="O1009" s="1" t="s">
        <v>242</v>
      </c>
      <c r="P1009" s="1" t="s">
        <v>226</v>
      </c>
      <c r="Q1009" s="1" t="s">
        <v>226</v>
      </c>
      <c r="R1009" s="6">
        <v>45868</v>
      </c>
      <c r="S1009" s="1" t="s">
        <v>4027</v>
      </c>
      <c r="T1009" s="124" t="s">
        <v>439</v>
      </c>
    </row>
    <row r="1010" spans="1:20" ht="95.1" customHeight="1" x14ac:dyDescent="0.25">
      <c r="A1010" s="118" t="s">
        <v>2274</v>
      </c>
      <c r="B1010" s="1">
        <v>2741</v>
      </c>
      <c r="C1010" s="1" t="s">
        <v>1496</v>
      </c>
      <c r="D1010" s="1" t="s">
        <v>437</v>
      </c>
      <c r="E1010" s="1" t="s">
        <v>2699</v>
      </c>
      <c r="F1010" s="1">
        <v>1032078</v>
      </c>
      <c r="G1010" s="1" t="s">
        <v>4057</v>
      </c>
      <c r="H1010" s="133">
        <v>5</v>
      </c>
      <c r="I1010" s="7" t="s">
        <v>4042</v>
      </c>
      <c r="J1010" s="1" t="s">
        <v>57</v>
      </c>
      <c r="K1010" s="1" t="s">
        <v>467</v>
      </c>
      <c r="L1010" s="3">
        <f t="shared" si="19"/>
        <v>0.64</v>
      </c>
      <c r="M1010" s="10">
        <f t="shared" si="17"/>
        <v>3.2</v>
      </c>
      <c r="N1010" s="5" t="s">
        <v>12</v>
      </c>
      <c r="O1010" s="1" t="s">
        <v>242</v>
      </c>
      <c r="P1010" s="1" t="s">
        <v>226</v>
      </c>
      <c r="Q1010" s="1" t="s">
        <v>226</v>
      </c>
      <c r="R1010" s="6">
        <v>45868</v>
      </c>
      <c r="S1010" s="1" t="s">
        <v>4027</v>
      </c>
      <c r="T1010" s="124" t="s">
        <v>439</v>
      </c>
    </row>
    <row r="1011" spans="1:20" ht="95.1" customHeight="1" x14ac:dyDescent="0.25">
      <c r="A1011" s="118" t="s">
        <v>2274</v>
      </c>
      <c r="B1011" s="1">
        <v>2515</v>
      </c>
      <c r="C1011" s="1" t="s">
        <v>1496</v>
      </c>
      <c r="D1011" s="1" t="s">
        <v>437</v>
      </c>
      <c r="E1011" s="1" t="s">
        <v>2699</v>
      </c>
      <c r="F1011" s="1">
        <v>1032080</v>
      </c>
      <c r="G1011" s="1" t="s">
        <v>4057</v>
      </c>
      <c r="H1011" s="133">
        <v>5</v>
      </c>
      <c r="I1011" s="7" t="s">
        <v>4042</v>
      </c>
      <c r="J1011" s="1" t="s">
        <v>57</v>
      </c>
      <c r="K1011" s="1" t="s">
        <v>468</v>
      </c>
      <c r="L1011" s="3">
        <f t="shared" si="19"/>
        <v>0.64</v>
      </c>
      <c r="M1011" s="10">
        <f t="shared" si="17"/>
        <v>3.2</v>
      </c>
      <c r="N1011" s="5" t="s">
        <v>12</v>
      </c>
      <c r="O1011" s="1" t="s">
        <v>242</v>
      </c>
      <c r="P1011" s="1" t="s">
        <v>226</v>
      </c>
      <c r="Q1011" s="1" t="s">
        <v>226</v>
      </c>
      <c r="R1011" s="6">
        <v>45868</v>
      </c>
      <c r="S1011" s="1" t="s">
        <v>4027</v>
      </c>
      <c r="T1011" s="124" t="s">
        <v>439</v>
      </c>
    </row>
    <row r="1012" spans="1:20" ht="95.1" customHeight="1" x14ac:dyDescent="0.25">
      <c r="A1012" s="118" t="s">
        <v>2274</v>
      </c>
      <c r="B1012" s="1">
        <v>2741</v>
      </c>
      <c r="C1012" s="1" t="s">
        <v>1496</v>
      </c>
      <c r="D1012" s="1" t="s">
        <v>437</v>
      </c>
      <c r="E1012" s="1" t="s">
        <v>2699</v>
      </c>
      <c r="F1012" s="1">
        <v>1032080</v>
      </c>
      <c r="G1012" s="1" t="s">
        <v>4057</v>
      </c>
      <c r="H1012" s="133">
        <v>5</v>
      </c>
      <c r="I1012" s="7" t="s">
        <v>4042</v>
      </c>
      <c r="J1012" s="1" t="s">
        <v>57</v>
      </c>
      <c r="K1012" s="1" t="s">
        <v>468</v>
      </c>
      <c r="L1012" s="3">
        <f t="shared" si="19"/>
        <v>0.64</v>
      </c>
      <c r="M1012" s="10">
        <f t="shared" si="17"/>
        <v>3.2</v>
      </c>
      <c r="N1012" s="5" t="s">
        <v>12</v>
      </c>
      <c r="O1012" s="1" t="s">
        <v>242</v>
      </c>
      <c r="P1012" s="1" t="s">
        <v>226</v>
      </c>
      <c r="Q1012" s="1" t="s">
        <v>226</v>
      </c>
      <c r="R1012" s="6">
        <v>45868</v>
      </c>
      <c r="S1012" s="1" t="s">
        <v>4027</v>
      </c>
      <c r="T1012" s="124" t="s">
        <v>439</v>
      </c>
    </row>
    <row r="1013" spans="1:20" ht="95.1" customHeight="1" x14ac:dyDescent="0.25">
      <c r="A1013" s="118" t="s">
        <v>2274</v>
      </c>
      <c r="B1013" s="1">
        <v>2515</v>
      </c>
      <c r="C1013" s="1" t="s">
        <v>1496</v>
      </c>
      <c r="D1013" s="1" t="s">
        <v>437</v>
      </c>
      <c r="E1013" s="1" t="s">
        <v>2699</v>
      </c>
      <c r="F1013" s="1">
        <v>1032082</v>
      </c>
      <c r="G1013" s="1" t="s">
        <v>4057</v>
      </c>
      <c r="H1013" s="133">
        <v>5</v>
      </c>
      <c r="I1013" s="7" t="s">
        <v>4042</v>
      </c>
      <c r="J1013" s="1" t="s">
        <v>57</v>
      </c>
      <c r="K1013" s="1" t="s">
        <v>469</v>
      </c>
      <c r="L1013" s="3">
        <f t="shared" si="19"/>
        <v>0.64</v>
      </c>
      <c r="M1013" s="10">
        <f t="shared" si="17"/>
        <v>3.2</v>
      </c>
      <c r="N1013" s="5" t="s">
        <v>12</v>
      </c>
      <c r="O1013" s="1" t="s">
        <v>242</v>
      </c>
      <c r="P1013" s="1" t="s">
        <v>226</v>
      </c>
      <c r="Q1013" s="1" t="s">
        <v>226</v>
      </c>
      <c r="R1013" s="6">
        <v>45868</v>
      </c>
      <c r="S1013" s="1" t="s">
        <v>4027</v>
      </c>
      <c r="T1013" s="124" t="s">
        <v>439</v>
      </c>
    </row>
    <row r="1014" spans="1:20" ht="95.1" customHeight="1" x14ac:dyDescent="0.25">
      <c r="A1014" s="118" t="s">
        <v>2274</v>
      </c>
      <c r="B1014" s="1">
        <v>2741</v>
      </c>
      <c r="C1014" s="1" t="s">
        <v>1496</v>
      </c>
      <c r="D1014" s="1" t="s">
        <v>437</v>
      </c>
      <c r="E1014" s="1" t="s">
        <v>2699</v>
      </c>
      <c r="F1014" s="1">
        <v>1032082</v>
      </c>
      <c r="G1014" s="1" t="s">
        <v>4057</v>
      </c>
      <c r="H1014" s="133">
        <v>5</v>
      </c>
      <c r="I1014" s="7" t="s">
        <v>4042</v>
      </c>
      <c r="J1014" s="1" t="s">
        <v>57</v>
      </c>
      <c r="K1014" s="1" t="s">
        <v>469</v>
      </c>
      <c r="L1014" s="3">
        <f t="shared" si="19"/>
        <v>0.64</v>
      </c>
      <c r="M1014" s="10">
        <f t="shared" si="17"/>
        <v>3.2</v>
      </c>
      <c r="N1014" s="5" t="s">
        <v>12</v>
      </c>
      <c r="O1014" s="1" t="s">
        <v>242</v>
      </c>
      <c r="P1014" s="1" t="s">
        <v>226</v>
      </c>
      <c r="Q1014" s="1" t="s">
        <v>226</v>
      </c>
      <c r="R1014" s="6">
        <v>45868</v>
      </c>
      <c r="S1014" s="1" t="s">
        <v>4027</v>
      </c>
      <c r="T1014" s="124" t="s">
        <v>439</v>
      </c>
    </row>
    <row r="1015" spans="1:20" ht="95.1" customHeight="1" x14ac:dyDescent="0.25">
      <c r="A1015" s="118" t="s">
        <v>2274</v>
      </c>
      <c r="B1015" s="1">
        <v>2515</v>
      </c>
      <c r="C1015" s="1" t="s">
        <v>1496</v>
      </c>
      <c r="D1015" s="1" t="s">
        <v>437</v>
      </c>
      <c r="E1015" s="1" t="s">
        <v>2699</v>
      </c>
      <c r="F1015" s="1" t="s">
        <v>1133</v>
      </c>
      <c r="G1015" s="1" t="s">
        <v>4057</v>
      </c>
      <c r="H1015" s="133">
        <v>500</v>
      </c>
      <c r="I1015" s="7" t="s">
        <v>4042</v>
      </c>
      <c r="J1015" s="1" t="s">
        <v>57</v>
      </c>
      <c r="K1015" s="1" t="s">
        <v>504</v>
      </c>
      <c r="L1015" s="3">
        <v>0.06</v>
      </c>
      <c r="M1015" s="10">
        <f t="shared" si="17"/>
        <v>30</v>
      </c>
      <c r="N1015" s="5" t="s">
        <v>12</v>
      </c>
      <c r="O1015" s="1" t="s">
        <v>242</v>
      </c>
      <c r="P1015" s="1" t="s">
        <v>226</v>
      </c>
      <c r="Q1015" s="1" t="s">
        <v>226</v>
      </c>
      <c r="R1015" s="6">
        <v>45868</v>
      </c>
      <c r="S1015" s="1" t="s">
        <v>4027</v>
      </c>
      <c r="T1015" s="124" t="s">
        <v>439</v>
      </c>
    </row>
    <row r="1016" spans="1:20" ht="95.1" customHeight="1" x14ac:dyDescent="0.25">
      <c r="A1016" s="118" t="s">
        <v>2274</v>
      </c>
      <c r="B1016" s="1">
        <v>2741</v>
      </c>
      <c r="C1016" s="1" t="s">
        <v>1496</v>
      </c>
      <c r="D1016" s="1" t="s">
        <v>437</v>
      </c>
      <c r="E1016" s="1" t="s">
        <v>2699</v>
      </c>
      <c r="F1016" s="1" t="s">
        <v>1133</v>
      </c>
      <c r="G1016" s="1" t="s">
        <v>4057</v>
      </c>
      <c r="H1016" s="133">
        <v>500</v>
      </c>
      <c r="I1016" s="7" t="s">
        <v>4042</v>
      </c>
      <c r="J1016" s="1" t="s">
        <v>57</v>
      </c>
      <c r="K1016" s="1" t="s">
        <v>504</v>
      </c>
      <c r="L1016" s="3">
        <v>0.06</v>
      </c>
      <c r="M1016" s="10">
        <f t="shared" si="17"/>
        <v>30</v>
      </c>
      <c r="N1016" s="5" t="s">
        <v>12</v>
      </c>
      <c r="O1016" s="1" t="s">
        <v>242</v>
      </c>
      <c r="P1016" s="1" t="s">
        <v>226</v>
      </c>
      <c r="Q1016" s="1" t="s">
        <v>226</v>
      </c>
      <c r="R1016" s="6">
        <v>45868</v>
      </c>
      <c r="S1016" s="1" t="s">
        <v>4027</v>
      </c>
      <c r="T1016" s="124" t="s">
        <v>439</v>
      </c>
    </row>
    <row r="1017" spans="1:20" ht="95.1" customHeight="1" x14ac:dyDescent="0.25">
      <c r="A1017" s="118" t="s">
        <v>2274</v>
      </c>
      <c r="B1017" s="1">
        <v>2515</v>
      </c>
      <c r="C1017" s="1" t="s">
        <v>1496</v>
      </c>
      <c r="D1017" s="1" t="s">
        <v>437</v>
      </c>
      <c r="E1017" s="1" t="s">
        <v>2699</v>
      </c>
      <c r="F1017" s="1" t="s">
        <v>1133</v>
      </c>
      <c r="G1017" s="1" t="s">
        <v>4057</v>
      </c>
      <c r="H1017" s="133">
        <v>500</v>
      </c>
      <c r="I1017" s="7" t="s">
        <v>4042</v>
      </c>
      <c r="J1017" s="1" t="s">
        <v>57</v>
      </c>
      <c r="K1017" s="1" t="s">
        <v>505</v>
      </c>
      <c r="L1017" s="3">
        <v>0.13</v>
      </c>
      <c r="M1017" s="10">
        <f t="shared" si="17"/>
        <v>65</v>
      </c>
      <c r="N1017" s="5" t="s">
        <v>12</v>
      </c>
      <c r="O1017" s="1" t="s">
        <v>242</v>
      </c>
      <c r="P1017" s="1" t="s">
        <v>226</v>
      </c>
      <c r="Q1017" s="1" t="s">
        <v>226</v>
      </c>
      <c r="R1017" s="6">
        <v>45868</v>
      </c>
      <c r="S1017" s="1" t="s">
        <v>4027</v>
      </c>
      <c r="T1017" s="124" t="s">
        <v>439</v>
      </c>
    </row>
    <row r="1018" spans="1:20" ht="95.1" customHeight="1" x14ac:dyDescent="0.25">
      <c r="A1018" s="118" t="s">
        <v>2274</v>
      </c>
      <c r="B1018" s="1">
        <v>2741</v>
      </c>
      <c r="C1018" s="1" t="s">
        <v>1496</v>
      </c>
      <c r="D1018" s="1" t="s">
        <v>437</v>
      </c>
      <c r="E1018" s="1" t="s">
        <v>2699</v>
      </c>
      <c r="F1018" s="1" t="s">
        <v>1133</v>
      </c>
      <c r="G1018" s="1" t="s">
        <v>4057</v>
      </c>
      <c r="H1018" s="133">
        <v>500</v>
      </c>
      <c r="I1018" s="7" t="s">
        <v>4042</v>
      </c>
      <c r="J1018" s="1" t="s">
        <v>57</v>
      </c>
      <c r="K1018" s="1" t="s">
        <v>505</v>
      </c>
      <c r="L1018" s="3">
        <v>0.13</v>
      </c>
      <c r="M1018" s="10">
        <f t="shared" si="17"/>
        <v>65</v>
      </c>
      <c r="N1018" s="5" t="s">
        <v>12</v>
      </c>
      <c r="O1018" s="1" t="s">
        <v>242</v>
      </c>
      <c r="P1018" s="1" t="s">
        <v>226</v>
      </c>
      <c r="Q1018" s="1" t="s">
        <v>226</v>
      </c>
      <c r="R1018" s="6">
        <v>45868</v>
      </c>
      <c r="S1018" s="1" t="s">
        <v>4027</v>
      </c>
      <c r="T1018" s="124" t="s">
        <v>439</v>
      </c>
    </row>
    <row r="1019" spans="1:20" ht="95.1" customHeight="1" x14ac:dyDescent="0.25">
      <c r="A1019" s="118" t="s">
        <v>2274</v>
      </c>
      <c r="B1019" s="1">
        <v>2515</v>
      </c>
      <c r="C1019" s="1" t="s">
        <v>1496</v>
      </c>
      <c r="D1019" s="1" t="s">
        <v>437</v>
      </c>
      <c r="E1019" s="1" t="s">
        <v>2699</v>
      </c>
      <c r="F1019" s="1" t="s">
        <v>1133</v>
      </c>
      <c r="G1019" s="1" t="s">
        <v>4057</v>
      </c>
      <c r="H1019" s="133">
        <v>500</v>
      </c>
      <c r="I1019" s="7" t="s">
        <v>4042</v>
      </c>
      <c r="J1019" s="1" t="s">
        <v>57</v>
      </c>
      <c r="K1019" s="1" t="s">
        <v>506</v>
      </c>
      <c r="L1019" s="3">
        <v>0.06</v>
      </c>
      <c r="M1019" s="10">
        <f t="shared" si="17"/>
        <v>30</v>
      </c>
      <c r="N1019" s="5" t="s">
        <v>12</v>
      </c>
      <c r="O1019" s="1" t="s">
        <v>242</v>
      </c>
      <c r="P1019" s="1" t="s">
        <v>226</v>
      </c>
      <c r="Q1019" s="1" t="s">
        <v>226</v>
      </c>
      <c r="R1019" s="6">
        <v>45868</v>
      </c>
      <c r="S1019" s="1" t="s">
        <v>4027</v>
      </c>
      <c r="T1019" s="124" t="s">
        <v>439</v>
      </c>
    </row>
    <row r="1020" spans="1:20" ht="95.1" customHeight="1" x14ac:dyDescent="0.25">
      <c r="A1020" s="118" t="s">
        <v>2274</v>
      </c>
      <c r="B1020" s="1">
        <v>2741</v>
      </c>
      <c r="C1020" s="1" t="s">
        <v>1496</v>
      </c>
      <c r="D1020" s="1" t="s">
        <v>437</v>
      </c>
      <c r="E1020" s="1" t="s">
        <v>2699</v>
      </c>
      <c r="F1020" s="1" t="s">
        <v>1133</v>
      </c>
      <c r="G1020" s="1" t="s">
        <v>4057</v>
      </c>
      <c r="H1020" s="133">
        <v>500</v>
      </c>
      <c r="I1020" s="7" t="s">
        <v>4042</v>
      </c>
      <c r="J1020" s="1" t="s">
        <v>57</v>
      </c>
      <c r="K1020" s="1" t="s">
        <v>506</v>
      </c>
      <c r="L1020" s="3">
        <v>0.06</v>
      </c>
      <c r="M1020" s="10">
        <f t="shared" si="17"/>
        <v>30</v>
      </c>
      <c r="N1020" s="5" t="s">
        <v>12</v>
      </c>
      <c r="O1020" s="1" t="s">
        <v>242</v>
      </c>
      <c r="P1020" s="1" t="s">
        <v>226</v>
      </c>
      <c r="Q1020" s="1" t="s">
        <v>226</v>
      </c>
      <c r="R1020" s="6">
        <v>45868</v>
      </c>
      <c r="S1020" s="1" t="s">
        <v>4027</v>
      </c>
      <c r="T1020" s="124" t="s">
        <v>439</v>
      </c>
    </row>
    <row r="1021" spans="1:20" ht="95.1" customHeight="1" x14ac:dyDescent="0.25">
      <c r="A1021" s="118" t="s">
        <v>2274</v>
      </c>
      <c r="B1021" s="1">
        <v>2515</v>
      </c>
      <c r="C1021" s="1" t="s">
        <v>1496</v>
      </c>
      <c r="D1021" s="1" t="s">
        <v>437</v>
      </c>
      <c r="E1021" s="1" t="s">
        <v>2699</v>
      </c>
      <c r="F1021" s="1" t="s">
        <v>1133</v>
      </c>
      <c r="G1021" s="1" t="s">
        <v>4057</v>
      </c>
      <c r="H1021" s="133">
        <v>500</v>
      </c>
      <c r="I1021" s="7" t="s">
        <v>4042</v>
      </c>
      <c r="J1021" s="1" t="s">
        <v>57</v>
      </c>
      <c r="K1021" s="1" t="s">
        <v>507</v>
      </c>
      <c r="L1021" s="3">
        <v>0.03</v>
      </c>
      <c r="M1021" s="10">
        <f t="shared" si="17"/>
        <v>15</v>
      </c>
      <c r="N1021" s="5" t="s">
        <v>12</v>
      </c>
      <c r="O1021" s="1" t="s">
        <v>242</v>
      </c>
      <c r="P1021" s="1" t="s">
        <v>226</v>
      </c>
      <c r="Q1021" s="1" t="s">
        <v>226</v>
      </c>
      <c r="R1021" s="6">
        <v>45868</v>
      </c>
      <c r="S1021" s="1" t="s">
        <v>4027</v>
      </c>
      <c r="T1021" s="124" t="s">
        <v>439</v>
      </c>
    </row>
    <row r="1022" spans="1:20" ht="95.1" customHeight="1" x14ac:dyDescent="0.25">
      <c r="A1022" s="118" t="s">
        <v>2274</v>
      </c>
      <c r="B1022" s="1">
        <v>2741</v>
      </c>
      <c r="C1022" s="1" t="s">
        <v>1496</v>
      </c>
      <c r="D1022" s="1" t="s">
        <v>437</v>
      </c>
      <c r="E1022" s="1" t="s">
        <v>2699</v>
      </c>
      <c r="F1022" s="1" t="s">
        <v>1133</v>
      </c>
      <c r="G1022" s="1" t="s">
        <v>4057</v>
      </c>
      <c r="H1022" s="133">
        <v>500</v>
      </c>
      <c r="I1022" s="7" t="s">
        <v>4042</v>
      </c>
      <c r="J1022" s="1" t="s">
        <v>57</v>
      </c>
      <c r="K1022" s="1" t="s">
        <v>507</v>
      </c>
      <c r="L1022" s="3">
        <v>0.03</v>
      </c>
      <c r="M1022" s="10">
        <f t="shared" si="17"/>
        <v>15</v>
      </c>
      <c r="N1022" s="5" t="s">
        <v>12</v>
      </c>
      <c r="O1022" s="1" t="s">
        <v>242</v>
      </c>
      <c r="P1022" s="1" t="s">
        <v>226</v>
      </c>
      <c r="Q1022" s="1" t="s">
        <v>226</v>
      </c>
      <c r="R1022" s="6">
        <v>45868</v>
      </c>
      <c r="S1022" s="1" t="s">
        <v>4027</v>
      </c>
      <c r="T1022" s="124" t="s">
        <v>439</v>
      </c>
    </row>
    <row r="1023" spans="1:20" ht="95.1" customHeight="1" x14ac:dyDescent="0.25">
      <c r="A1023" s="118" t="s">
        <v>2274</v>
      </c>
      <c r="B1023" s="1">
        <v>2515</v>
      </c>
      <c r="C1023" s="1" t="s">
        <v>1496</v>
      </c>
      <c r="D1023" s="1" t="s">
        <v>437</v>
      </c>
      <c r="E1023" s="1" t="s">
        <v>2699</v>
      </c>
      <c r="F1023" s="1" t="s">
        <v>1133</v>
      </c>
      <c r="G1023" s="1" t="s">
        <v>4057</v>
      </c>
      <c r="H1023" s="133">
        <v>500</v>
      </c>
      <c r="I1023" s="7" t="s">
        <v>4042</v>
      </c>
      <c r="J1023" s="1" t="s">
        <v>57</v>
      </c>
      <c r="K1023" s="1" t="s">
        <v>508</v>
      </c>
      <c r="L1023" s="3">
        <v>0.03</v>
      </c>
      <c r="M1023" s="10">
        <f t="shared" si="17"/>
        <v>15</v>
      </c>
      <c r="N1023" s="5" t="s">
        <v>12</v>
      </c>
      <c r="O1023" s="1" t="s">
        <v>242</v>
      </c>
      <c r="P1023" s="1" t="s">
        <v>226</v>
      </c>
      <c r="Q1023" s="1" t="s">
        <v>226</v>
      </c>
      <c r="R1023" s="6">
        <v>45868</v>
      </c>
      <c r="S1023" s="1" t="s">
        <v>4027</v>
      </c>
      <c r="T1023" s="124" t="s">
        <v>439</v>
      </c>
    </row>
    <row r="1024" spans="1:20" ht="95.1" customHeight="1" x14ac:dyDescent="0.25">
      <c r="A1024" s="118" t="s">
        <v>2274</v>
      </c>
      <c r="B1024" s="1">
        <v>2741</v>
      </c>
      <c r="C1024" s="1" t="s">
        <v>1496</v>
      </c>
      <c r="D1024" s="1" t="s">
        <v>437</v>
      </c>
      <c r="E1024" s="1" t="s">
        <v>2699</v>
      </c>
      <c r="F1024" s="1" t="s">
        <v>1133</v>
      </c>
      <c r="G1024" s="1" t="s">
        <v>4057</v>
      </c>
      <c r="H1024" s="133">
        <v>500</v>
      </c>
      <c r="I1024" s="7" t="s">
        <v>4042</v>
      </c>
      <c r="J1024" s="1" t="s">
        <v>57</v>
      </c>
      <c r="K1024" s="1" t="s">
        <v>508</v>
      </c>
      <c r="L1024" s="3">
        <v>0.03</v>
      </c>
      <c r="M1024" s="10">
        <f t="shared" si="17"/>
        <v>15</v>
      </c>
      <c r="N1024" s="5" t="s">
        <v>12</v>
      </c>
      <c r="O1024" s="1" t="s">
        <v>242</v>
      </c>
      <c r="P1024" s="1" t="s">
        <v>226</v>
      </c>
      <c r="Q1024" s="1" t="s">
        <v>226</v>
      </c>
      <c r="R1024" s="6">
        <v>45868</v>
      </c>
      <c r="S1024" s="1" t="s">
        <v>4027</v>
      </c>
      <c r="T1024" s="124" t="s">
        <v>439</v>
      </c>
    </row>
    <row r="1025" spans="1:20" ht="95.1" customHeight="1" x14ac:dyDescent="0.25">
      <c r="A1025" s="118" t="s">
        <v>2274</v>
      </c>
      <c r="B1025" s="1">
        <v>2515</v>
      </c>
      <c r="C1025" s="1" t="s">
        <v>1496</v>
      </c>
      <c r="D1025" s="1" t="s">
        <v>437</v>
      </c>
      <c r="E1025" s="1" t="s">
        <v>2699</v>
      </c>
      <c r="F1025" s="1" t="s">
        <v>1133</v>
      </c>
      <c r="G1025" s="1" t="s">
        <v>4057</v>
      </c>
      <c r="H1025" s="133">
        <v>500</v>
      </c>
      <c r="I1025" s="7" t="s">
        <v>4042</v>
      </c>
      <c r="J1025" s="1" t="s">
        <v>57</v>
      </c>
      <c r="K1025" s="1" t="s">
        <v>509</v>
      </c>
      <c r="L1025" s="3">
        <v>0.03</v>
      </c>
      <c r="M1025" s="10">
        <f t="shared" si="17"/>
        <v>15</v>
      </c>
      <c r="N1025" s="5" t="s">
        <v>12</v>
      </c>
      <c r="O1025" s="1" t="s">
        <v>242</v>
      </c>
      <c r="P1025" s="1" t="s">
        <v>226</v>
      </c>
      <c r="Q1025" s="1" t="s">
        <v>226</v>
      </c>
      <c r="R1025" s="6">
        <v>45868</v>
      </c>
      <c r="S1025" s="1" t="s">
        <v>4027</v>
      </c>
      <c r="T1025" s="124" t="s">
        <v>439</v>
      </c>
    </row>
    <row r="1026" spans="1:20" ht="95.1" customHeight="1" x14ac:dyDescent="0.25">
      <c r="A1026" s="118" t="s">
        <v>2274</v>
      </c>
      <c r="B1026" s="1">
        <v>2741</v>
      </c>
      <c r="C1026" s="1" t="s">
        <v>1496</v>
      </c>
      <c r="D1026" s="1" t="s">
        <v>437</v>
      </c>
      <c r="E1026" s="1" t="s">
        <v>2699</v>
      </c>
      <c r="F1026" s="1" t="s">
        <v>1133</v>
      </c>
      <c r="G1026" s="1" t="s">
        <v>4057</v>
      </c>
      <c r="H1026" s="133">
        <v>500</v>
      </c>
      <c r="I1026" s="7" t="s">
        <v>4042</v>
      </c>
      <c r="J1026" s="1" t="s">
        <v>57</v>
      </c>
      <c r="K1026" s="1" t="s">
        <v>509</v>
      </c>
      <c r="L1026" s="3">
        <v>0.03</v>
      </c>
      <c r="M1026" s="10">
        <f t="shared" si="17"/>
        <v>15</v>
      </c>
      <c r="N1026" s="5" t="s">
        <v>12</v>
      </c>
      <c r="O1026" s="1" t="s">
        <v>242</v>
      </c>
      <c r="P1026" s="1" t="s">
        <v>226</v>
      </c>
      <c r="Q1026" s="1" t="s">
        <v>226</v>
      </c>
      <c r="R1026" s="6">
        <v>45868</v>
      </c>
      <c r="S1026" s="1" t="s">
        <v>4027</v>
      </c>
      <c r="T1026" s="124" t="s">
        <v>439</v>
      </c>
    </row>
    <row r="1027" spans="1:20" ht="95.1" customHeight="1" x14ac:dyDescent="0.25">
      <c r="A1027" s="118" t="s">
        <v>2274</v>
      </c>
      <c r="B1027" s="1">
        <v>2515</v>
      </c>
      <c r="C1027" s="1" t="s">
        <v>1496</v>
      </c>
      <c r="D1027" s="1" t="s">
        <v>437</v>
      </c>
      <c r="E1027" s="1" t="s">
        <v>2699</v>
      </c>
      <c r="F1027" s="1" t="s">
        <v>1133</v>
      </c>
      <c r="G1027" s="1" t="s">
        <v>4057</v>
      </c>
      <c r="H1027" s="133">
        <v>500</v>
      </c>
      <c r="I1027" s="7" t="s">
        <v>4042</v>
      </c>
      <c r="J1027" s="1" t="s">
        <v>57</v>
      </c>
      <c r="K1027" s="1" t="s">
        <v>510</v>
      </c>
      <c r="L1027" s="3">
        <v>0.04</v>
      </c>
      <c r="M1027" s="10">
        <f t="shared" si="17"/>
        <v>20</v>
      </c>
      <c r="N1027" s="5" t="s">
        <v>12</v>
      </c>
      <c r="O1027" s="1" t="s">
        <v>242</v>
      </c>
      <c r="P1027" s="1" t="s">
        <v>226</v>
      </c>
      <c r="Q1027" s="1" t="s">
        <v>226</v>
      </c>
      <c r="R1027" s="6">
        <v>45868</v>
      </c>
      <c r="S1027" s="1" t="s">
        <v>4027</v>
      </c>
      <c r="T1027" s="124" t="s">
        <v>439</v>
      </c>
    </row>
    <row r="1028" spans="1:20" ht="95.1" customHeight="1" x14ac:dyDescent="0.25">
      <c r="A1028" s="118" t="s">
        <v>2274</v>
      </c>
      <c r="B1028" s="1">
        <v>2741</v>
      </c>
      <c r="C1028" s="1" t="s">
        <v>1496</v>
      </c>
      <c r="D1028" s="1" t="s">
        <v>437</v>
      </c>
      <c r="E1028" s="1" t="s">
        <v>2699</v>
      </c>
      <c r="F1028" s="1" t="s">
        <v>1133</v>
      </c>
      <c r="G1028" s="1" t="s">
        <v>4057</v>
      </c>
      <c r="H1028" s="133">
        <v>500</v>
      </c>
      <c r="I1028" s="7" t="s">
        <v>4042</v>
      </c>
      <c r="J1028" s="1" t="s">
        <v>57</v>
      </c>
      <c r="K1028" s="1" t="s">
        <v>510</v>
      </c>
      <c r="L1028" s="3">
        <v>0.04</v>
      </c>
      <c r="M1028" s="10">
        <f t="shared" si="17"/>
        <v>20</v>
      </c>
      <c r="N1028" s="5" t="s">
        <v>12</v>
      </c>
      <c r="O1028" s="1" t="s">
        <v>242</v>
      </c>
      <c r="P1028" s="1" t="s">
        <v>226</v>
      </c>
      <c r="Q1028" s="1" t="s">
        <v>226</v>
      </c>
      <c r="R1028" s="6">
        <v>45868</v>
      </c>
      <c r="S1028" s="1" t="s">
        <v>4027</v>
      </c>
      <c r="T1028" s="124" t="s">
        <v>439</v>
      </c>
    </row>
    <row r="1029" spans="1:20" ht="95.1" customHeight="1" x14ac:dyDescent="0.25">
      <c r="A1029" s="118" t="s">
        <v>2274</v>
      </c>
      <c r="B1029" s="1">
        <v>2007</v>
      </c>
      <c r="C1029" s="1" t="s">
        <v>1496</v>
      </c>
      <c r="D1029" s="1" t="s">
        <v>511</v>
      </c>
      <c r="E1029" s="1" t="s">
        <v>887</v>
      </c>
      <c r="F1029" s="1">
        <v>1075957</v>
      </c>
      <c r="G1029" s="1" t="s">
        <v>44</v>
      </c>
      <c r="H1029" s="133">
        <v>2</v>
      </c>
      <c r="I1029" s="7" t="s">
        <v>2553</v>
      </c>
      <c r="J1029" s="1" t="s">
        <v>57</v>
      </c>
      <c r="K1029" s="1" t="s">
        <v>512</v>
      </c>
      <c r="L1029" s="3">
        <v>88</v>
      </c>
      <c r="M1029" s="4">
        <f>H1029*L1029</f>
        <v>176</v>
      </c>
      <c r="N1029" s="5" t="s">
        <v>12</v>
      </c>
      <c r="O1029" s="1" t="s">
        <v>513</v>
      </c>
      <c r="P1029" s="1" t="s">
        <v>57</v>
      </c>
      <c r="Q1029" s="1" t="s">
        <v>226</v>
      </c>
      <c r="R1029" s="6">
        <v>45668</v>
      </c>
      <c r="S1029" s="1" t="s">
        <v>4027</v>
      </c>
      <c r="T1029" s="124" t="s">
        <v>514</v>
      </c>
    </row>
    <row r="1030" spans="1:20" ht="95.1" customHeight="1" x14ac:dyDescent="0.25">
      <c r="A1030" s="118" t="s">
        <v>2274</v>
      </c>
      <c r="B1030" s="1">
        <v>2007</v>
      </c>
      <c r="C1030" s="1" t="s">
        <v>1496</v>
      </c>
      <c r="D1030" s="1" t="s">
        <v>511</v>
      </c>
      <c r="E1030" s="1" t="s">
        <v>887</v>
      </c>
      <c r="F1030" s="1">
        <v>1075973</v>
      </c>
      <c r="G1030" s="1" t="s">
        <v>44</v>
      </c>
      <c r="H1030" s="134">
        <v>1</v>
      </c>
      <c r="I1030" s="7" t="s">
        <v>2553</v>
      </c>
      <c r="J1030" s="1" t="s">
        <v>57</v>
      </c>
      <c r="K1030" s="1" t="s">
        <v>515</v>
      </c>
      <c r="L1030" s="3">
        <v>1525.49</v>
      </c>
      <c r="M1030" s="4">
        <f>H1030*L1030</f>
        <v>1525.49</v>
      </c>
      <c r="N1030" s="5" t="s">
        <v>12</v>
      </c>
      <c r="O1030" s="1" t="s">
        <v>513</v>
      </c>
      <c r="P1030" s="1" t="s">
        <v>57</v>
      </c>
      <c r="Q1030" s="1" t="s">
        <v>226</v>
      </c>
      <c r="R1030" s="6">
        <v>45668</v>
      </c>
      <c r="S1030" s="1" t="s">
        <v>4027</v>
      </c>
      <c r="T1030" s="124" t="s">
        <v>514</v>
      </c>
    </row>
    <row r="1031" spans="1:20" ht="95.1" customHeight="1" x14ac:dyDescent="0.25">
      <c r="A1031" s="118" t="s">
        <v>2274</v>
      </c>
      <c r="B1031" s="1">
        <v>2007</v>
      </c>
      <c r="C1031" s="1" t="s">
        <v>1496</v>
      </c>
      <c r="D1031" s="1" t="s">
        <v>511</v>
      </c>
      <c r="E1031" s="1" t="s">
        <v>887</v>
      </c>
      <c r="F1031" s="1">
        <v>1075955</v>
      </c>
      <c r="G1031" s="1" t="s">
        <v>44</v>
      </c>
      <c r="H1031" s="134">
        <v>1</v>
      </c>
      <c r="I1031" s="7" t="s">
        <v>2553</v>
      </c>
      <c r="J1031" s="1" t="s">
        <v>57</v>
      </c>
      <c r="K1031" s="1" t="s">
        <v>516</v>
      </c>
      <c r="L1031" s="3">
        <v>580</v>
      </c>
      <c r="M1031" s="4">
        <f t="shared" ref="M1031:M1094" si="20">H1031*L1031</f>
        <v>580</v>
      </c>
      <c r="N1031" s="5" t="s">
        <v>12</v>
      </c>
      <c r="O1031" s="1" t="s">
        <v>513</v>
      </c>
      <c r="P1031" s="1" t="s">
        <v>57</v>
      </c>
      <c r="Q1031" s="1" t="s">
        <v>226</v>
      </c>
      <c r="R1031" s="6">
        <v>45668</v>
      </c>
      <c r="S1031" s="1" t="s">
        <v>4027</v>
      </c>
      <c r="T1031" s="124" t="s">
        <v>514</v>
      </c>
    </row>
    <row r="1032" spans="1:20" ht="95.1" customHeight="1" x14ac:dyDescent="0.25">
      <c r="A1032" s="118" t="s">
        <v>2274</v>
      </c>
      <c r="B1032" s="1">
        <v>2007</v>
      </c>
      <c r="C1032" s="1" t="s">
        <v>1496</v>
      </c>
      <c r="D1032" s="1" t="s">
        <v>511</v>
      </c>
      <c r="E1032" s="1" t="s">
        <v>887</v>
      </c>
      <c r="F1032" s="1">
        <v>1075958</v>
      </c>
      <c r="G1032" s="1" t="s">
        <v>44</v>
      </c>
      <c r="H1032" s="133">
        <v>3</v>
      </c>
      <c r="I1032" s="7" t="s">
        <v>2553</v>
      </c>
      <c r="J1032" s="1" t="s">
        <v>57</v>
      </c>
      <c r="K1032" s="1" t="s">
        <v>517</v>
      </c>
      <c r="L1032" s="3">
        <v>77.989999999999995</v>
      </c>
      <c r="M1032" s="4">
        <f t="shared" si="20"/>
        <v>233.96999999999997</v>
      </c>
      <c r="N1032" s="5" t="s">
        <v>12</v>
      </c>
      <c r="O1032" s="1" t="s">
        <v>513</v>
      </c>
      <c r="P1032" s="1" t="s">
        <v>57</v>
      </c>
      <c r="Q1032" s="1" t="s">
        <v>226</v>
      </c>
      <c r="R1032" s="6">
        <v>45668</v>
      </c>
      <c r="S1032" s="1" t="s">
        <v>4027</v>
      </c>
      <c r="T1032" s="124" t="s">
        <v>514</v>
      </c>
    </row>
    <row r="1033" spans="1:20" ht="95.1" customHeight="1" x14ac:dyDescent="0.25">
      <c r="A1033" s="118" t="s">
        <v>2274</v>
      </c>
      <c r="B1033" s="1">
        <v>2007</v>
      </c>
      <c r="C1033" s="1" t="s">
        <v>1496</v>
      </c>
      <c r="D1033" s="1" t="s">
        <v>511</v>
      </c>
      <c r="E1033" s="1" t="s">
        <v>887</v>
      </c>
      <c r="F1033" s="1">
        <v>1075961</v>
      </c>
      <c r="G1033" s="1" t="s">
        <v>44</v>
      </c>
      <c r="H1033" s="133">
        <v>3</v>
      </c>
      <c r="I1033" s="7" t="s">
        <v>2553</v>
      </c>
      <c r="J1033" s="1" t="s">
        <v>57</v>
      </c>
      <c r="K1033" s="1" t="s">
        <v>518</v>
      </c>
      <c r="L1033" s="3">
        <v>61</v>
      </c>
      <c r="M1033" s="4">
        <f t="shared" si="20"/>
        <v>183</v>
      </c>
      <c r="N1033" s="5" t="s">
        <v>12</v>
      </c>
      <c r="O1033" s="1" t="s">
        <v>513</v>
      </c>
      <c r="P1033" s="1" t="s">
        <v>57</v>
      </c>
      <c r="Q1033" s="1" t="s">
        <v>226</v>
      </c>
      <c r="R1033" s="6">
        <v>45668</v>
      </c>
      <c r="S1033" s="1" t="s">
        <v>4027</v>
      </c>
      <c r="T1033" s="124" t="s">
        <v>514</v>
      </c>
    </row>
    <row r="1034" spans="1:20" ht="95.1" customHeight="1" x14ac:dyDescent="0.25">
      <c r="A1034" s="118" t="s">
        <v>2274</v>
      </c>
      <c r="B1034" s="1">
        <v>2007</v>
      </c>
      <c r="C1034" s="1" t="s">
        <v>1496</v>
      </c>
      <c r="D1034" s="1" t="s">
        <v>511</v>
      </c>
      <c r="E1034" s="1" t="s">
        <v>887</v>
      </c>
      <c r="F1034" s="1">
        <v>1075974</v>
      </c>
      <c r="G1034" s="1" t="s">
        <v>44</v>
      </c>
      <c r="H1034" s="134">
        <v>1</v>
      </c>
      <c r="I1034" s="7" t="s">
        <v>2553</v>
      </c>
      <c r="J1034" s="1" t="s">
        <v>57</v>
      </c>
      <c r="K1034" s="1" t="s">
        <v>519</v>
      </c>
      <c r="L1034" s="3">
        <v>1000</v>
      </c>
      <c r="M1034" s="4">
        <f t="shared" si="20"/>
        <v>1000</v>
      </c>
      <c r="N1034" s="5" t="s">
        <v>12</v>
      </c>
      <c r="O1034" s="1" t="s">
        <v>513</v>
      </c>
      <c r="P1034" s="1" t="s">
        <v>57</v>
      </c>
      <c r="Q1034" s="1" t="s">
        <v>226</v>
      </c>
      <c r="R1034" s="6">
        <v>45668</v>
      </c>
      <c r="S1034" s="1" t="s">
        <v>4027</v>
      </c>
      <c r="T1034" s="124" t="s">
        <v>514</v>
      </c>
    </row>
    <row r="1035" spans="1:20" ht="95.1" customHeight="1" x14ac:dyDescent="0.25">
      <c r="A1035" s="118" t="s">
        <v>2274</v>
      </c>
      <c r="B1035" s="1">
        <v>2007</v>
      </c>
      <c r="C1035" s="1" t="s">
        <v>1496</v>
      </c>
      <c r="D1035" s="1" t="s">
        <v>511</v>
      </c>
      <c r="E1035" s="1" t="s">
        <v>887</v>
      </c>
      <c r="F1035" s="1">
        <v>1075956</v>
      </c>
      <c r="G1035" s="1" t="s">
        <v>44</v>
      </c>
      <c r="H1035" s="134">
        <v>1</v>
      </c>
      <c r="I1035" s="7" t="s">
        <v>2553</v>
      </c>
      <c r="J1035" s="1" t="s">
        <v>57</v>
      </c>
      <c r="K1035" s="1" t="s">
        <v>520</v>
      </c>
      <c r="L1035" s="3">
        <v>720</v>
      </c>
      <c r="M1035" s="4">
        <f t="shared" si="20"/>
        <v>720</v>
      </c>
      <c r="N1035" s="5" t="s">
        <v>12</v>
      </c>
      <c r="O1035" s="1" t="s">
        <v>513</v>
      </c>
      <c r="P1035" s="1" t="s">
        <v>57</v>
      </c>
      <c r="Q1035" s="1" t="s">
        <v>226</v>
      </c>
      <c r="R1035" s="6">
        <v>45668</v>
      </c>
      <c r="S1035" s="1" t="s">
        <v>4027</v>
      </c>
      <c r="T1035" s="124" t="s">
        <v>514</v>
      </c>
    </row>
    <row r="1036" spans="1:20" ht="95.1" customHeight="1" x14ac:dyDescent="0.25">
      <c r="A1036" s="118" t="s">
        <v>2274</v>
      </c>
      <c r="B1036" s="1">
        <v>2007</v>
      </c>
      <c r="C1036" s="1" t="s">
        <v>1496</v>
      </c>
      <c r="D1036" s="1" t="s">
        <v>511</v>
      </c>
      <c r="E1036" s="1" t="s">
        <v>887</v>
      </c>
      <c r="F1036" s="1">
        <v>1075959</v>
      </c>
      <c r="G1036" s="1" t="s">
        <v>44</v>
      </c>
      <c r="H1036" s="133">
        <v>3</v>
      </c>
      <c r="I1036" s="7" t="s">
        <v>2553</v>
      </c>
      <c r="J1036" s="1" t="s">
        <v>57</v>
      </c>
      <c r="K1036" s="1" t="s">
        <v>2281</v>
      </c>
      <c r="L1036" s="3">
        <v>77.290000000000006</v>
      </c>
      <c r="M1036" s="4">
        <f t="shared" si="20"/>
        <v>231.87</v>
      </c>
      <c r="N1036" s="5" t="s">
        <v>12</v>
      </c>
      <c r="O1036" s="1" t="s">
        <v>513</v>
      </c>
      <c r="P1036" s="1" t="s">
        <v>57</v>
      </c>
      <c r="Q1036" s="1" t="s">
        <v>226</v>
      </c>
      <c r="R1036" s="6">
        <v>45668</v>
      </c>
      <c r="S1036" s="1" t="s">
        <v>4027</v>
      </c>
      <c r="T1036" s="124" t="s">
        <v>514</v>
      </c>
    </row>
    <row r="1037" spans="1:20" ht="95.1" customHeight="1" x14ac:dyDescent="0.25">
      <c r="A1037" s="118" t="s">
        <v>2274</v>
      </c>
      <c r="B1037" s="1">
        <v>2007</v>
      </c>
      <c r="C1037" s="1" t="s">
        <v>1496</v>
      </c>
      <c r="D1037" s="1" t="s">
        <v>511</v>
      </c>
      <c r="E1037" s="1" t="s">
        <v>887</v>
      </c>
      <c r="F1037" s="1">
        <v>1075960</v>
      </c>
      <c r="G1037" s="1" t="s">
        <v>44</v>
      </c>
      <c r="H1037" s="134">
        <v>2</v>
      </c>
      <c r="I1037" s="7" t="s">
        <v>2553</v>
      </c>
      <c r="J1037" s="1" t="s">
        <v>57</v>
      </c>
      <c r="K1037" s="1" t="s">
        <v>521</v>
      </c>
      <c r="L1037" s="3">
        <v>125</v>
      </c>
      <c r="M1037" s="4">
        <f t="shared" si="20"/>
        <v>250</v>
      </c>
      <c r="N1037" s="5" t="s">
        <v>12</v>
      </c>
      <c r="O1037" s="1" t="s">
        <v>513</v>
      </c>
      <c r="P1037" s="1" t="s">
        <v>57</v>
      </c>
      <c r="Q1037" s="1" t="s">
        <v>226</v>
      </c>
      <c r="R1037" s="6">
        <v>45668</v>
      </c>
      <c r="S1037" s="1" t="s">
        <v>4027</v>
      </c>
      <c r="T1037" s="124" t="s">
        <v>514</v>
      </c>
    </row>
    <row r="1038" spans="1:20" ht="95.1" customHeight="1" x14ac:dyDescent="0.25">
      <c r="A1038" s="118" t="s">
        <v>2274</v>
      </c>
      <c r="B1038" s="1">
        <v>2007</v>
      </c>
      <c r="C1038" s="1" t="s">
        <v>1496</v>
      </c>
      <c r="D1038" s="1" t="s">
        <v>511</v>
      </c>
      <c r="E1038" s="1" t="s">
        <v>887</v>
      </c>
      <c r="F1038" s="1">
        <v>1075962</v>
      </c>
      <c r="G1038" s="1" t="s">
        <v>44</v>
      </c>
      <c r="H1038" s="133">
        <v>3</v>
      </c>
      <c r="I1038" s="7" t="s">
        <v>2553</v>
      </c>
      <c r="J1038" s="1" t="s">
        <v>57</v>
      </c>
      <c r="K1038" s="1" t="s">
        <v>522</v>
      </c>
      <c r="L1038" s="3">
        <v>61.79</v>
      </c>
      <c r="M1038" s="4">
        <f t="shared" si="20"/>
        <v>185.37</v>
      </c>
      <c r="N1038" s="5" t="s">
        <v>12</v>
      </c>
      <c r="O1038" s="1" t="s">
        <v>513</v>
      </c>
      <c r="P1038" s="1" t="s">
        <v>57</v>
      </c>
      <c r="Q1038" s="1" t="s">
        <v>226</v>
      </c>
      <c r="R1038" s="6">
        <v>45668</v>
      </c>
      <c r="S1038" s="1" t="s">
        <v>4027</v>
      </c>
      <c r="T1038" s="124" t="s">
        <v>514</v>
      </c>
    </row>
    <row r="1039" spans="1:20" ht="95.1" customHeight="1" x14ac:dyDescent="0.25">
      <c r="A1039" s="118" t="s">
        <v>2274</v>
      </c>
      <c r="B1039" s="1">
        <v>2007</v>
      </c>
      <c r="C1039" s="1" t="s">
        <v>1496</v>
      </c>
      <c r="D1039" s="1" t="s">
        <v>511</v>
      </c>
      <c r="E1039" s="1" t="s">
        <v>887</v>
      </c>
      <c r="F1039" s="1">
        <v>1075963</v>
      </c>
      <c r="G1039" s="1" t="s">
        <v>44</v>
      </c>
      <c r="H1039" s="133">
        <v>3</v>
      </c>
      <c r="I1039" s="7" t="s">
        <v>2553</v>
      </c>
      <c r="J1039" s="1" t="s">
        <v>57</v>
      </c>
      <c r="K1039" s="1" t="s">
        <v>523</v>
      </c>
      <c r="L1039" s="3">
        <v>100</v>
      </c>
      <c r="M1039" s="4">
        <f t="shared" si="20"/>
        <v>300</v>
      </c>
      <c r="N1039" s="5" t="s">
        <v>12</v>
      </c>
      <c r="O1039" s="1" t="s">
        <v>513</v>
      </c>
      <c r="P1039" s="1" t="s">
        <v>57</v>
      </c>
      <c r="Q1039" s="1" t="s">
        <v>226</v>
      </c>
      <c r="R1039" s="6">
        <v>45668</v>
      </c>
      <c r="S1039" s="1" t="s">
        <v>4027</v>
      </c>
      <c r="T1039" s="124" t="s">
        <v>514</v>
      </c>
    </row>
    <row r="1040" spans="1:20" ht="95.1" customHeight="1" x14ac:dyDescent="0.25">
      <c r="A1040" s="118" t="s">
        <v>2274</v>
      </c>
      <c r="B1040" s="1">
        <v>2007</v>
      </c>
      <c r="C1040" s="1" t="s">
        <v>1496</v>
      </c>
      <c r="D1040" s="1" t="s">
        <v>511</v>
      </c>
      <c r="E1040" s="1" t="s">
        <v>887</v>
      </c>
      <c r="F1040" s="1">
        <v>1085475</v>
      </c>
      <c r="G1040" s="1" t="s">
        <v>44</v>
      </c>
      <c r="H1040" s="134">
        <v>1</v>
      </c>
      <c r="I1040" s="7" t="s">
        <v>2553</v>
      </c>
      <c r="J1040" s="1" t="s">
        <v>57</v>
      </c>
      <c r="K1040" s="1" t="s">
        <v>524</v>
      </c>
      <c r="L1040" s="3">
        <v>1544</v>
      </c>
      <c r="M1040" s="4">
        <f t="shared" si="20"/>
        <v>1544</v>
      </c>
      <c r="N1040" s="5" t="s">
        <v>12</v>
      </c>
      <c r="O1040" s="1" t="s">
        <v>513</v>
      </c>
      <c r="P1040" s="1" t="s">
        <v>57</v>
      </c>
      <c r="Q1040" s="1" t="s">
        <v>226</v>
      </c>
      <c r="R1040" s="6">
        <v>45668</v>
      </c>
      <c r="S1040" s="1" t="s">
        <v>4027</v>
      </c>
      <c r="T1040" s="124" t="s">
        <v>514</v>
      </c>
    </row>
    <row r="1041" spans="1:20" ht="95.1" customHeight="1" x14ac:dyDescent="0.25">
      <c r="A1041" s="118" t="s">
        <v>2274</v>
      </c>
      <c r="B1041" s="1">
        <v>2007</v>
      </c>
      <c r="C1041" s="1" t="s">
        <v>1496</v>
      </c>
      <c r="D1041" s="1" t="s">
        <v>511</v>
      </c>
      <c r="E1041" s="1" t="s">
        <v>887</v>
      </c>
      <c r="F1041" s="14">
        <v>6572044400003</v>
      </c>
      <c r="G1041" s="1" t="s">
        <v>3039</v>
      </c>
      <c r="H1041" s="133">
        <v>10000</v>
      </c>
      <c r="I1041" s="7" t="s">
        <v>2554</v>
      </c>
      <c r="J1041" s="1" t="s">
        <v>57</v>
      </c>
      <c r="K1041" s="1" t="s">
        <v>525</v>
      </c>
      <c r="L1041" s="3">
        <v>4.88</v>
      </c>
      <c r="M1041" s="10">
        <f t="shared" si="20"/>
        <v>48800</v>
      </c>
      <c r="N1041" s="5" t="s">
        <v>12</v>
      </c>
      <c r="O1041" s="1" t="s">
        <v>513</v>
      </c>
      <c r="P1041" s="1" t="s">
        <v>57</v>
      </c>
      <c r="Q1041" s="1" t="s">
        <v>226</v>
      </c>
      <c r="R1041" s="6">
        <v>45710</v>
      </c>
      <c r="S1041" s="1" t="s">
        <v>4027</v>
      </c>
      <c r="T1041" s="124" t="s">
        <v>526</v>
      </c>
    </row>
    <row r="1042" spans="1:20" ht="95.1" customHeight="1" x14ac:dyDescent="0.25">
      <c r="A1042" s="118" t="s">
        <v>2274</v>
      </c>
      <c r="B1042" s="1">
        <v>2007</v>
      </c>
      <c r="C1042" s="1" t="s">
        <v>1496</v>
      </c>
      <c r="D1042" s="1" t="s">
        <v>527</v>
      </c>
      <c r="E1042" s="1" t="s">
        <v>887</v>
      </c>
      <c r="F1042" s="1">
        <v>1045897</v>
      </c>
      <c r="G1042" s="1" t="s">
        <v>3039</v>
      </c>
      <c r="H1042" s="133">
        <v>7866</v>
      </c>
      <c r="I1042" s="7" t="s">
        <v>2555</v>
      </c>
      <c r="J1042" s="1" t="s">
        <v>57</v>
      </c>
      <c r="K1042" s="1" t="s">
        <v>528</v>
      </c>
      <c r="L1042" s="3">
        <v>3.62</v>
      </c>
      <c r="M1042" s="10">
        <f t="shared" si="20"/>
        <v>28474.920000000002</v>
      </c>
      <c r="N1042" s="5" t="s">
        <v>12</v>
      </c>
      <c r="O1042" s="1" t="s">
        <v>529</v>
      </c>
      <c r="P1042" s="1" t="s">
        <v>57</v>
      </c>
      <c r="Q1042" s="1" t="s">
        <v>226</v>
      </c>
      <c r="R1042" s="6">
        <v>45723</v>
      </c>
      <c r="S1042" s="1" t="s">
        <v>2776</v>
      </c>
      <c r="T1042" s="124" t="s">
        <v>530</v>
      </c>
    </row>
    <row r="1043" spans="1:20" ht="95.1" customHeight="1" x14ac:dyDescent="0.25">
      <c r="A1043" s="118" t="s">
        <v>2274</v>
      </c>
      <c r="B1043" s="1">
        <v>2515</v>
      </c>
      <c r="C1043" s="1" t="s">
        <v>1496</v>
      </c>
      <c r="D1043" s="1" t="s">
        <v>527</v>
      </c>
      <c r="E1043" s="1" t="s">
        <v>887</v>
      </c>
      <c r="F1043" s="1">
        <v>1045897</v>
      </c>
      <c r="G1043" s="1" t="s">
        <v>3039</v>
      </c>
      <c r="H1043" s="133">
        <v>4992</v>
      </c>
      <c r="I1043" s="7" t="s">
        <v>2555</v>
      </c>
      <c r="J1043" s="1" t="s">
        <v>57</v>
      </c>
      <c r="K1043" s="1" t="s">
        <v>528</v>
      </c>
      <c r="L1043" s="3">
        <v>3.62</v>
      </c>
      <c r="M1043" s="10">
        <f t="shared" si="20"/>
        <v>18071.04</v>
      </c>
      <c r="N1043" s="5" t="s">
        <v>12</v>
      </c>
      <c r="O1043" s="1" t="s">
        <v>529</v>
      </c>
      <c r="P1043" s="1" t="s">
        <v>57</v>
      </c>
      <c r="Q1043" s="1" t="s">
        <v>226</v>
      </c>
      <c r="R1043" s="6">
        <v>45723</v>
      </c>
      <c r="S1043" s="1" t="s">
        <v>2776</v>
      </c>
      <c r="T1043" s="124" t="s">
        <v>530</v>
      </c>
    </row>
    <row r="1044" spans="1:20" ht="95.1" customHeight="1" x14ac:dyDescent="0.25">
      <c r="A1044" s="118" t="s">
        <v>2274</v>
      </c>
      <c r="B1044" s="1">
        <v>2007</v>
      </c>
      <c r="C1044" s="1" t="s">
        <v>1496</v>
      </c>
      <c r="D1044" s="1" t="s">
        <v>527</v>
      </c>
      <c r="E1044" s="1" t="s">
        <v>887</v>
      </c>
      <c r="F1044" s="1">
        <v>1066860</v>
      </c>
      <c r="G1044" s="1" t="s">
        <v>44</v>
      </c>
      <c r="H1044" s="133">
        <v>6000</v>
      </c>
      <c r="I1044" s="7" t="s">
        <v>2555</v>
      </c>
      <c r="J1044" s="1" t="s">
        <v>57</v>
      </c>
      <c r="K1044" s="1" t="s">
        <v>531</v>
      </c>
      <c r="L1044" s="3">
        <v>1.01</v>
      </c>
      <c r="M1044" s="10">
        <f t="shared" si="20"/>
        <v>6060</v>
      </c>
      <c r="N1044" s="5" t="s">
        <v>12</v>
      </c>
      <c r="O1044" s="1" t="s">
        <v>529</v>
      </c>
      <c r="P1044" s="1" t="s">
        <v>226</v>
      </c>
      <c r="Q1044" s="1" t="s">
        <v>226</v>
      </c>
      <c r="R1044" s="6">
        <v>45844</v>
      </c>
      <c r="S1044" s="1" t="s">
        <v>4027</v>
      </c>
      <c r="T1044" s="124" t="s">
        <v>532</v>
      </c>
    </row>
    <row r="1045" spans="1:20" ht="95.1" customHeight="1" x14ac:dyDescent="0.25">
      <c r="A1045" s="118" t="s">
        <v>2274</v>
      </c>
      <c r="B1045" s="1">
        <v>2007</v>
      </c>
      <c r="C1045" s="1" t="s">
        <v>1496</v>
      </c>
      <c r="D1045" s="1" t="s">
        <v>527</v>
      </c>
      <c r="E1045" s="1" t="s">
        <v>887</v>
      </c>
      <c r="F1045" s="14">
        <v>8145128500001</v>
      </c>
      <c r="G1045" s="1" t="s">
        <v>44</v>
      </c>
      <c r="H1045" s="133">
        <v>2500</v>
      </c>
      <c r="I1045" s="7" t="s">
        <v>2555</v>
      </c>
      <c r="J1045" s="110" t="s">
        <v>4045</v>
      </c>
      <c r="K1045" s="1" t="s">
        <v>533</v>
      </c>
      <c r="L1045" s="3">
        <v>22.55</v>
      </c>
      <c r="M1045" s="10">
        <f t="shared" si="20"/>
        <v>56375</v>
      </c>
      <c r="N1045" s="5" t="s">
        <v>12</v>
      </c>
      <c r="O1045" s="1" t="s">
        <v>534</v>
      </c>
      <c r="P1045" s="1" t="s">
        <v>226</v>
      </c>
      <c r="Q1045" s="1" t="s">
        <v>226</v>
      </c>
      <c r="R1045" s="6">
        <v>45844</v>
      </c>
      <c r="S1045" s="1" t="s">
        <v>4027</v>
      </c>
      <c r="T1045" s="124" t="s">
        <v>535</v>
      </c>
    </row>
    <row r="1046" spans="1:20" ht="95.1" customHeight="1" x14ac:dyDescent="0.25">
      <c r="A1046" s="118" t="s">
        <v>2274</v>
      </c>
      <c r="B1046" s="1">
        <v>2007</v>
      </c>
      <c r="C1046" s="1" t="s">
        <v>1496</v>
      </c>
      <c r="D1046" s="1" t="s">
        <v>536</v>
      </c>
      <c r="E1046" s="1" t="s">
        <v>887</v>
      </c>
      <c r="F1046" s="14">
        <v>9120000030002</v>
      </c>
      <c r="G1046" s="1" t="s">
        <v>44</v>
      </c>
      <c r="H1046" s="133">
        <v>500</v>
      </c>
      <c r="I1046" s="7" t="s">
        <v>2556</v>
      </c>
      <c r="J1046" s="1" t="s">
        <v>57</v>
      </c>
      <c r="K1046" s="1" t="s">
        <v>537</v>
      </c>
      <c r="L1046" s="3">
        <v>93.6</v>
      </c>
      <c r="M1046" s="10">
        <f t="shared" si="20"/>
        <v>46800</v>
      </c>
      <c r="N1046" s="5" t="s">
        <v>12</v>
      </c>
      <c r="O1046" s="1" t="s">
        <v>538</v>
      </c>
      <c r="P1046" s="1" t="s">
        <v>226</v>
      </c>
      <c r="Q1046" s="1" t="s">
        <v>226</v>
      </c>
      <c r="R1046" s="6">
        <v>45728</v>
      </c>
      <c r="S1046" s="1" t="s">
        <v>4027</v>
      </c>
      <c r="T1046" s="124" t="s">
        <v>539</v>
      </c>
    </row>
    <row r="1047" spans="1:20" ht="95.1" customHeight="1" x14ac:dyDescent="0.25">
      <c r="A1047" s="118" t="s">
        <v>2274</v>
      </c>
      <c r="B1047" s="1">
        <v>2007</v>
      </c>
      <c r="C1047" s="1" t="s">
        <v>1496</v>
      </c>
      <c r="D1047" s="1" t="s">
        <v>536</v>
      </c>
      <c r="E1047" s="1" t="s">
        <v>887</v>
      </c>
      <c r="F1047" s="14">
        <v>9120000030003</v>
      </c>
      <c r="G1047" s="1" t="s">
        <v>44</v>
      </c>
      <c r="H1047" s="133">
        <v>140</v>
      </c>
      <c r="I1047" s="7" t="s">
        <v>2556</v>
      </c>
      <c r="J1047" s="1" t="s">
        <v>57</v>
      </c>
      <c r="K1047" s="1" t="s">
        <v>540</v>
      </c>
      <c r="L1047" s="3">
        <v>328.92200000000003</v>
      </c>
      <c r="M1047" s="10">
        <f t="shared" si="20"/>
        <v>46049.08</v>
      </c>
      <c r="N1047" s="5" t="s">
        <v>12</v>
      </c>
      <c r="O1047" s="1" t="s">
        <v>538</v>
      </c>
      <c r="P1047" s="1" t="s">
        <v>226</v>
      </c>
      <c r="Q1047" s="1" t="s">
        <v>226</v>
      </c>
      <c r="R1047" s="6">
        <v>45728</v>
      </c>
      <c r="S1047" s="1" t="s">
        <v>4027</v>
      </c>
      <c r="T1047" s="124" t="s">
        <v>539</v>
      </c>
    </row>
    <row r="1048" spans="1:20" ht="95.1" customHeight="1" x14ac:dyDescent="0.25">
      <c r="A1048" s="118" t="s">
        <v>2274</v>
      </c>
      <c r="B1048" s="1">
        <v>2007</v>
      </c>
      <c r="C1048" s="1" t="s">
        <v>1496</v>
      </c>
      <c r="D1048" s="1" t="s">
        <v>536</v>
      </c>
      <c r="E1048" s="1" t="s">
        <v>887</v>
      </c>
      <c r="F1048" s="14">
        <v>9120000030002</v>
      </c>
      <c r="G1048" s="1" t="s">
        <v>44</v>
      </c>
      <c r="H1048" s="133">
        <v>100</v>
      </c>
      <c r="I1048" s="7" t="s">
        <v>2556</v>
      </c>
      <c r="J1048" s="1" t="s">
        <v>57</v>
      </c>
      <c r="K1048" s="1" t="s">
        <v>541</v>
      </c>
      <c r="L1048" s="3">
        <v>166.55</v>
      </c>
      <c r="M1048" s="10">
        <f t="shared" si="20"/>
        <v>16655</v>
      </c>
      <c r="N1048" s="5" t="s">
        <v>12</v>
      </c>
      <c r="O1048" s="1" t="s">
        <v>534</v>
      </c>
      <c r="P1048" s="1" t="s">
        <v>226</v>
      </c>
      <c r="Q1048" s="1" t="s">
        <v>226</v>
      </c>
      <c r="R1048" s="6">
        <v>45728</v>
      </c>
      <c r="S1048" s="1" t="s">
        <v>4027</v>
      </c>
      <c r="T1048" s="124" t="s">
        <v>539</v>
      </c>
    </row>
    <row r="1049" spans="1:20" ht="95.1" customHeight="1" x14ac:dyDescent="0.25">
      <c r="A1049" s="118" t="s">
        <v>2274</v>
      </c>
      <c r="B1049" s="1">
        <v>2007</v>
      </c>
      <c r="C1049" s="1" t="s">
        <v>1496</v>
      </c>
      <c r="D1049" s="1" t="s">
        <v>527</v>
      </c>
      <c r="E1049" s="1" t="s">
        <v>887</v>
      </c>
      <c r="F1049" s="1">
        <v>1101087</v>
      </c>
      <c r="G1049" s="1" t="s">
        <v>3041</v>
      </c>
      <c r="H1049" s="133">
        <v>8900</v>
      </c>
      <c r="I1049" s="7" t="s">
        <v>2555</v>
      </c>
      <c r="J1049" s="1" t="s">
        <v>57</v>
      </c>
      <c r="K1049" s="1" t="s">
        <v>542</v>
      </c>
      <c r="L1049" s="3">
        <v>6.87</v>
      </c>
      <c r="M1049" s="10">
        <f t="shared" si="20"/>
        <v>61143</v>
      </c>
      <c r="N1049" s="5" t="s">
        <v>12</v>
      </c>
      <c r="O1049" s="1" t="s">
        <v>529</v>
      </c>
      <c r="P1049" s="1" t="s">
        <v>226</v>
      </c>
      <c r="Q1049" s="1" t="s">
        <v>226</v>
      </c>
      <c r="R1049" s="6">
        <v>45853</v>
      </c>
      <c r="S1049" s="1" t="s">
        <v>4027</v>
      </c>
      <c r="T1049" s="124" t="s">
        <v>543</v>
      </c>
    </row>
    <row r="1050" spans="1:20" ht="95.1" customHeight="1" x14ac:dyDescent="0.25">
      <c r="A1050" s="118" t="s">
        <v>2274</v>
      </c>
      <c r="B1050" s="1">
        <v>2515</v>
      </c>
      <c r="C1050" s="1" t="s">
        <v>1496</v>
      </c>
      <c r="D1050" s="1" t="s">
        <v>527</v>
      </c>
      <c r="E1050" s="1" t="s">
        <v>887</v>
      </c>
      <c r="F1050" s="1">
        <v>1101087</v>
      </c>
      <c r="G1050" s="1" t="s">
        <v>3041</v>
      </c>
      <c r="H1050" s="133">
        <v>11220</v>
      </c>
      <c r="I1050" s="7" t="s">
        <v>2555</v>
      </c>
      <c r="J1050" s="1" t="s">
        <v>57</v>
      </c>
      <c r="K1050" s="1" t="s">
        <v>542</v>
      </c>
      <c r="L1050" s="3">
        <v>6.87</v>
      </c>
      <c r="M1050" s="10">
        <f t="shared" si="20"/>
        <v>77081.399999999994</v>
      </c>
      <c r="N1050" s="5" t="s">
        <v>12</v>
      </c>
      <c r="O1050" s="1" t="s">
        <v>529</v>
      </c>
      <c r="P1050" s="1" t="s">
        <v>226</v>
      </c>
      <c r="Q1050" s="1" t="s">
        <v>226</v>
      </c>
      <c r="R1050" s="6">
        <v>45853</v>
      </c>
      <c r="S1050" s="1" t="s">
        <v>4027</v>
      </c>
      <c r="T1050" s="124" t="s">
        <v>543</v>
      </c>
    </row>
    <row r="1051" spans="1:20" ht="95.1" customHeight="1" x14ac:dyDescent="0.25">
      <c r="A1051" s="118" t="s">
        <v>2274</v>
      </c>
      <c r="B1051" s="1">
        <v>2007</v>
      </c>
      <c r="C1051" s="1" t="s">
        <v>1496</v>
      </c>
      <c r="D1051" s="1" t="s">
        <v>527</v>
      </c>
      <c r="E1051" s="1" t="s">
        <v>887</v>
      </c>
      <c r="F1051" s="1">
        <v>1017150</v>
      </c>
      <c r="G1051" s="1" t="s">
        <v>3039</v>
      </c>
      <c r="H1051" s="133">
        <v>2200</v>
      </c>
      <c r="I1051" s="7" t="s">
        <v>2555</v>
      </c>
      <c r="J1051" s="1" t="s">
        <v>57</v>
      </c>
      <c r="K1051" s="1" t="s">
        <v>544</v>
      </c>
      <c r="L1051" s="3">
        <v>24.89</v>
      </c>
      <c r="M1051" s="10">
        <f t="shared" si="20"/>
        <v>54758</v>
      </c>
      <c r="N1051" s="5" t="s">
        <v>12</v>
      </c>
      <c r="O1051" s="1" t="s">
        <v>529</v>
      </c>
      <c r="P1051" s="1" t="s">
        <v>226</v>
      </c>
      <c r="Q1051" s="1" t="s">
        <v>226</v>
      </c>
      <c r="R1051" s="6">
        <v>45853</v>
      </c>
      <c r="S1051" s="1" t="s">
        <v>4027</v>
      </c>
      <c r="T1051" s="124" t="s">
        <v>532</v>
      </c>
    </row>
    <row r="1052" spans="1:20" ht="95.1" customHeight="1" x14ac:dyDescent="0.25">
      <c r="A1052" s="118" t="s">
        <v>2274</v>
      </c>
      <c r="B1052" s="1">
        <v>2007</v>
      </c>
      <c r="C1052" s="1" t="s">
        <v>1496</v>
      </c>
      <c r="D1052" s="1" t="s">
        <v>527</v>
      </c>
      <c r="E1052" s="1" t="s">
        <v>887</v>
      </c>
      <c r="F1052" s="1">
        <v>1101086</v>
      </c>
      <c r="G1052" s="1" t="s">
        <v>3041</v>
      </c>
      <c r="H1052" s="133">
        <v>11834</v>
      </c>
      <c r="I1052" s="7" t="s">
        <v>2555</v>
      </c>
      <c r="J1052" s="1" t="s">
        <v>57</v>
      </c>
      <c r="K1052" s="1" t="s">
        <v>2428</v>
      </c>
      <c r="L1052" s="3">
        <v>12.78</v>
      </c>
      <c r="M1052" s="10">
        <f t="shared" si="20"/>
        <v>151238.51999999999</v>
      </c>
      <c r="N1052" s="5" t="s">
        <v>12</v>
      </c>
      <c r="O1052" s="1" t="s">
        <v>529</v>
      </c>
      <c r="P1052" s="1" t="s">
        <v>226</v>
      </c>
      <c r="Q1052" s="1" t="s">
        <v>226</v>
      </c>
      <c r="R1052" s="6">
        <v>45853</v>
      </c>
      <c r="S1052" s="1" t="s">
        <v>4027</v>
      </c>
      <c r="T1052" s="124" t="s">
        <v>545</v>
      </c>
    </row>
    <row r="1053" spans="1:20" ht="95.1" customHeight="1" x14ac:dyDescent="0.25">
      <c r="A1053" s="118" t="s">
        <v>2274</v>
      </c>
      <c r="B1053" s="1">
        <v>2515</v>
      </c>
      <c r="C1053" s="1" t="s">
        <v>1496</v>
      </c>
      <c r="D1053" s="1" t="s">
        <v>527</v>
      </c>
      <c r="E1053" s="1" t="s">
        <v>887</v>
      </c>
      <c r="F1053" s="1">
        <v>1101086</v>
      </c>
      <c r="G1053" s="1" t="s">
        <v>3041</v>
      </c>
      <c r="H1053" s="133">
        <v>20724</v>
      </c>
      <c r="I1053" s="7" t="s">
        <v>2555</v>
      </c>
      <c r="J1053" s="1" t="s">
        <v>57</v>
      </c>
      <c r="K1053" s="1" t="s">
        <v>2428</v>
      </c>
      <c r="L1053" s="3">
        <v>12.78</v>
      </c>
      <c r="M1053" s="10">
        <f t="shared" si="20"/>
        <v>264852.71999999997</v>
      </c>
      <c r="N1053" s="5" t="s">
        <v>12</v>
      </c>
      <c r="O1053" s="1" t="s">
        <v>529</v>
      </c>
      <c r="P1053" s="1" t="s">
        <v>226</v>
      </c>
      <c r="Q1053" s="1" t="s">
        <v>226</v>
      </c>
      <c r="R1053" s="6">
        <v>45853</v>
      </c>
      <c r="S1053" s="1" t="s">
        <v>4027</v>
      </c>
      <c r="T1053" s="124" t="s">
        <v>545</v>
      </c>
    </row>
    <row r="1054" spans="1:20" ht="95.1" customHeight="1" x14ac:dyDescent="0.25">
      <c r="A1054" s="118" t="s">
        <v>2274</v>
      </c>
      <c r="B1054" s="1">
        <v>2007</v>
      </c>
      <c r="C1054" s="1" t="s">
        <v>1496</v>
      </c>
      <c r="D1054" s="1" t="s">
        <v>527</v>
      </c>
      <c r="E1054" s="1" t="s">
        <v>887</v>
      </c>
      <c r="F1054" s="1">
        <v>1038079</v>
      </c>
      <c r="G1054" s="1" t="s">
        <v>44</v>
      </c>
      <c r="H1054" s="133">
        <v>75000</v>
      </c>
      <c r="I1054" s="7" t="s">
        <v>2555</v>
      </c>
      <c r="J1054" s="1" t="s">
        <v>57</v>
      </c>
      <c r="K1054" s="1" t="s">
        <v>546</v>
      </c>
      <c r="L1054" s="3">
        <v>7.6</v>
      </c>
      <c r="M1054" s="10">
        <f t="shared" si="20"/>
        <v>570000</v>
      </c>
      <c r="N1054" s="5" t="s">
        <v>12</v>
      </c>
      <c r="O1054" s="1" t="s">
        <v>529</v>
      </c>
      <c r="P1054" s="1" t="s">
        <v>226</v>
      </c>
      <c r="Q1054" s="1" t="s">
        <v>226</v>
      </c>
      <c r="R1054" s="6">
        <v>45846</v>
      </c>
      <c r="S1054" s="1" t="s">
        <v>4027</v>
      </c>
      <c r="T1054" s="124" t="s">
        <v>547</v>
      </c>
    </row>
    <row r="1055" spans="1:20" ht="95.1" customHeight="1" x14ac:dyDescent="0.25">
      <c r="A1055" s="118" t="s">
        <v>2274</v>
      </c>
      <c r="B1055" s="1">
        <v>2007</v>
      </c>
      <c r="C1055" s="1" t="s">
        <v>1496</v>
      </c>
      <c r="D1055" s="1" t="s">
        <v>536</v>
      </c>
      <c r="E1055" s="1" t="s">
        <v>887</v>
      </c>
      <c r="F1055" s="14">
        <v>1071813</v>
      </c>
      <c r="G1055" s="1" t="s">
        <v>44</v>
      </c>
      <c r="H1055" s="133">
        <v>120</v>
      </c>
      <c r="I1055" s="7" t="s">
        <v>2556</v>
      </c>
      <c r="J1055" s="1" t="s">
        <v>57</v>
      </c>
      <c r="K1055" s="1" t="s">
        <v>548</v>
      </c>
      <c r="L1055" s="3">
        <v>697.85</v>
      </c>
      <c r="M1055" s="10">
        <f t="shared" si="20"/>
        <v>83742</v>
      </c>
      <c r="N1055" s="5" t="s">
        <v>12</v>
      </c>
      <c r="O1055" s="1" t="s">
        <v>534</v>
      </c>
      <c r="P1055" s="1" t="s">
        <v>226</v>
      </c>
      <c r="Q1055" s="1" t="s">
        <v>226</v>
      </c>
      <c r="R1055" s="6">
        <v>45884</v>
      </c>
      <c r="S1055" s="1" t="s">
        <v>4027</v>
      </c>
      <c r="T1055" s="124" t="s">
        <v>549</v>
      </c>
    </row>
    <row r="1056" spans="1:20" ht="95.1" customHeight="1" x14ac:dyDescent="0.25">
      <c r="A1056" s="118" t="s">
        <v>2274</v>
      </c>
      <c r="B1056" s="1">
        <v>2007</v>
      </c>
      <c r="C1056" s="1" t="s">
        <v>1496</v>
      </c>
      <c r="D1056" s="1" t="s">
        <v>550</v>
      </c>
      <c r="E1056" s="1" t="s">
        <v>887</v>
      </c>
      <c r="F1056" s="1">
        <v>1106707</v>
      </c>
      <c r="G1056" s="1" t="s">
        <v>44</v>
      </c>
      <c r="H1056" s="133">
        <v>500</v>
      </c>
      <c r="I1056" s="7" t="s">
        <v>2516</v>
      </c>
      <c r="J1056" s="1" t="s">
        <v>57</v>
      </c>
      <c r="K1056" s="1" t="s">
        <v>551</v>
      </c>
      <c r="L1056" s="3">
        <v>2.4</v>
      </c>
      <c r="M1056" s="10">
        <f t="shared" si="20"/>
        <v>1200</v>
      </c>
      <c r="N1056" s="5" t="s">
        <v>12</v>
      </c>
      <c r="O1056" s="1" t="s">
        <v>99</v>
      </c>
      <c r="P1056" s="1" t="s">
        <v>57</v>
      </c>
      <c r="Q1056" s="1" t="s">
        <v>226</v>
      </c>
      <c r="R1056" s="6">
        <v>45884</v>
      </c>
      <c r="S1056" s="1" t="s">
        <v>2776</v>
      </c>
      <c r="T1056" s="124" t="s">
        <v>552</v>
      </c>
    </row>
    <row r="1057" spans="1:20" ht="95.1" customHeight="1" x14ac:dyDescent="0.25">
      <c r="A1057" s="118" t="s">
        <v>2274</v>
      </c>
      <c r="B1057" s="1">
        <v>2007</v>
      </c>
      <c r="C1057" s="1" t="s">
        <v>1496</v>
      </c>
      <c r="D1057" s="1" t="s">
        <v>550</v>
      </c>
      <c r="E1057" s="1" t="s">
        <v>887</v>
      </c>
      <c r="F1057" s="1">
        <v>1106708</v>
      </c>
      <c r="G1057" s="1" t="s">
        <v>44</v>
      </c>
      <c r="H1057" s="133">
        <v>1670</v>
      </c>
      <c r="I1057" s="7" t="s">
        <v>2516</v>
      </c>
      <c r="J1057" s="1" t="s">
        <v>57</v>
      </c>
      <c r="K1057" s="1" t="s">
        <v>553</v>
      </c>
      <c r="L1057" s="3">
        <v>4.5</v>
      </c>
      <c r="M1057" s="10">
        <f t="shared" si="20"/>
        <v>7515</v>
      </c>
      <c r="N1057" s="5" t="s">
        <v>12</v>
      </c>
      <c r="O1057" s="1" t="s">
        <v>99</v>
      </c>
      <c r="P1057" s="1" t="s">
        <v>57</v>
      </c>
      <c r="Q1057" s="1" t="s">
        <v>226</v>
      </c>
      <c r="R1057" s="6">
        <v>45823</v>
      </c>
      <c r="S1057" s="1" t="s">
        <v>2776</v>
      </c>
      <c r="T1057" s="124" t="s">
        <v>552</v>
      </c>
    </row>
    <row r="1058" spans="1:20" ht="95.1" customHeight="1" x14ac:dyDescent="0.25">
      <c r="A1058" s="118" t="s">
        <v>2274</v>
      </c>
      <c r="B1058" s="1">
        <v>2007</v>
      </c>
      <c r="C1058" s="1" t="s">
        <v>1496</v>
      </c>
      <c r="D1058" s="1" t="s">
        <v>550</v>
      </c>
      <c r="E1058" s="1" t="s">
        <v>887</v>
      </c>
      <c r="F1058" s="1">
        <v>1076400</v>
      </c>
      <c r="G1058" s="1" t="s">
        <v>3039</v>
      </c>
      <c r="H1058" s="133">
        <f>4804+7078</f>
        <v>11882</v>
      </c>
      <c r="I1058" s="7" t="s">
        <v>2516</v>
      </c>
      <c r="J1058" s="1" t="s">
        <v>57</v>
      </c>
      <c r="K1058" s="1" t="s">
        <v>554</v>
      </c>
      <c r="L1058" s="3">
        <v>22.7</v>
      </c>
      <c r="M1058" s="10">
        <f t="shared" si="20"/>
        <v>269721.39999999997</v>
      </c>
      <c r="N1058" s="5" t="s">
        <v>12</v>
      </c>
      <c r="O1058" s="1" t="s">
        <v>99</v>
      </c>
      <c r="P1058" s="1" t="s">
        <v>57</v>
      </c>
      <c r="Q1058" s="1" t="s">
        <v>226</v>
      </c>
      <c r="R1058" s="6">
        <v>45823</v>
      </c>
      <c r="S1058" s="1" t="s">
        <v>2776</v>
      </c>
      <c r="T1058" s="124" t="s">
        <v>552</v>
      </c>
    </row>
    <row r="1059" spans="1:20" ht="95.1" customHeight="1" x14ac:dyDescent="0.25">
      <c r="A1059" s="118" t="s">
        <v>2274</v>
      </c>
      <c r="B1059" s="1">
        <v>2515</v>
      </c>
      <c r="C1059" s="1" t="s">
        <v>1496</v>
      </c>
      <c r="D1059" s="1" t="s">
        <v>550</v>
      </c>
      <c r="E1059" s="1" t="s">
        <v>887</v>
      </c>
      <c r="F1059" s="1">
        <v>1076400</v>
      </c>
      <c r="G1059" s="1" t="s">
        <v>3039</v>
      </c>
      <c r="H1059" s="133">
        <f>2495+1935</f>
        <v>4430</v>
      </c>
      <c r="I1059" s="7" t="s">
        <v>2516</v>
      </c>
      <c r="J1059" s="1" t="s">
        <v>57</v>
      </c>
      <c r="K1059" s="1" t="s">
        <v>555</v>
      </c>
      <c r="L1059" s="3">
        <v>22.7</v>
      </c>
      <c r="M1059" s="10">
        <f t="shared" si="20"/>
        <v>100561</v>
      </c>
      <c r="N1059" s="5" t="s">
        <v>12</v>
      </c>
      <c r="O1059" s="1" t="s">
        <v>99</v>
      </c>
      <c r="P1059" s="1" t="s">
        <v>57</v>
      </c>
      <c r="Q1059" s="1" t="s">
        <v>226</v>
      </c>
      <c r="R1059" s="6">
        <v>45823</v>
      </c>
      <c r="S1059" s="1" t="s">
        <v>2776</v>
      </c>
      <c r="T1059" s="124" t="s">
        <v>552</v>
      </c>
    </row>
    <row r="1060" spans="1:20" ht="95.1" customHeight="1" x14ac:dyDescent="0.25">
      <c r="A1060" s="118" t="s">
        <v>2274</v>
      </c>
      <c r="B1060" s="1">
        <v>2007</v>
      </c>
      <c r="C1060" s="1" t="s">
        <v>1496</v>
      </c>
      <c r="D1060" s="1" t="s">
        <v>550</v>
      </c>
      <c r="E1060" s="1" t="s">
        <v>887</v>
      </c>
      <c r="F1060" s="1">
        <v>1106718</v>
      </c>
      <c r="G1060" s="1" t="s">
        <v>3039</v>
      </c>
      <c r="H1060" s="133">
        <v>96</v>
      </c>
      <c r="I1060" s="7" t="s">
        <v>2516</v>
      </c>
      <c r="J1060" s="1" t="s">
        <v>57</v>
      </c>
      <c r="K1060" s="1" t="s">
        <v>556</v>
      </c>
      <c r="L1060" s="3">
        <v>9.8000000000000007</v>
      </c>
      <c r="M1060" s="10">
        <f t="shared" si="20"/>
        <v>940.80000000000007</v>
      </c>
      <c r="N1060" s="5" t="s">
        <v>12</v>
      </c>
      <c r="O1060" s="1" t="s">
        <v>99</v>
      </c>
      <c r="P1060" s="1" t="s">
        <v>57</v>
      </c>
      <c r="Q1060" s="1" t="s">
        <v>226</v>
      </c>
      <c r="R1060" s="6">
        <v>45823</v>
      </c>
      <c r="S1060" s="1" t="s">
        <v>2776</v>
      </c>
      <c r="T1060" s="124" t="s">
        <v>552</v>
      </c>
    </row>
    <row r="1061" spans="1:20" ht="95.1" customHeight="1" x14ac:dyDescent="0.25">
      <c r="A1061" s="118" t="s">
        <v>2274</v>
      </c>
      <c r="B1061" s="1">
        <v>2007</v>
      </c>
      <c r="C1061" s="1" t="s">
        <v>1496</v>
      </c>
      <c r="D1061" s="1" t="s">
        <v>550</v>
      </c>
      <c r="E1061" s="1" t="s">
        <v>887</v>
      </c>
      <c r="F1061" s="1">
        <v>1106711</v>
      </c>
      <c r="G1061" s="1" t="s">
        <v>44</v>
      </c>
      <c r="H1061" s="133">
        <v>181</v>
      </c>
      <c r="I1061" s="7" t="s">
        <v>2516</v>
      </c>
      <c r="J1061" s="1" t="s">
        <v>57</v>
      </c>
      <c r="K1061" s="1" t="s">
        <v>557</v>
      </c>
      <c r="L1061" s="3">
        <v>105</v>
      </c>
      <c r="M1061" s="10">
        <f t="shared" si="20"/>
        <v>19005</v>
      </c>
      <c r="N1061" s="5" t="s">
        <v>12</v>
      </c>
      <c r="O1061" s="1" t="s">
        <v>99</v>
      </c>
      <c r="P1061" s="1" t="s">
        <v>57</v>
      </c>
      <c r="Q1061" s="1" t="s">
        <v>226</v>
      </c>
      <c r="R1061" s="6">
        <v>45823</v>
      </c>
      <c r="S1061" s="1" t="s">
        <v>2776</v>
      </c>
      <c r="T1061" s="124" t="s">
        <v>552</v>
      </c>
    </row>
    <row r="1062" spans="1:20" ht="95.1" customHeight="1" x14ac:dyDescent="0.25">
      <c r="A1062" s="118" t="s">
        <v>2274</v>
      </c>
      <c r="B1062" s="1">
        <v>2515</v>
      </c>
      <c r="C1062" s="1" t="s">
        <v>1496</v>
      </c>
      <c r="D1062" s="1" t="s">
        <v>550</v>
      </c>
      <c r="E1062" s="1" t="s">
        <v>887</v>
      </c>
      <c r="F1062" s="1">
        <v>1106711</v>
      </c>
      <c r="G1062" s="1" t="s">
        <v>44</v>
      </c>
      <c r="H1062" s="133">
        <v>22</v>
      </c>
      <c r="I1062" s="7" t="s">
        <v>2516</v>
      </c>
      <c r="J1062" s="1" t="s">
        <v>57</v>
      </c>
      <c r="K1062" s="1" t="s">
        <v>557</v>
      </c>
      <c r="L1062" s="3">
        <v>105</v>
      </c>
      <c r="M1062" s="10">
        <f t="shared" si="20"/>
        <v>2310</v>
      </c>
      <c r="N1062" s="5" t="s">
        <v>12</v>
      </c>
      <c r="O1062" s="1" t="s">
        <v>99</v>
      </c>
      <c r="P1062" s="1" t="s">
        <v>57</v>
      </c>
      <c r="Q1062" s="1" t="s">
        <v>226</v>
      </c>
      <c r="R1062" s="6">
        <v>45823</v>
      </c>
      <c r="S1062" s="1" t="s">
        <v>2776</v>
      </c>
      <c r="T1062" s="124" t="s">
        <v>552</v>
      </c>
    </row>
    <row r="1063" spans="1:20" ht="95.1" customHeight="1" x14ac:dyDescent="0.25">
      <c r="A1063" s="118" t="s">
        <v>2274</v>
      </c>
      <c r="B1063" s="1">
        <v>2007</v>
      </c>
      <c r="C1063" s="1" t="s">
        <v>1496</v>
      </c>
      <c r="D1063" s="1" t="s">
        <v>550</v>
      </c>
      <c r="E1063" s="1" t="s">
        <v>887</v>
      </c>
      <c r="F1063" s="1">
        <v>1106710</v>
      </c>
      <c r="G1063" s="1" t="s">
        <v>44</v>
      </c>
      <c r="H1063" s="133">
        <v>200</v>
      </c>
      <c r="I1063" s="7" t="s">
        <v>2516</v>
      </c>
      <c r="J1063" s="1" t="s">
        <v>57</v>
      </c>
      <c r="K1063" s="1" t="s">
        <v>558</v>
      </c>
      <c r="L1063" s="3">
        <v>48.5</v>
      </c>
      <c r="M1063" s="10">
        <f t="shared" si="20"/>
        <v>9700</v>
      </c>
      <c r="N1063" s="5" t="s">
        <v>12</v>
      </c>
      <c r="O1063" s="1" t="s">
        <v>99</v>
      </c>
      <c r="P1063" s="1" t="s">
        <v>57</v>
      </c>
      <c r="Q1063" s="1" t="s">
        <v>226</v>
      </c>
      <c r="R1063" s="6">
        <v>45823</v>
      </c>
      <c r="S1063" s="1" t="s">
        <v>2776</v>
      </c>
      <c r="T1063" s="124" t="s">
        <v>552</v>
      </c>
    </row>
    <row r="1064" spans="1:20" ht="95.1" customHeight="1" x14ac:dyDescent="0.25">
      <c r="A1064" s="118" t="s">
        <v>2274</v>
      </c>
      <c r="B1064" s="1">
        <v>2007</v>
      </c>
      <c r="C1064" s="1" t="s">
        <v>1496</v>
      </c>
      <c r="D1064" s="1" t="s">
        <v>550</v>
      </c>
      <c r="E1064" s="1" t="s">
        <v>887</v>
      </c>
      <c r="F1064" s="1">
        <v>1034687</v>
      </c>
      <c r="G1064" s="1" t="s">
        <v>44</v>
      </c>
      <c r="H1064" s="133">
        <v>3810</v>
      </c>
      <c r="I1064" s="7" t="s">
        <v>2516</v>
      </c>
      <c r="J1064" s="1" t="s">
        <v>57</v>
      </c>
      <c r="K1064" s="1" t="s">
        <v>559</v>
      </c>
      <c r="L1064" s="3">
        <v>1.75</v>
      </c>
      <c r="M1064" s="10">
        <f t="shared" si="20"/>
        <v>6667.5</v>
      </c>
      <c r="N1064" s="5" t="s">
        <v>12</v>
      </c>
      <c r="O1064" s="1" t="s">
        <v>99</v>
      </c>
      <c r="P1064" s="1" t="s">
        <v>57</v>
      </c>
      <c r="Q1064" s="1" t="s">
        <v>226</v>
      </c>
      <c r="R1064" s="6">
        <v>45823</v>
      </c>
      <c r="S1064" s="1" t="s">
        <v>2776</v>
      </c>
      <c r="T1064" s="124" t="s">
        <v>552</v>
      </c>
    </row>
    <row r="1065" spans="1:20" ht="95.1" customHeight="1" x14ac:dyDescent="0.25">
      <c r="A1065" s="118" t="s">
        <v>2274</v>
      </c>
      <c r="B1065" s="1">
        <v>2007</v>
      </c>
      <c r="C1065" s="1" t="s">
        <v>1496</v>
      </c>
      <c r="D1065" s="1" t="s">
        <v>550</v>
      </c>
      <c r="E1065" s="1" t="s">
        <v>887</v>
      </c>
      <c r="F1065" s="1">
        <v>1106713</v>
      </c>
      <c r="G1065" s="1" t="s">
        <v>3039</v>
      </c>
      <c r="H1065" s="133">
        <v>401</v>
      </c>
      <c r="I1065" s="7" t="s">
        <v>2516</v>
      </c>
      <c r="J1065" s="1" t="s">
        <v>57</v>
      </c>
      <c r="K1065" s="1" t="s">
        <v>560</v>
      </c>
      <c r="L1065" s="3">
        <v>1.4</v>
      </c>
      <c r="M1065" s="10">
        <f t="shared" si="20"/>
        <v>561.4</v>
      </c>
      <c r="N1065" s="5" t="s">
        <v>12</v>
      </c>
      <c r="O1065" s="1" t="s">
        <v>99</v>
      </c>
      <c r="P1065" s="1" t="s">
        <v>57</v>
      </c>
      <c r="Q1065" s="1" t="s">
        <v>226</v>
      </c>
      <c r="R1065" s="6">
        <v>45823</v>
      </c>
      <c r="S1065" s="1" t="s">
        <v>2776</v>
      </c>
      <c r="T1065" s="124" t="s">
        <v>552</v>
      </c>
    </row>
    <row r="1066" spans="1:20" ht="95.1" customHeight="1" x14ac:dyDescent="0.25">
      <c r="A1066" s="118" t="s">
        <v>2274</v>
      </c>
      <c r="B1066" s="1">
        <v>2007</v>
      </c>
      <c r="C1066" s="1" t="s">
        <v>1496</v>
      </c>
      <c r="D1066" s="1" t="s">
        <v>550</v>
      </c>
      <c r="E1066" s="1" t="s">
        <v>887</v>
      </c>
      <c r="F1066" s="1">
        <v>1106706</v>
      </c>
      <c r="G1066" s="1" t="s">
        <v>44</v>
      </c>
      <c r="H1066" s="133">
        <v>170</v>
      </c>
      <c r="I1066" s="7" t="s">
        <v>2516</v>
      </c>
      <c r="J1066" s="1" t="s">
        <v>57</v>
      </c>
      <c r="K1066" s="1" t="s">
        <v>561</v>
      </c>
      <c r="L1066" s="3">
        <v>3.38</v>
      </c>
      <c r="M1066" s="10">
        <f t="shared" si="20"/>
        <v>574.6</v>
      </c>
      <c r="N1066" s="5" t="s">
        <v>12</v>
      </c>
      <c r="O1066" s="1" t="s">
        <v>99</v>
      </c>
      <c r="P1066" s="1" t="s">
        <v>57</v>
      </c>
      <c r="Q1066" s="1" t="s">
        <v>226</v>
      </c>
      <c r="R1066" s="6">
        <v>45823</v>
      </c>
      <c r="S1066" s="1" t="s">
        <v>2776</v>
      </c>
      <c r="T1066" s="124" t="s">
        <v>552</v>
      </c>
    </row>
    <row r="1067" spans="1:20" ht="95.1" customHeight="1" x14ac:dyDescent="0.25">
      <c r="A1067" s="118" t="s">
        <v>2274</v>
      </c>
      <c r="B1067" s="1">
        <v>2515</v>
      </c>
      <c r="C1067" s="1" t="s">
        <v>1496</v>
      </c>
      <c r="D1067" s="1" t="s">
        <v>550</v>
      </c>
      <c r="E1067" s="1" t="s">
        <v>887</v>
      </c>
      <c r="F1067" s="1">
        <v>1106706</v>
      </c>
      <c r="G1067" s="1" t="s">
        <v>44</v>
      </c>
      <c r="H1067" s="133">
        <v>104</v>
      </c>
      <c r="I1067" s="7" t="s">
        <v>2516</v>
      </c>
      <c r="J1067" s="1" t="s">
        <v>57</v>
      </c>
      <c r="K1067" s="1" t="s">
        <v>561</v>
      </c>
      <c r="L1067" s="3">
        <v>3.38</v>
      </c>
      <c r="M1067" s="10">
        <f t="shared" si="20"/>
        <v>351.52</v>
      </c>
      <c r="N1067" s="5" t="s">
        <v>12</v>
      </c>
      <c r="O1067" s="1" t="s">
        <v>99</v>
      </c>
      <c r="P1067" s="1" t="s">
        <v>57</v>
      </c>
      <c r="Q1067" s="1" t="s">
        <v>226</v>
      </c>
      <c r="R1067" s="6">
        <v>45823</v>
      </c>
      <c r="S1067" s="1" t="s">
        <v>2776</v>
      </c>
      <c r="T1067" s="124" t="s">
        <v>552</v>
      </c>
    </row>
    <row r="1068" spans="1:20" ht="95.1" customHeight="1" x14ac:dyDescent="0.25">
      <c r="A1068" s="118" t="s">
        <v>2274</v>
      </c>
      <c r="B1068" s="1">
        <v>2007</v>
      </c>
      <c r="C1068" s="1" t="s">
        <v>1496</v>
      </c>
      <c r="D1068" s="1" t="s">
        <v>550</v>
      </c>
      <c r="E1068" s="1" t="s">
        <v>887</v>
      </c>
      <c r="F1068" s="1">
        <v>1097500</v>
      </c>
      <c r="G1068" s="1" t="s">
        <v>44</v>
      </c>
      <c r="H1068" s="133">
        <v>560</v>
      </c>
      <c r="I1068" s="7" t="s">
        <v>2516</v>
      </c>
      <c r="J1068" s="1" t="s">
        <v>57</v>
      </c>
      <c r="K1068" s="1" t="s">
        <v>562</v>
      </c>
      <c r="L1068" s="3">
        <v>39.61</v>
      </c>
      <c r="M1068" s="10">
        <f t="shared" si="20"/>
        <v>22181.599999999999</v>
      </c>
      <c r="N1068" s="5" t="s">
        <v>12</v>
      </c>
      <c r="O1068" s="1" t="s">
        <v>99</v>
      </c>
      <c r="P1068" s="1" t="s">
        <v>57</v>
      </c>
      <c r="Q1068" s="1" t="s">
        <v>226</v>
      </c>
      <c r="R1068" s="6">
        <v>45823</v>
      </c>
      <c r="S1068" s="1" t="s">
        <v>2776</v>
      </c>
      <c r="T1068" s="124" t="s">
        <v>552</v>
      </c>
    </row>
    <row r="1069" spans="1:20" ht="95.1" customHeight="1" x14ac:dyDescent="0.25">
      <c r="A1069" s="118" t="s">
        <v>2274</v>
      </c>
      <c r="B1069" s="1">
        <v>2515</v>
      </c>
      <c r="C1069" s="1" t="s">
        <v>1496</v>
      </c>
      <c r="D1069" s="1" t="s">
        <v>550</v>
      </c>
      <c r="E1069" s="1" t="s">
        <v>887</v>
      </c>
      <c r="F1069" s="1">
        <v>1097500</v>
      </c>
      <c r="G1069" s="1" t="s">
        <v>44</v>
      </c>
      <c r="H1069" s="133">
        <v>30</v>
      </c>
      <c r="I1069" s="7" t="s">
        <v>2516</v>
      </c>
      <c r="J1069" s="1" t="s">
        <v>57</v>
      </c>
      <c r="K1069" s="1" t="s">
        <v>562</v>
      </c>
      <c r="L1069" s="3">
        <v>39.61</v>
      </c>
      <c r="M1069" s="10">
        <f t="shared" si="20"/>
        <v>1188.3</v>
      </c>
      <c r="N1069" s="5" t="s">
        <v>12</v>
      </c>
      <c r="O1069" s="1" t="s">
        <v>99</v>
      </c>
      <c r="P1069" s="1" t="s">
        <v>57</v>
      </c>
      <c r="Q1069" s="1" t="s">
        <v>226</v>
      </c>
      <c r="R1069" s="6">
        <v>45823</v>
      </c>
      <c r="S1069" s="1" t="s">
        <v>2776</v>
      </c>
      <c r="T1069" s="124" t="s">
        <v>552</v>
      </c>
    </row>
    <row r="1070" spans="1:20" ht="95.1" customHeight="1" x14ac:dyDescent="0.25">
      <c r="A1070" s="118" t="s">
        <v>2274</v>
      </c>
      <c r="B1070" s="1">
        <v>2007</v>
      </c>
      <c r="C1070" s="1" t="s">
        <v>1496</v>
      </c>
      <c r="D1070" s="1" t="s">
        <v>550</v>
      </c>
      <c r="E1070" s="1" t="s">
        <v>887</v>
      </c>
      <c r="F1070" s="1">
        <v>1096866</v>
      </c>
      <c r="G1070" s="1" t="s">
        <v>44</v>
      </c>
      <c r="H1070" s="133">
        <v>2256</v>
      </c>
      <c r="I1070" s="7" t="s">
        <v>2516</v>
      </c>
      <c r="J1070" s="1" t="s">
        <v>57</v>
      </c>
      <c r="K1070" s="1" t="s">
        <v>563</v>
      </c>
      <c r="L1070" s="3">
        <v>1.5</v>
      </c>
      <c r="M1070" s="10">
        <f t="shared" si="20"/>
        <v>3384</v>
      </c>
      <c r="N1070" s="5" t="s">
        <v>12</v>
      </c>
      <c r="O1070" s="1" t="s">
        <v>99</v>
      </c>
      <c r="P1070" s="1" t="s">
        <v>57</v>
      </c>
      <c r="Q1070" s="1" t="s">
        <v>226</v>
      </c>
      <c r="R1070" s="6">
        <v>45823</v>
      </c>
      <c r="S1070" s="1" t="s">
        <v>2776</v>
      </c>
      <c r="T1070" s="124" t="s">
        <v>552</v>
      </c>
    </row>
    <row r="1071" spans="1:20" ht="95.1" customHeight="1" x14ac:dyDescent="0.25">
      <c r="A1071" s="118" t="s">
        <v>2274</v>
      </c>
      <c r="B1071" s="1">
        <v>2007</v>
      </c>
      <c r="C1071" s="1" t="s">
        <v>1496</v>
      </c>
      <c r="D1071" s="1" t="s">
        <v>550</v>
      </c>
      <c r="E1071" s="1" t="s">
        <v>887</v>
      </c>
      <c r="F1071" s="1">
        <v>1106839</v>
      </c>
      <c r="G1071" s="1" t="s">
        <v>690</v>
      </c>
      <c r="H1071" s="133">
        <v>500</v>
      </c>
      <c r="I1071" s="7" t="s">
        <v>2516</v>
      </c>
      <c r="J1071" s="1" t="s">
        <v>57</v>
      </c>
      <c r="K1071" s="1" t="s">
        <v>564</v>
      </c>
      <c r="L1071" s="3">
        <v>4.29</v>
      </c>
      <c r="M1071" s="10">
        <f t="shared" si="20"/>
        <v>2145</v>
      </c>
      <c r="N1071" s="5" t="s">
        <v>12</v>
      </c>
      <c r="O1071" s="1" t="s">
        <v>99</v>
      </c>
      <c r="P1071" s="1" t="s">
        <v>57</v>
      </c>
      <c r="Q1071" s="1" t="s">
        <v>226</v>
      </c>
      <c r="R1071" s="6">
        <v>45823</v>
      </c>
      <c r="S1071" s="1" t="s">
        <v>2776</v>
      </c>
      <c r="T1071" s="124" t="s">
        <v>552</v>
      </c>
    </row>
    <row r="1072" spans="1:20" ht="95.1" customHeight="1" x14ac:dyDescent="0.25">
      <c r="A1072" s="118" t="s">
        <v>2274</v>
      </c>
      <c r="B1072" s="1">
        <v>2007</v>
      </c>
      <c r="C1072" s="1" t="s">
        <v>1496</v>
      </c>
      <c r="D1072" s="1" t="s">
        <v>550</v>
      </c>
      <c r="E1072" s="1" t="s">
        <v>887</v>
      </c>
      <c r="F1072" s="14">
        <v>7510006400009</v>
      </c>
      <c r="G1072" s="1" t="s">
        <v>44</v>
      </c>
      <c r="H1072" s="133">
        <v>300</v>
      </c>
      <c r="I1072" s="7" t="s">
        <v>2516</v>
      </c>
      <c r="J1072" s="1" t="s">
        <v>57</v>
      </c>
      <c r="K1072" s="1" t="s">
        <v>565</v>
      </c>
      <c r="L1072" s="3">
        <v>1.71</v>
      </c>
      <c r="M1072" s="10">
        <f t="shared" si="20"/>
        <v>513</v>
      </c>
      <c r="N1072" s="5" t="s">
        <v>12</v>
      </c>
      <c r="O1072" s="1" t="s">
        <v>99</v>
      </c>
      <c r="P1072" s="1" t="s">
        <v>57</v>
      </c>
      <c r="Q1072" s="1" t="s">
        <v>226</v>
      </c>
      <c r="R1072" s="6">
        <v>45823</v>
      </c>
      <c r="S1072" s="1" t="s">
        <v>2776</v>
      </c>
      <c r="T1072" s="124" t="s">
        <v>552</v>
      </c>
    </row>
    <row r="1073" spans="1:20" ht="95.1" customHeight="1" x14ac:dyDescent="0.25">
      <c r="A1073" s="118" t="s">
        <v>2274</v>
      </c>
      <c r="B1073" s="1">
        <v>2007</v>
      </c>
      <c r="C1073" s="1" t="s">
        <v>1496</v>
      </c>
      <c r="D1073" s="1" t="s">
        <v>550</v>
      </c>
      <c r="E1073" s="1" t="s">
        <v>887</v>
      </c>
      <c r="F1073" s="14">
        <v>1106835</v>
      </c>
      <c r="G1073" s="1" t="s">
        <v>3042</v>
      </c>
      <c r="H1073" s="133">
        <v>453</v>
      </c>
      <c r="I1073" s="7" t="s">
        <v>2516</v>
      </c>
      <c r="J1073" s="1" t="s">
        <v>57</v>
      </c>
      <c r="K1073" s="1" t="s">
        <v>566</v>
      </c>
      <c r="L1073" s="3">
        <v>12.76</v>
      </c>
      <c r="M1073" s="10">
        <f t="shared" si="20"/>
        <v>5780.28</v>
      </c>
      <c r="N1073" s="5" t="s">
        <v>12</v>
      </c>
      <c r="O1073" s="1" t="s">
        <v>99</v>
      </c>
      <c r="P1073" s="1" t="s">
        <v>57</v>
      </c>
      <c r="Q1073" s="1" t="s">
        <v>226</v>
      </c>
      <c r="R1073" s="6">
        <v>45823</v>
      </c>
      <c r="S1073" s="1" t="s">
        <v>2776</v>
      </c>
      <c r="T1073" s="124" t="s">
        <v>552</v>
      </c>
    </row>
    <row r="1074" spans="1:20" ht="95.1" customHeight="1" x14ac:dyDescent="0.25">
      <c r="A1074" s="118" t="s">
        <v>2274</v>
      </c>
      <c r="B1074" s="1">
        <v>2515</v>
      </c>
      <c r="C1074" s="1" t="s">
        <v>1496</v>
      </c>
      <c r="D1074" s="1" t="s">
        <v>550</v>
      </c>
      <c r="E1074" s="1" t="s">
        <v>887</v>
      </c>
      <c r="F1074" s="14">
        <v>1106835</v>
      </c>
      <c r="G1074" s="1" t="s">
        <v>3042</v>
      </c>
      <c r="H1074" s="133">
        <v>900</v>
      </c>
      <c r="I1074" s="7" t="s">
        <v>2516</v>
      </c>
      <c r="J1074" s="1" t="s">
        <v>57</v>
      </c>
      <c r="K1074" s="1" t="s">
        <v>566</v>
      </c>
      <c r="L1074" s="3">
        <v>12.76</v>
      </c>
      <c r="M1074" s="10">
        <f t="shared" si="20"/>
        <v>11484</v>
      </c>
      <c r="N1074" s="5" t="s">
        <v>12</v>
      </c>
      <c r="O1074" s="1" t="s">
        <v>99</v>
      </c>
      <c r="P1074" s="1" t="s">
        <v>57</v>
      </c>
      <c r="Q1074" s="1" t="s">
        <v>226</v>
      </c>
      <c r="R1074" s="6">
        <v>45823</v>
      </c>
      <c r="S1074" s="1" t="s">
        <v>2776</v>
      </c>
      <c r="T1074" s="124" t="s">
        <v>552</v>
      </c>
    </row>
    <row r="1075" spans="1:20" ht="95.1" customHeight="1" x14ac:dyDescent="0.25">
      <c r="A1075" s="118" t="s">
        <v>2274</v>
      </c>
      <c r="B1075" s="1">
        <v>2007</v>
      </c>
      <c r="C1075" s="1" t="s">
        <v>1496</v>
      </c>
      <c r="D1075" s="1" t="s">
        <v>550</v>
      </c>
      <c r="E1075" s="1" t="s">
        <v>887</v>
      </c>
      <c r="F1075" s="1" t="s">
        <v>1133</v>
      </c>
      <c r="G1075" s="1" t="s">
        <v>3042</v>
      </c>
      <c r="H1075" s="133">
        <v>10</v>
      </c>
      <c r="I1075" s="7" t="s">
        <v>2516</v>
      </c>
      <c r="J1075" s="1" t="s">
        <v>57</v>
      </c>
      <c r="K1075" s="1" t="s">
        <v>567</v>
      </c>
      <c r="L1075" s="3">
        <v>56.89</v>
      </c>
      <c r="M1075" s="10">
        <f t="shared" si="20"/>
        <v>568.9</v>
      </c>
      <c r="N1075" s="5" t="s">
        <v>12</v>
      </c>
      <c r="O1075" s="1" t="s">
        <v>99</v>
      </c>
      <c r="P1075" s="1" t="s">
        <v>57</v>
      </c>
      <c r="Q1075" s="1" t="s">
        <v>226</v>
      </c>
      <c r="R1075" s="6">
        <v>45823</v>
      </c>
      <c r="S1075" s="1" t="s">
        <v>2776</v>
      </c>
      <c r="T1075" s="124" t="s">
        <v>552</v>
      </c>
    </row>
    <row r="1076" spans="1:20" ht="95.1" customHeight="1" x14ac:dyDescent="0.25">
      <c r="A1076" s="118" t="s">
        <v>2274</v>
      </c>
      <c r="B1076" s="1">
        <v>2515</v>
      </c>
      <c r="C1076" s="1" t="s">
        <v>1496</v>
      </c>
      <c r="D1076" s="1" t="s">
        <v>550</v>
      </c>
      <c r="E1076" s="1" t="s">
        <v>887</v>
      </c>
      <c r="F1076" s="1" t="s">
        <v>1133</v>
      </c>
      <c r="G1076" s="1" t="s">
        <v>3042</v>
      </c>
      <c r="H1076" s="133">
        <v>15</v>
      </c>
      <c r="I1076" s="7" t="s">
        <v>2516</v>
      </c>
      <c r="J1076" s="1" t="s">
        <v>57</v>
      </c>
      <c r="K1076" s="1" t="s">
        <v>567</v>
      </c>
      <c r="L1076" s="3">
        <v>56.89</v>
      </c>
      <c r="M1076" s="10">
        <f t="shared" si="20"/>
        <v>853.35</v>
      </c>
      <c r="N1076" s="5" t="s">
        <v>12</v>
      </c>
      <c r="O1076" s="1" t="s">
        <v>99</v>
      </c>
      <c r="P1076" s="1" t="s">
        <v>57</v>
      </c>
      <c r="Q1076" s="1" t="s">
        <v>226</v>
      </c>
      <c r="R1076" s="6">
        <v>45823</v>
      </c>
      <c r="S1076" s="1" t="s">
        <v>2776</v>
      </c>
      <c r="T1076" s="124" t="s">
        <v>552</v>
      </c>
    </row>
    <row r="1077" spans="1:20" ht="95.1" customHeight="1" x14ac:dyDescent="0.25">
      <c r="A1077" s="118" t="s">
        <v>2274</v>
      </c>
      <c r="B1077" s="1">
        <v>2007</v>
      </c>
      <c r="C1077" s="1" t="s">
        <v>1496</v>
      </c>
      <c r="D1077" s="1" t="s">
        <v>550</v>
      </c>
      <c r="E1077" s="1" t="s">
        <v>887</v>
      </c>
      <c r="F1077" s="1">
        <v>1019263</v>
      </c>
      <c r="G1077" s="1" t="s">
        <v>44</v>
      </c>
      <c r="H1077" s="133">
        <v>1414</v>
      </c>
      <c r="I1077" s="7" t="s">
        <v>2516</v>
      </c>
      <c r="J1077" s="1" t="s">
        <v>57</v>
      </c>
      <c r="K1077" s="1" t="s">
        <v>568</v>
      </c>
      <c r="L1077" s="3">
        <v>0.7</v>
      </c>
      <c r="M1077" s="10">
        <f t="shared" si="20"/>
        <v>989.8</v>
      </c>
      <c r="N1077" s="5" t="s">
        <v>12</v>
      </c>
      <c r="O1077" s="1" t="s">
        <v>99</v>
      </c>
      <c r="P1077" s="1" t="s">
        <v>57</v>
      </c>
      <c r="Q1077" s="1" t="s">
        <v>226</v>
      </c>
      <c r="R1077" s="6">
        <v>45823</v>
      </c>
      <c r="S1077" s="1" t="s">
        <v>2776</v>
      </c>
      <c r="T1077" s="124" t="s">
        <v>552</v>
      </c>
    </row>
    <row r="1078" spans="1:20" ht="95.1" customHeight="1" x14ac:dyDescent="0.25">
      <c r="A1078" s="118" t="s">
        <v>2274</v>
      </c>
      <c r="B1078" s="1">
        <v>2515</v>
      </c>
      <c r="C1078" s="1" t="s">
        <v>1496</v>
      </c>
      <c r="D1078" s="1" t="s">
        <v>550</v>
      </c>
      <c r="E1078" s="1" t="s">
        <v>887</v>
      </c>
      <c r="F1078" s="1">
        <v>1019263</v>
      </c>
      <c r="G1078" s="1" t="s">
        <v>44</v>
      </c>
      <c r="H1078" s="133">
        <v>962</v>
      </c>
      <c r="I1078" s="7" t="s">
        <v>2516</v>
      </c>
      <c r="J1078" s="1" t="s">
        <v>57</v>
      </c>
      <c r="K1078" s="1" t="s">
        <v>568</v>
      </c>
      <c r="L1078" s="3">
        <v>0.7</v>
      </c>
      <c r="M1078" s="10">
        <f t="shared" si="20"/>
        <v>673.4</v>
      </c>
      <c r="N1078" s="5" t="s">
        <v>12</v>
      </c>
      <c r="O1078" s="1" t="s">
        <v>99</v>
      </c>
      <c r="P1078" s="1" t="s">
        <v>57</v>
      </c>
      <c r="Q1078" s="1" t="s">
        <v>226</v>
      </c>
      <c r="R1078" s="6">
        <v>45823</v>
      </c>
      <c r="S1078" s="1" t="s">
        <v>2776</v>
      </c>
      <c r="T1078" s="124" t="s">
        <v>552</v>
      </c>
    </row>
    <row r="1079" spans="1:20" ht="95.1" customHeight="1" x14ac:dyDescent="0.25">
      <c r="A1079" s="118" t="s">
        <v>2274</v>
      </c>
      <c r="B1079" s="1">
        <v>2007</v>
      </c>
      <c r="C1079" s="1" t="s">
        <v>1496</v>
      </c>
      <c r="D1079" s="1" t="s">
        <v>550</v>
      </c>
      <c r="E1079" s="1" t="s">
        <v>887</v>
      </c>
      <c r="F1079" s="1">
        <v>1010882</v>
      </c>
      <c r="G1079" s="1" t="s">
        <v>44</v>
      </c>
      <c r="H1079" s="133">
        <v>14403</v>
      </c>
      <c r="I1079" s="7" t="s">
        <v>2619</v>
      </c>
      <c r="J1079" s="1" t="s">
        <v>57</v>
      </c>
      <c r="K1079" s="1" t="s">
        <v>569</v>
      </c>
      <c r="L1079" s="10">
        <v>0.9</v>
      </c>
      <c r="M1079" s="10">
        <f t="shared" si="20"/>
        <v>12962.7</v>
      </c>
      <c r="N1079" s="5" t="s">
        <v>12</v>
      </c>
      <c r="O1079" s="1" t="s">
        <v>99</v>
      </c>
      <c r="P1079" s="1" t="s">
        <v>57</v>
      </c>
      <c r="Q1079" s="1" t="s">
        <v>226</v>
      </c>
      <c r="R1079" s="6">
        <v>45823</v>
      </c>
      <c r="S1079" s="1" t="s">
        <v>2776</v>
      </c>
      <c r="T1079" s="124" t="s">
        <v>552</v>
      </c>
    </row>
    <row r="1080" spans="1:20" ht="95.1" customHeight="1" x14ac:dyDescent="0.25">
      <c r="A1080" s="118" t="s">
        <v>2274</v>
      </c>
      <c r="B1080" s="1">
        <v>2515</v>
      </c>
      <c r="C1080" s="1" t="s">
        <v>1496</v>
      </c>
      <c r="D1080" s="1" t="s">
        <v>550</v>
      </c>
      <c r="E1080" s="1" t="s">
        <v>887</v>
      </c>
      <c r="F1080" s="1">
        <v>1010882</v>
      </c>
      <c r="G1080" s="1" t="s">
        <v>44</v>
      </c>
      <c r="H1080" s="133">
        <v>4440</v>
      </c>
      <c r="I1080" s="7" t="s">
        <v>2516</v>
      </c>
      <c r="J1080" s="1" t="s">
        <v>57</v>
      </c>
      <c r="K1080" s="1" t="s">
        <v>569</v>
      </c>
      <c r="L1080" s="10">
        <v>0.9</v>
      </c>
      <c r="M1080" s="10">
        <f t="shared" si="20"/>
        <v>3996</v>
      </c>
      <c r="N1080" s="5" t="s">
        <v>12</v>
      </c>
      <c r="O1080" s="1" t="s">
        <v>99</v>
      </c>
      <c r="P1080" s="1" t="s">
        <v>57</v>
      </c>
      <c r="Q1080" s="1" t="s">
        <v>226</v>
      </c>
      <c r="R1080" s="6">
        <v>45823</v>
      </c>
      <c r="S1080" s="1" t="s">
        <v>2776</v>
      </c>
      <c r="T1080" s="124" t="s">
        <v>552</v>
      </c>
    </row>
    <row r="1081" spans="1:20" ht="95.1" customHeight="1" x14ac:dyDescent="0.25">
      <c r="A1081" s="118" t="s">
        <v>2274</v>
      </c>
      <c r="B1081" s="1">
        <v>2007</v>
      </c>
      <c r="C1081" s="1" t="s">
        <v>1496</v>
      </c>
      <c r="D1081" s="1" t="s">
        <v>550</v>
      </c>
      <c r="E1081" s="1" t="s">
        <v>887</v>
      </c>
      <c r="F1081" s="1">
        <v>1106837</v>
      </c>
      <c r="G1081" s="1" t="s">
        <v>44</v>
      </c>
      <c r="H1081" s="133">
        <v>800</v>
      </c>
      <c r="I1081" s="7" t="s">
        <v>2516</v>
      </c>
      <c r="J1081" s="1" t="s">
        <v>57</v>
      </c>
      <c r="K1081" s="1" t="s">
        <v>570</v>
      </c>
      <c r="L1081" s="3">
        <v>18.63</v>
      </c>
      <c r="M1081" s="10">
        <f t="shared" si="20"/>
        <v>14904</v>
      </c>
      <c r="N1081" s="5" t="s">
        <v>12</v>
      </c>
      <c r="O1081" s="1" t="s">
        <v>99</v>
      </c>
      <c r="P1081" s="1" t="s">
        <v>57</v>
      </c>
      <c r="Q1081" s="1" t="s">
        <v>226</v>
      </c>
      <c r="R1081" s="6">
        <v>45823</v>
      </c>
      <c r="S1081" s="1" t="s">
        <v>2776</v>
      </c>
      <c r="T1081" s="124" t="s">
        <v>552</v>
      </c>
    </row>
    <row r="1082" spans="1:20" ht="95.1" customHeight="1" x14ac:dyDescent="0.25">
      <c r="A1082" s="118" t="s">
        <v>2274</v>
      </c>
      <c r="B1082" s="1">
        <v>2007</v>
      </c>
      <c r="C1082" s="1" t="s">
        <v>1496</v>
      </c>
      <c r="D1082" s="1" t="s">
        <v>550</v>
      </c>
      <c r="E1082" s="1" t="s">
        <v>887</v>
      </c>
      <c r="F1082" s="1">
        <v>1106708</v>
      </c>
      <c r="G1082" s="1" t="s">
        <v>44</v>
      </c>
      <c r="H1082" s="133">
        <f>470+18089</f>
        <v>18559</v>
      </c>
      <c r="I1082" s="7" t="s">
        <v>2516</v>
      </c>
      <c r="J1082" s="1" t="s">
        <v>57</v>
      </c>
      <c r="K1082" s="1" t="s">
        <v>571</v>
      </c>
      <c r="L1082" s="3">
        <v>4.3</v>
      </c>
      <c r="M1082" s="10">
        <f t="shared" si="20"/>
        <v>79803.7</v>
      </c>
      <c r="N1082" s="5" t="s">
        <v>12</v>
      </c>
      <c r="O1082" s="1" t="s">
        <v>99</v>
      </c>
      <c r="P1082" s="1" t="s">
        <v>57</v>
      </c>
      <c r="Q1082" s="1" t="s">
        <v>226</v>
      </c>
      <c r="R1082" s="6">
        <v>45823</v>
      </c>
      <c r="S1082" s="1" t="s">
        <v>2776</v>
      </c>
      <c r="T1082" s="124" t="s">
        <v>552</v>
      </c>
    </row>
    <row r="1083" spans="1:20" ht="95.1" customHeight="1" x14ac:dyDescent="0.25">
      <c r="A1083" s="118" t="s">
        <v>2274</v>
      </c>
      <c r="B1083" s="1">
        <v>2515</v>
      </c>
      <c r="C1083" s="1" t="s">
        <v>1496</v>
      </c>
      <c r="D1083" s="1" t="s">
        <v>550</v>
      </c>
      <c r="E1083" s="1" t="s">
        <v>887</v>
      </c>
      <c r="F1083" s="1">
        <v>1106708</v>
      </c>
      <c r="G1083" s="1" t="s">
        <v>44</v>
      </c>
      <c r="H1083" s="133">
        <v>12550</v>
      </c>
      <c r="I1083" s="7" t="s">
        <v>2516</v>
      </c>
      <c r="J1083" s="1" t="s">
        <v>57</v>
      </c>
      <c r="K1083" s="1" t="s">
        <v>571</v>
      </c>
      <c r="L1083" s="3">
        <v>4.3</v>
      </c>
      <c r="M1083" s="10">
        <f t="shared" si="20"/>
        <v>53965</v>
      </c>
      <c r="N1083" s="5" t="s">
        <v>12</v>
      </c>
      <c r="O1083" s="1" t="s">
        <v>99</v>
      </c>
      <c r="P1083" s="1" t="s">
        <v>57</v>
      </c>
      <c r="Q1083" s="1" t="s">
        <v>226</v>
      </c>
      <c r="R1083" s="6">
        <v>45823</v>
      </c>
      <c r="S1083" s="1" t="s">
        <v>2776</v>
      </c>
      <c r="T1083" s="124" t="s">
        <v>552</v>
      </c>
    </row>
    <row r="1084" spans="1:20" ht="95.1" customHeight="1" x14ac:dyDescent="0.25">
      <c r="A1084" s="118" t="s">
        <v>2274</v>
      </c>
      <c r="B1084" s="1">
        <v>2007</v>
      </c>
      <c r="C1084" s="1" t="s">
        <v>1496</v>
      </c>
      <c r="D1084" s="1" t="s">
        <v>550</v>
      </c>
      <c r="E1084" s="1" t="s">
        <v>887</v>
      </c>
      <c r="F1084" s="1">
        <v>1106716</v>
      </c>
      <c r="G1084" s="1" t="s">
        <v>3039</v>
      </c>
      <c r="H1084" s="133">
        <v>3261</v>
      </c>
      <c r="I1084" s="7" t="s">
        <v>2516</v>
      </c>
      <c r="J1084" s="1" t="s">
        <v>57</v>
      </c>
      <c r="K1084" s="1" t="s">
        <v>572</v>
      </c>
      <c r="L1084" s="3">
        <v>11.99</v>
      </c>
      <c r="M1084" s="10">
        <f t="shared" si="20"/>
        <v>39099.39</v>
      </c>
      <c r="N1084" s="5" t="s">
        <v>12</v>
      </c>
      <c r="O1084" s="1" t="s">
        <v>99</v>
      </c>
      <c r="P1084" s="1" t="s">
        <v>57</v>
      </c>
      <c r="Q1084" s="1" t="s">
        <v>226</v>
      </c>
      <c r="R1084" s="6">
        <v>45823</v>
      </c>
      <c r="S1084" s="1" t="s">
        <v>2776</v>
      </c>
      <c r="T1084" s="124" t="s">
        <v>552</v>
      </c>
    </row>
    <row r="1085" spans="1:20" ht="95.1" customHeight="1" x14ac:dyDescent="0.25">
      <c r="A1085" s="118" t="s">
        <v>2274</v>
      </c>
      <c r="B1085" s="1">
        <v>2515</v>
      </c>
      <c r="C1085" s="1" t="s">
        <v>1496</v>
      </c>
      <c r="D1085" s="1" t="s">
        <v>550</v>
      </c>
      <c r="E1085" s="1" t="s">
        <v>887</v>
      </c>
      <c r="F1085" s="1">
        <v>1106716</v>
      </c>
      <c r="G1085" s="1" t="s">
        <v>3039</v>
      </c>
      <c r="H1085" s="133">
        <v>294</v>
      </c>
      <c r="I1085" s="7" t="s">
        <v>2516</v>
      </c>
      <c r="J1085" s="1" t="s">
        <v>57</v>
      </c>
      <c r="K1085" s="1" t="s">
        <v>572</v>
      </c>
      <c r="L1085" s="3">
        <v>11.99</v>
      </c>
      <c r="M1085" s="10">
        <f t="shared" si="20"/>
        <v>3525.06</v>
      </c>
      <c r="N1085" s="5" t="s">
        <v>12</v>
      </c>
      <c r="O1085" s="1" t="s">
        <v>99</v>
      </c>
      <c r="P1085" s="1" t="s">
        <v>57</v>
      </c>
      <c r="Q1085" s="1" t="s">
        <v>226</v>
      </c>
      <c r="R1085" s="6">
        <v>45823</v>
      </c>
      <c r="S1085" s="1" t="s">
        <v>2776</v>
      </c>
      <c r="T1085" s="124" t="s">
        <v>552</v>
      </c>
    </row>
    <row r="1086" spans="1:20" ht="95.1" customHeight="1" x14ac:dyDescent="0.25">
      <c r="A1086" s="118" t="s">
        <v>2274</v>
      </c>
      <c r="B1086" s="1">
        <v>2007</v>
      </c>
      <c r="C1086" s="1" t="s">
        <v>1496</v>
      </c>
      <c r="D1086" s="1" t="s">
        <v>550</v>
      </c>
      <c r="E1086" s="1" t="s">
        <v>887</v>
      </c>
      <c r="F1086" s="1">
        <v>1076403</v>
      </c>
      <c r="G1086" s="1" t="s">
        <v>44</v>
      </c>
      <c r="H1086" s="133">
        <v>1988</v>
      </c>
      <c r="I1086" s="7" t="s">
        <v>2516</v>
      </c>
      <c r="J1086" s="1" t="s">
        <v>57</v>
      </c>
      <c r="K1086" s="1" t="s">
        <v>573</v>
      </c>
      <c r="L1086" s="3">
        <v>1.38</v>
      </c>
      <c r="M1086" s="10">
        <f t="shared" si="20"/>
        <v>2743.4399999999996</v>
      </c>
      <c r="N1086" s="5" t="s">
        <v>12</v>
      </c>
      <c r="O1086" s="1" t="s">
        <v>99</v>
      </c>
      <c r="P1086" s="1" t="s">
        <v>57</v>
      </c>
      <c r="Q1086" s="1" t="s">
        <v>226</v>
      </c>
      <c r="R1086" s="6">
        <v>45823</v>
      </c>
      <c r="S1086" s="1" t="s">
        <v>2776</v>
      </c>
      <c r="T1086" s="124" t="s">
        <v>552</v>
      </c>
    </row>
    <row r="1087" spans="1:20" ht="95.1" customHeight="1" x14ac:dyDescent="0.25">
      <c r="A1087" s="118" t="s">
        <v>2274</v>
      </c>
      <c r="B1087" s="1">
        <v>2007</v>
      </c>
      <c r="C1087" s="1" t="s">
        <v>1496</v>
      </c>
      <c r="D1087" s="1" t="s">
        <v>550</v>
      </c>
      <c r="E1087" s="1" t="s">
        <v>887</v>
      </c>
      <c r="F1087" s="1">
        <v>1027999</v>
      </c>
      <c r="G1087" s="1" t="s">
        <v>44</v>
      </c>
      <c r="H1087" s="133">
        <v>533</v>
      </c>
      <c r="I1087" s="7" t="s">
        <v>2516</v>
      </c>
      <c r="J1087" s="1" t="s">
        <v>57</v>
      </c>
      <c r="K1087" s="1" t="s">
        <v>574</v>
      </c>
      <c r="L1087" s="3">
        <v>3.79</v>
      </c>
      <c r="M1087" s="10">
        <f t="shared" si="20"/>
        <v>2020.07</v>
      </c>
      <c r="N1087" s="5" t="s">
        <v>12</v>
      </c>
      <c r="O1087" s="1" t="s">
        <v>99</v>
      </c>
      <c r="P1087" s="1" t="s">
        <v>57</v>
      </c>
      <c r="Q1087" s="1" t="s">
        <v>226</v>
      </c>
      <c r="R1087" s="6">
        <v>45823</v>
      </c>
      <c r="S1087" s="1" t="s">
        <v>2776</v>
      </c>
      <c r="T1087" s="124" t="s">
        <v>552</v>
      </c>
    </row>
    <row r="1088" spans="1:20" ht="95.1" customHeight="1" x14ac:dyDescent="0.25">
      <c r="A1088" s="118" t="s">
        <v>2274</v>
      </c>
      <c r="B1088" s="1">
        <v>2007</v>
      </c>
      <c r="C1088" s="1" t="s">
        <v>1496</v>
      </c>
      <c r="D1088" s="1" t="s">
        <v>550</v>
      </c>
      <c r="E1088" s="1" t="s">
        <v>887</v>
      </c>
      <c r="F1088" s="1">
        <v>1069620</v>
      </c>
      <c r="G1088" s="1" t="s">
        <v>44</v>
      </c>
      <c r="H1088" s="133">
        <v>500</v>
      </c>
      <c r="I1088" s="7" t="s">
        <v>2516</v>
      </c>
      <c r="J1088" s="1" t="s">
        <v>57</v>
      </c>
      <c r="K1088" s="1" t="s">
        <v>575</v>
      </c>
      <c r="L1088" s="3">
        <v>13.85</v>
      </c>
      <c r="M1088" s="10">
        <f t="shared" si="20"/>
        <v>6925</v>
      </c>
      <c r="N1088" s="5" t="s">
        <v>12</v>
      </c>
      <c r="O1088" s="1" t="s">
        <v>99</v>
      </c>
      <c r="P1088" s="1" t="s">
        <v>57</v>
      </c>
      <c r="Q1088" s="1" t="s">
        <v>226</v>
      </c>
      <c r="R1088" s="6">
        <v>45823</v>
      </c>
      <c r="S1088" s="1" t="s">
        <v>2776</v>
      </c>
      <c r="T1088" s="124" t="s">
        <v>552</v>
      </c>
    </row>
    <row r="1089" spans="1:20" ht="95.1" customHeight="1" x14ac:dyDescent="0.25">
      <c r="A1089" s="118" t="s">
        <v>2274</v>
      </c>
      <c r="B1089" s="1">
        <v>2007</v>
      </c>
      <c r="C1089" s="1" t="s">
        <v>1496</v>
      </c>
      <c r="D1089" s="1" t="s">
        <v>550</v>
      </c>
      <c r="E1089" s="1" t="s">
        <v>887</v>
      </c>
      <c r="F1089" s="1">
        <v>1106717</v>
      </c>
      <c r="G1089" s="1" t="s">
        <v>44</v>
      </c>
      <c r="H1089" s="133">
        <v>1520</v>
      </c>
      <c r="I1089" s="7" t="s">
        <v>2516</v>
      </c>
      <c r="J1089" s="1" t="s">
        <v>57</v>
      </c>
      <c r="K1089" s="1" t="s">
        <v>576</v>
      </c>
      <c r="L1089" s="3">
        <v>0.5</v>
      </c>
      <c r="M1089" s="10">
        <f t="shared" si="20"/>
        <v>760</v>
      </c>
      <c r="N1089" s="5" t="s">
        <v>12</v>
      </c>
      <c r="O1089" s="1" t="s">
        <v>99</v>
      </c>
      <c r="P1089" s="1" t="s">
        <v>57</v>
      </c>
      <c r="Q1089" s="1" t="s">
        <v>226</v>
      </c>
      <c r="R1089" s="6">
        <v>45823</v>
      </c>
      <c r="S1089" s="1" t="s">
        <v>2776</v>
      </c>
      <c r="T1089" s="124" t="s">
        <v>552</v>
      </c>
    </row>
    <row r="1090" spans="1:20" ht="95.1" customHeight="1" x14ac:dyDescent="0.25">
      <c r="A1090" s="118" t="s">
        <v>2274</v>
      </c>
      <c r="B1090" s="1">
        <v>2515</v>
      </c>
      <c r="C1090" s="1" t="s">
        <v>1496</v>
      </c>
      <c r="D1090" s="1" t="s">
        <v>550</v>
      </c>
      <c r="E1090" s="1" t="s">
        <v>887</v>
      </c>
      <c r="F1090" s="1">
        <v>1106717</v>
      </c>
      <c r="G1090" s="1" t="s">
        <v>44</v>
      </c>
      <c r="H1090" s="133">
        <v>2250</v>
      </c>
      <c r="I1090" s="7" t="s">
        <v>2516</v>
      </c>
      <c r="J1090" s="1" t="s">
        <v>57</v>
      </c>
      <c r="K1090" s="1" t="s">
        <v>576</v>
      </c>
      <c r="L1090" s="3">
        <v>0.5</v>
      </c>
      <c r="M1090" s="10">
        <f t="shared" si="20"/>
        <v>1125</v>
      </c>
      <c r="N1090" s="5" t="s">
        <v>12</v>
      </c>
      <c r="O1090" s="1" t="s">
        <v>99</v>
      </c>
      <c r="P1090" s="1" t="s">
        <v>57</v>
      </c>
      <c r="Q1090" s="1" t="s">
        <v>226</v>
      </c>
      <c r="R1090" s="6">
        <v>45823</v>
      </c>
      <c r="S1090" s="1" t="s">
        <v>2776</v>
      </c>
      <c r="T1090" s="124" t="s">
        <v>552</v>
      </c>
    </row>
    <row r="1091" spans="1:20" ht="95.1" customHeight="1" x14ac:dyDescent="0.25">
      <c r="A1091" s="118" t="s">
        <v>2274</v>
      </c>
      <c r="B1091" s="1">
        <v>2007</v>
      </c>
      <c r="C1091" s="1" t="s">
        <v>1496</v>
      </c>
      <c r="D1091" s="1" t="s">
        <v>550</v>
      </c>
      <c r="E1091" s="1" t="s">
        <v>887</v>
      </c>
      <c r="F1091" s="1">
        <v>1106838</v>
      </c>
      <c r="G1091" s="1" t="s">
        <v>3039</v>
      </c>
      <c r="H1091" s="133">
        <v>550</v>
      </c>
      <c r="I1091" s="7" t="s">
        <v>2516</v>
      </c>
      <c r="J1091" s="1" t="s">
        <v>57</v>
      </c>
      <c r="K1091" s="1" t="s">
        <v>577</v>
      </c>
      <c r="L1091" s="3">
        <v>4.4800000000000004</v>
      </c>
      <c r="M1091" s="10">
        <f t="shared" si="20"/>
        <v>2464.0000000000005</v>
      </c>
      <c r="N1091" s="5" t="s">
        <v>12</v>
      </c>
      <c r="O1091" s="1" t="s">
        <v>99</v>
      </c>
      <c r="P1091" s="1" t="s">
        <v>57</v>
      </c>
      <c r="Q1091" s="1" t="s">
        <v>226</v>
      </c>
      <c r="R1091" s="6">
        <v>45823</v>
      </c>
      <c r="S1091" s="1" t="s">
        <v>2776</v>
      </c>
      <c r="T1091" s="124" t="s">
        <v>552</v>
      </c>
    </row>
    <row r="1092" spans="1:20" ht="95.1" customHeight="1" x14ac:dyDescent="0.25">
      <c r="A1092" s="118" t="s">
        <v>2274</v>
      </c>
      <c r="B1092" s="1">
        <v>2515</v>
      </c>
      <c r="C1092" s="1" t="s">
        <v>1496</v>
      </c>
      <c r="D1092" s="1" t="s">
        <v>550</v>
      </c>
      <c r="E1092" s="1" t="s">
        <v>887</v>
      </c>
      <c r="F1092" s="1">
        <v>1106838</v>
      </c>
      <c r="G1092" s="1" t="s">
        <v>3039</v>
      </c>
      <c r="H1092" s="133">
        <v>350</v>
      </c>
      <c r="I1092" s="7" t="s">
        <v>2516</v>
      </c>
      <c r="J1092" s="1" t="s">
        <v>57</v>
      </c>
      <c r="K1092" s="1" t="s">
        <v>577</v>
      </c>
      <c r="L1092" s="3">
        <v>4.4800000000000004</v>
      </c>
      <c r="M1092" s="10">
        <f t="shared" si="20"/>
        <v>1568.0000000000002</v>
      </c>
      <c r="N1092" s="5" t="s">
        <v>12</v>
      </c>
      <c r="O1092" s="1" t="s">
        <v>99</v>
      </c>
      <c r="P1092" s="1" t="s">
        <v>57</v>
      </c>
      <c r="Q1092" s="1" t="s">
        <v>226</v>
      </c>
      <c r="R1092" s="6">
        <v>45823</v>
      </c>
      <c r="S1092" s="1" t="s">
        <v>2776</v>
      </c>
      <c r="T1092" s="124" t="s">
        <v>552</v>
      </c>
    </row>
    <row r="1093" spans="1:20" ht="95.1" customHeight="1" x14ac:dyDescent="0.25">
      <c r="A1093" s="118" t="s">
        <v>2274</v>
      </c>
      <c r="B1093" s="1">
        <v>2007</v>
      </c>
      <c r="C1093" s="1" t="s">
        <v>1496</v>
      </c>
      <c r="D1093" s="1" t="s">
        <v>550</v>
      </c>
      <c r="E1093" s="1" t="s">
        <v>887</v>
      </c>
      <c r="F1093" s="1">
        <v>1074598</v>
      </c>
      <c r="G1093" s="1" t="s">
        <v>44</v>
      </c>
      <c r="H1093" s="133">
        <v>1818</v>
      </c>
      <c r="I1093" s="7" t="s">
        <v>2516</v>
      </c>
      <c r="J1093" s="1" t="s">
        <v>57</v>
      </c>
      <c r="K1093" s="1" t="s">
        <v>578</v>
      </c>
      <c r="L1093" s="3">
        <v>1.74</v>
      </c>
      <c r="M1093" s="10">
        <f t="shared" si="20"/>
        <v>3163.32</v>
      </c>
      <c r="N1093" s="5" t="s">
        <v>12</v>
      </c>
      <c r="O1093" s="1" t="s">
        <v>99</v>
      </c>
      <c r="P1093" s="1" t="s">
        <v>57</v>
      </c>
      <c r="Q1093" s="1" t="s">
        <v>226</v>
      </c>
      <c r="R1093" s="6">
        <v>45823</v>
      </c>
      <c r="S1093" s="1" t="s">
        <v>2776</v>
      </c>
      <c r="T1093" s="124" t="s">
        <v>552</v>
      </c>
    </row>
    <row r="1094" spans="1:20" ht="95.1" customHeight="1" x14ac:dyDescent="0.25">
      <c r="A1094" s="118" t="s">
        <v>2274</v>
      </c>
      <c r="B1094" s="1">
        <v>2515</v>
      </c>
      <c r="C1094" s="1" t="s">
        <v>1496</v>
      </c>
      <c r="D1094" s="1" t="s">
        <v>550</v>
      </c>
      <c r="E1094" s="1" t="s">
        <v>887</v>
      </c>
      <c r="F1094" s="1">
        <v>1074598</v>
      </c>
      <c r="G1094" s="1" t="s">
        <v>44</v>
      </c>
      <c r="H1094" s="133">
        <v>1460</v>
      </c>
      <c r="I1094" s="7" t="s">
        <v>2516</v>
      </c>
      <c r="J1094" s="1" t="s">
        <v>57</v>
      </c>
      <c r="K1094" s="1" t="s">
        <v>578</v>
      </c>
      <c r="L1094" s="3">
        <v>1.74</v>
      </c>
      <c r="M1094" s="10">
        <f t="shared" si="20"/>
        <v>2540.4</v>
      </c>
      <c r="N1094" s="5" t="s">
        <v>12</v>
      </c>
      <c r="O1094" s="1" t="s">
        <v>99</v>
      </c>
      <c r="P1094" s="1" t="s">
        <v>57</v>
      </c>
      <c r="Q1094" s="1" t="s">
        <v>226</v>
      </c>
      <c r="R1094" s="6">
        <v>45823</v>
      </c>
      <c r="S1094" s="1" t="s">
        <v>2776</v>
      </c>
      <c r="T1094" s="124" t="s">
        <v>552</v>
      </c>
    </row>
    <row r="1095" spans="1:20" ht="95.1" customHeight="1" x14ac:dyDescent="0.25">
      <c r="A1095" s="118" t="s">
        <v>2274</v>
      </c>
      <c r="B1095" s="1">
        <v>2007</v>
      </c>
      <c r="C1095" s="1" t="s">
        <v>1496</v>
      </c>
      <c r="D1095" s="1" t="s">
        <v>550</v>
      </c>
      <c r="E1095" s="1" t="s">
        <v>887</v>
      </c>
      <c r="F1095" s="1">
        <v>1096795</v>
      </c>
      <c r="G1095" s="1" t="s">
        <v>44</v>
      </c>
      <c r="H1095" s="133">
        <v>1185</v>
      </c>
      <c r="I1095" s="7" t="s">
        <v>2516</v>
      </c>
      <c r="J1095" s="1" t="s">
        <v>57</v>
      </c>
      <c r="K1095" s="1" t="s">
        <v>579</v>
      </c>
      <c r="L1095" s="3">
        <v>1.7</v>
      </c>
      <c r="M1095" s="10">
        <f t="shared" ref="M1095:M1436" si="21">H1095*L1095</f>
        <v>2014.5</v>
      </c>
      <c r="N1095" s="5" t="s">
        <v>12</v>
      </c>
      <c r="O1095" s="1" t="s">
        <v>99</v>
      </c>
      <c r="P1095" s="1" t="s">
        <v>57</v>
      </c>
      <c r="Q1095" s="1" t="s">
        <v>226</v>
      </c>
      <c r="R1095" s="6">
        <v>45823</v>
      </c>
      <c r="S1095" s="1" t="s">
        <v>2776</v>
      </c>
      <c r="T1095" s="124" t="s">
        <v>552</v>
      </c>
    </row>
    <row r="1096" spans="1:20" ht="95.1" customHeight="1" x14ac:dyDescent="0.25">
      <c r="A1096" s="118" t="s">
        <v>2274</v>
      </c>
      <c r="B1096" s="1">
        <v>2515</v>
      </c>
      <c r="C1096" s="1" t="s">
        <v>1496</v>
      </c>
      <c r="D1096" s="1" t="s">
        <v>550</v>
      </c>
      <c r="E1096" s="1" t="s">
        <v>887</v>
      </c>
      <c r="F1096" s="1">
        <v>1096795</v>
      </c>
      <c r="G1096" s="1" t="s">
        <v>44</v>
      </c>
      <c r="H1096" s="133">
        <v>215</v>
      </c>
      <c r="I1096" s="7" t="s">
        <v>2516</v>
      </c>
      <c r="J1096" s="1" t="s">
        <v>57</v>
      </c>
      <c r="K1096" s="1" t="s">
        <v>579</v>
      </c>
      <c r="L1096" s="3">
        <v>1.7</v>
      </c>
      <c r="M1096" s="10">
        <f t="shared" si="21"/>
        <v>365.5</v>
      </c>
      <c r="N1096" s="5" t="s">
        <v>12</v>
      </c>
      <c r="O1096" s="1" t="s">
        <v>99</v>
      </c>
      <c r="P1096" s="1" t="s">
        <v>57</v>
      </c>
      <c r="Q1096" s="1" t="s">
        <v>226</v>
      </c>
      <c r="R1096" s="6">
        <v>45823</v>
      </c>
      <c r="S1096" s="1" t="s">
        <v>2776</v>
      </c>
      <c r="T1096" s="124" t="s">
        <v>552</v>
      </c>
    </row>
    <row r="1097" spans="1:20" ht="95.1" customHeight="1" x14ac:dyDescent="0.25">
      <c r="A1097" s="118" t="s">
        <v>2274</v>
      </c>
      <c r="B1097" s="1">
        <v>2007</v>
      </c>
      <c r="C1097" s="1" t="s">
        <v>1496</v>
      </c>
      <c r="D1097" s="1" t="s">
        <v>550</v>
      </c>
      <c r="E1097" s="1" t="s">
        <v>887</v>
      </c>
      <c r="F1097" s="14">
        <v>7510001020003</v>
      </c>
      <c r="G1097" s="1" t="s">
        <v>44</v>
      </c>
      <c r="H1097" s="133">
        <v>358</v>
      </c>
      <c r="I1097" s="7" t="s">
        <v>2516</v>
      </c>
      <c r="J1097" s="1" t="s">
        <v>57</v>
      </c>
      <c r="K1097" s="1" t="s">
        <v>580</v>
      </c>
      <c r="L1097" s="3">
        <v>6.08</v>
      </c>
      <c r="M1097" s="10">
        <f t="shared" si="21"/>
        <v>2176.64</v>
      </c>
      <c r="N1097" s="5" t="s">
        <v>12</v>
      </c>
      <c r="O1097" s="1" t="s">
        <v>99</v>
      </c>
      <c r="P1097" s="1" t="s">
        <v>57</v>
      </c>
      <c r="Q1097" s="1" t="s">
        <v>226</v>
      </c>
      <c r="R1097" s="6">
        <v>45823</v>
      </c>
      <c r="S1097" s="1" t="s">
        <v>2776</v>
      </c>
      <c r="T1097" s="124" t="s">
        <v>552</v>
      </c>
    </row>
    <row r="1098" spans="1:20" ht="95.1" customHeight="1" x14ac:dyDescent="0.25">
      <c r="A1098" s="118" t="s">
        <v>2274</v>
      </c>
      <c r="B1098" s="1">
        <v>2007</v>
      </c>
      <c r="C1098" s="1" t="s">
        <v>1496</v>
      </c>
      <c r="D1098" s="1" t="s">
        <v>550</v>
      </c>
      <c r="E1098" s="1" t="s">
        <v>887</v>
      </c>
      <c r="F1098" s="14">
        <v>7510011600102</v>
      </c>
      <c r="G1098" s="1" t="s">
        <v>44</v>
      </c>
      <c r="H1098" s="133">
        <v>45</v>
      </c>
      <c r="I1098" s="7" t="s">
        <v>2516</v>
      </c>
      <c r="J1098" s="1" t="s">
        <v>57</v>
      </c>
      <c r="K1098" s="1" t="s">
        <v>581</v>
      </c>
      <c r="L1098" s="3">
        <v>0.48</v>
      </c>
      <c r="M1098" s="10">
        <f t="shared" si="21"/>
        <v>21.599999999999998</v>
      </c>
      <c r="N1098" s="5" t="s">
        <v>12</v>
      </c>
      <c r="O1098" s="1" t="s">
        <v>99</v>
      </c>
      <c r="P1098" s="1" t="s">
        <v>57</v>
      </c>
      <c r="Q1098" s="1" t="s">
        <v>226</v>
      </c>
      <c r="R1098" s="6">
        <v>45823</v>
      </c>
      <c r="S1098" s="1" t="s">
        <v>2776</v>
      </c>
      <c r="T1098" s="124" t="s">
        <v>552</v>
      </c>
    </row>
    <row r="1099" spans="1:20" ht="95.1" customHeight="1" x14ac:dyDescent="0.25">
      <c r="A1099" s="118" t="s">
        <v>2274</v>
      </c>
      <c r="B1099" s="1">
        <v>2515</v>
      </c>
      <c r="C1099" s="1" t="s">
        <v>1496</v>
      </c>
      <c r="D1099" s="1" t="s">
        <v>550</v>
      </c>
      <c r="E1099" s="1" t="s">
        <v>887</v>
      </c>
      <c r="F1099" s="14">
        <v>7510011600102</v>
      </c>
      <c r="G1099" s="1" t="s">
        <v>44</v>
      </c>
      <c r="H1099" s="133">
        <v>6000</v>
      </c>
      <c r="I1099" s="7" t="s">
        <v>2516</v>
      </c>
      <c r="J1099" s="1" t="s">
        <v>57</v>
      </c>
      <c r="K1099" s="1" t="s">
        <v>581</v>
      </c>
      <c r="L1099" s="3">
        <v>0.48</v>
      </c>
      <c r="M1099" s="10">
        <f t="shared" si="21"/>
        <v>2880</v>
      </c>
      <c r="N1099" s="5" t="s">
        <v>12</v>
      </c>
      <c r="O1099" s="1" t="s">
        <v>99</v>
      </c>
      <c r="P1099" s="1" t="s">
        <v>57</v>
      </c>
      <c r="Q1099" s="1" t="s">
        <v>226</v>
      </c>
      <c r="R1099" s="6">
        <v>45823</v>
      </c>
      <c r="S1099" s="1" t="s">
        <v>2776</v>
      </c>
      <c r="T1099" s="124" t="s">
        <v>552</v>
      </c>
    </row>
    <row r="1100" spans="1:20" ht="95.1" customHeight="1" x14ac:dyDescent="0.25">
      <c r="A1100" s="118" t="s">
        <v>2274</v>
      </c>
      <c r="B1100" s="1">
        <v>2007</v>
      </c>
      <c r="C1100" s="1" t="s">
        <v>1496</v>
      </c>
      <c r="D1100" s="1" t="s">
        <v>550</v>
      </c>
      <c r="E1100" s="1" t="s">
        <v>887</v>
      </c>
      <c r="F1100" s="14">
        <v>1074571</v>
      </c>
      <c r="G1100" s="1" t="s">
        <v>44</v>
      </c>
      <c r="H1100" s="133">
        <v>27</v>
      </c>
      <c r="I1100" s="7" t="s">
        <v>2516</v>
      </c>
      <c r="J1100" s="1" t="s">
        <v>57</v>
      </c>
      <c r="K1100" s="1" t="s">
        <v>582</v>
      </c>
      <c r="L1100" s="3">
        <v>0.28000000000000003</v>
      </c>
      <c r="M1100" s="10">
        <f t="shared" si="21"/>
        <v>7.5600000000000005</v>
      </c>
      <c r="N1100" s="5" t="s">
        <v>12</v>
      </c>
      <c r="O1100" s="1" t="s">
        <v>99</v>
      </c>
      <c r="P1100" s="1" t="s">
        <v>57</v>
      </c>
      <c r="Q1100" s="1" t="s">
        <v>226</v>
      </c>
      <c r="R1100" s="6">
        <v>45823</v>
      </c>
      <c r="S1100" s="1" t="s">
        <v>2776</v>
      </c>
      <c r="T1100" s="124" t="s">
        <v>552</v>
      </c>
    </row>
    <row r="1101" spans="1:20" ht="95.1" customHeight="1" x14ac:dyDescent="0.25">
      <c r="A1101" s="118" t="s">
        <v>2274</v>
      </c>
      <c r="B1101" s="1">
        <v>2007</v>
      </c>
      <c r="C1101" s="1" t="s">
        <v>1496</v>
      </c>
      <c r="D1101" s="1" t="s">
        <v>550</v>
      </c>
      <c r="E1101" s="1" t="s">
        <v>887</v>
      </c>
      <c r="F1101" s="14">
        <v>1013408</v>
      </c>
      <c r="G1101" s="1" t="s">
        <v>44</v>
      </c>
      <c r="H1101" s="133">
        <v>86</v>
      </c>
      <c r="I1101" s="7" t="s">
        <v>2516</v>
      </c>
      <c r="J1101" s="1" t="s">
        <v>57</v>
      </c>
      <c r="K1101" s="1" t="s">
        <v>583</v>
      </c>
      <c r="L1101" s="3">
        <v>0.12</v>
      </c>
      <c r="M1101" s="10">
        <f t="shared" si="21"/>
        <v>10.32</v>
      </c>
      <c r="N1101" s="5" t="s">
        <v>12</v>
      </c>
      <c r="O1101" s="1" t="s">
        <v>99</v>
      </c>
      <c r="P1101" s="1" t="s">
        <v>57</v>
      </c>
      <c r="Q1101" s="1" t="s">
        <v>226</v>
      </c>
      <c r="R1101" s="6">
        <v>45823</v>
      </c>
      <c r="S1101" s="1" t="s">
        <v>2776</v>
      </c>
      <c r="T1101" s="124" t="s">
        <v>552</v>
      </c>
    </row>
    <row r="1102" spans="1:20" ht="95.1" customHeight="1" x14ac:dyDescent="0.25">
      <c r="A1102" s="118" t="s">
        <v>2274</v>
      </c>
      <c r="B1102" s="1">
        <v>2007</v>
      </c>
      <c r="C1102" s="1" t="s">
        <v>1496</v>
      </c>
      <c r="D1102" s="1" t="s">
        <v>550</v>
      </c>
      <c r="E1102" s="1" t="s">
        <v>887</v>
      </c>
      <c r="F1102" s="14">
        <v>7510000800009</v>
      </c>
      <c r="G1102" s="1" t="s">
        <v>44</v>
      </c>
      <c r="H1102" s="133">
        <v>100</v>
      </c>
      <c r="I1102" s="7" t="s">
        <v>2516</v>
      </c>
      <c r="J1102" s="1" t="s">
        <v>57</v>
      </c>
      <c r="K1102" s="1" t="s">
        <v>584</v>
      </c>
      <c r="L1102" s="3">
        <v>36</v>
      </c>
      <c r="M1102" s="10">
        <f t="shared" si="21"/>
        <v>3600</v>
      </c>
      <c r="N1102" s="5" t="s">
        <v>12</v>
      </c>
      <c r="O1102" s="1" t="s">
        <v>99</v>
      </c>
      <c r="P1102" s="1" t="s">
        <v>57</v>
      </c>
      <c r="Q1102" s="1" t="s">
        <v>226</v>
      </c>
      <c r="R1102" s="6">
        <v>45823</v>
      </c>
      <c r="S1102" s="1" t="s">
        <v>2776</v>
      </c>
      <c r="T1102" s="124" t="s">
        <v>552</v>
      </c>
    </row>
    <row r="1103" spans="1:20" ht="95.1" customHeight="1" x14ac:dyDescent="0.25">
      <c r="A1103" s="118" t="s">
        <v>2274</v>
      </c>
      <c r="B1103" s="1">
        <v>2007</v>
      </c>
      <c r="C1103" s="1" t="s">
        <v>1496</v>
      </c>
      <c r="D1103" s="1" t="s">
        <v>550</v>
      </c>
      <c r="E1103" s="1" t="s">
        <v>887</v>
      </c>
      <c r="F1103" s="14">
        <v>1097326</v>
      </c>
      <c r="G1103" s="1" t="s">
        <v>44</v>
      </c>
      <c r="H1103" s="133">
        <v>958</v>
      </c>
      <c r="I1103" s="7" t="s">
        <v>2516</v>
      </c>
      <c r="J1103" s="1" t="s">
        <v>57</v>
      </c>
      <c r="K1103" s="1" t="s">
        <v>585</v>
      </c>
      <c r="L1103" s="3">
        <v>1.41</v>
      </c>
      <c r="M1103" s="10">
        <f t="shared" si="21"/>
        <v>1350.78</v>
      </c>
      <c r="N1103" s="5" t="s">
        <v>12</v>
      </c>
      <c r="O1103" s="1" t="s">
        <v>99</v>
      </c>
      <c r="P1103" s="1" t="s">
        <v>57</v>
      </c>
      <c r="Q1103" s="1" t="s">
        <v>226</v>
      </c>
      <c r="R1103" s="6">
        <v>45823</v>
      </c>
      <c r="S1103" s="1" t="s">
        <v>2776</v>
      </c>
      <c r="T1103" s="124" t="s">
        <v>552</v>
      </c>
    </row>
    <row r="1104" spans="1:20" ht="95.1" customHeight="1" x14ac:dyDescent="0.25">
      <c r="A1104" s="118" t="s">
        <v>2274</v>
      </c>
      <c r="B1104" s="1">
        <v>2515</v>
      </c>
      <c r="C1104" s="1" t="s">
        <v>1496</v>
      </c>
      <c r="D1104" s="1" t="s">
        <v>550</v>
      </c>
      <c r="E1104" s="1" t="s">
        <v>887</v>
      </c>
      <c r="F1104" s="14">
        <v>1097326</v>
      </c>
      <c r="G1104" s="1" t="s">
        <v>44</v>
      </c>
      <c r="H1104" s="133">
        <v>665</v>
      </c>
      <c r="I1104" s="7" t="s">
        <v>2516</v>
      </c>
      <c r="J1104" s="1" t="s">
        <v>57</v>
      </c>
      <c r="K1104" s="1" t="s">
        <v>585</v>
      </c>
      <c r="L1104" s="3">
        <v>1.41</v>
      </c>
      <c r="M1104" s="10">
        <f t="shared" si="21"/>
        <v>937.65</v>
      </c>
      <c r="N1104" s="5" t="s">
        <v>12</v>
      </c>
      <c r="O1104" s="1" t="s">
        <v>99</v>
      </c>
      <c r="P1104" s="1" t="s">
        <v>57</v>
      </c>
      <c r="Q1104" s="1" t="s">
        <v>226</v>
      </c>
      <c r="R1104" s="6">
        <v>45823</v>
      </c>
      <c r="S1104" s="1" t="s">
        <v>2776</v>
      </c>
      <c r="T1104" s="124" t="s">
        <v>552</v>
      </c>
    </row>
    <row r="1105" spans="1:20" ht="95.1" customHeight="1" x14ac:dyDescent="0.25">
      <c r="A1105" s="118" t="s">
        <v>2274</v>
      </c>
      <c r="B1105" s="1">
        <v>2007</v>
      </c>
      <c r="C1105" s="1" t="s">
        <v>1496</v>
      </c>
      <c r="D1105" s="1" t="s">
        <v>550</v>
      </c>
      <c r="E1105" s="1" t="s">
        <v>887</v>
      </c>
      <c r="F1105" s="14">
        <v>1099398</v>
      </c>
      <c r="G1105" s="1" t="s">
        <v>44</v>
      </c>
      <c r="H1105" s="133">
        <v>500</v>
      </c>
      <c r="I1105" s="7" t="s">
        <v>2516</v>
      </c>
      <c r="J1105" s="1" t="s">
        <v>57</v>
      </c>
      <c r="K1105" s="1" t="s">
        <v>586</v>
      </c>
      <c r="L1105" s="3">
        <v>23</v>
      </c>
      <c r="M1105" s="10">
        <f t="shared" si="21"/>
        <v>11500</v>
      </c>
      <c r="N1105" s="5" t="s">
        <v>12</v>
      </c>
      <c r="O1105" s="1" t="s">
        <v>99</v>
      </c>
      <c r="P1105" s="1" t="s">
        <v>57</v>
      </c>
      <c r="Q1105" s="1" t="s">
        <v>226</v>
      </c>
      <c r="R1105" s="6">
        <v>45823</v>
      </c>
      <c r="S1105" s="1" t="s">
        <v>2776</v>
      </c>
      <c r="T1105" s="124" t="s">
        <v>552</v>
      </c>
    </row>
    <row r="1106" spans="1:20" ht="95.1" customHeight="1" x14ac:dyDescent="0.25">
      <c r="A1106" s="118" t="s">
        <v>2274</v>
      </c>
      <c r="B1106" s="1">
        <v>2007</v>
      </c>
      <c r="C1106" s="1" t="s">
        <v>1496</v>
      </c>
      <c r="D1106" s="1" t="s">
        <v>550</v>
      </c>
      <c r="E1106" s="1" t="s">
        <v>887</v>
      </c>
      <c r="F1106" s="14">
        <v>1076523</v>
      </c>
      <c r="G1106" s="1" t="s">
        <v>44</v>
      </c>
      <c r="H1106" s="133">
        <v>500</v>
      </c>
      <c r="I1106" s="7" t="s">
        <v>2516</v>
      </c>
      <c r="J1106" s="1" t="s">
        <v>57</v>
      </c>
      <c r="K1106" s="1" t="s">
        <v>587</v>
      </c>
      <c r="L1106" s="3">
        <v>3.13</v>
      </c>
      <c r="M1106" s="10">
        <f t="shared" si="21"/>
        <v>1565</v>
      </c>
      <c r="N1106" s="5" t="s">
        <v>12</v>
      </c>
      <c r="O1106" s="1" t="s">
        <v>99</v>
      </c>
      <c r="P1106" s="1" t="s">
        <v>57</v>
      </c>
      <c r="Q1106" s="1" t="s">
        <v>226</v>
      </c>
      <c r="R1106" s="6">
        <v>45823</v>
      </c>
      <c r="S1106" s="1" t="s">
        <v>2776</v>
      </c>
      <c r="T1106" s="124" t="s">
        <v>552</v>
      </c>
    </row>
    <row r="1107" spans="1:20" ht="95.1" customHeight="1" x14ac:dyDescent="0.25">
      <c r="A1107" s="118" t="s">
        <v>2274</v>
      </c>
      <c r="B1107" s="1">
        <v>2007</v>
      </c>
      <c r="C1107" s="1" t="s">
        <v>1496</v>
      </c>
      <c r="D1107" s="1" t="s">
        <v>550</v>
      </c>
      <c r="E1107" s="1" t="s">
        <v>887</v>
      </c>
      <c r="F1107" s="14">
        <v>1097346</v>
      </c>
      <c r="G1107" s="1" t="s">
        <v>44</v>
      </c>
      <c r="H1107" s="133">
        <v>465</v>
      </c>
      <c r="I1107" s="7" t="s">
        <v>2516</v>
      </c>
      <c r="J1107" s="1" t="s">
        <v>57</v>
      </c>
      <c r="K1107" s="1" t="s">
        <v>588</v>
      </c>
      <c r="L1107" s="3">
        <v>47.45</v>
      </c>
      <c r="M1107" s="10">
        <f t="shared" si="21"/>
        <v>22064.25</v>
      </c>
      <c r="N1107" s="5" t="s">
        <v>12</v>
      </c>
      <c r="O1107" s="1" t="s">
        <v>99</v>
      </c>
      <c r="P1107" s="1" t="s">
        <v>57</v>
      </c>
      <c r="Q1107" s="1" t="s">
        <v>226</v>
      </c>
      <c r="R1107" s="6">
        <v>45823</v>
      </c>
      <c r="S1107" s="1" t="s">
        <v>2776</v>
      </c>
      <c r="T1107" s="124" t="s">
        <v>552</v>
      </c>
    </row>
    <row r="1108" spans="1:20" ht="95.1" customHeight="1" x14ac:dyDescent="0.25">
      <c r="A1108" s="118" t="s">
        <v>2274</v>
      </c>
      <c r="B1108" s="1">
        <v>2515</v>
      </c>
      <c r="C1108" s="1" t="s">
        <v>1496</v>
      </c>
      <c r="D1108" s="1" t="s">
        <v>550</v>
      </c>
      <c r="E1108" s="1" t="s">
        <v>887</v>
      </c>
      <c r="F1108" s="14">
        <v>1097346</v>
      </c>
      <c r="G1108" s="1" t="s">
        <v>44</v>
      </c>
      <c r="H1108" s="133">
        <v>66</v>
      </c>
      <c r="I1108" s="7" t="s">
        <v>2516</v>
      </c>
      <c r="J1108" s="1" t="s">
        <v>57</v>
      </c>
      <c r="K1108" s="1" t="s">
        <v>588</v>
      </c>
      <c r="L1108" s="3">
        <v>47.45</v>
      </c>
      <c r="M1108" s="10">
        <f t="shared" si="21"/>
        <v>3131.7000000000003</v>
      </c>
      <c r="N1108" s="5" t="s">
        <v>12</v>
      </c>
      <c r="O1108" s="1" t="s">
        <v>99</v>
      </c>
      <c r="P1108" s="1" t="s">
        <v>57</v>
      </c>
      <c r="Q1108" s="1" t="s">
        <v>226</v>
      </c>
      <c r="R1108" s="6">
        <v>45823</v>
      </c>
      <c r="S1108" s="1" t="s">
        <v>2776</v>
      </c>
      <c r="T1108" s="124" t="s">
        <v>552</v>
      </c>
    </row>
    <row r="1109" spans="1:20" ht="95.1" customHeight="1" x14ac:dyDescent="0.25">
      <c r="A1109" s="118" t="s">
        <v>2274</v>
      </c>
      <c r="B1109" s="1">
        <v>2007</v>
      </c>
      <c r="C1109" s="1" t="s">
        <v>1496</v>
      </c>
      <c r="D1109" s="1" t="s">
        <v>550</v>
      </c>
      <c r="E1109" s="1" t="s">
        <v>887</v>
      </c>
      <c r="F1109" s="1">
        <v>1106840</v>
      </c>
      <c r="G1109" s="1" t="s">
        <v>44</v>
      </c>
      <c r="H1109" s="133">
        <v>1061</v>
      </c>
      <c r="I1109" s="7" t="s">
        <v>2516</v>
      </c>
      <c r="J1109" s="1" t="s">
        <v>57</v>
      </c>
      <c r="K1109" s="1" t="s">
        <v>589</v>
      </c>
      <c r="L1109" s="3">
        <v>4.29</v>
      </c>
      <c r="M1109" s="10">
        <f t="shared" si="21"/>
        <v>4551.6899999999996</v>
      </c>
      <c r="N1109" s="5" t="s">
        <v>12</v>
      </c>
      <c r="O1109" s="1" t="s">
        <v>99</v>
      </c>
      <c r="P1109" s="1" t="s">
        <v>57</v>
      </c>
      <c r="Q1109" s="1" t="s">
        <v>226</v>
      </c>
      <c r="R1109" s="6">
        <v>45823</v>
      </c>
      <c r="S1109" s="1" t="s">
        <v>2776</v>
      </c>
      <c r="T1109" s="124" t="s">
        <v>552</v>
      </c>
    </row>
    <row r="1110" spans="1:20" ht="95.1" customHeight="1" x14ac:dyDescent="0.25">
      <c r="A1110" s="118" t="s">
        <v>2274</v>
      </c>
      <c r="B1110" s="1">
        <v>2007</v>
      </c>
      <c r="C1110" s="1" t="s">
        <v>1496</v>
      </c>
      <c r="D1110" s="1" t="s">
        <v>550</v>
      </c>
      <c r="E1110" s="1" t="s">
        <v>887</v>
      </c>
      <c r="F1110" s="1">
        <v>1106719</v>
      </c>
      <c r="G1110" s="1" t="s">
        <v>3039</v>
      </c>
      <c r="H1110" s="133">
        <v>112</v>
      </c>
      <c r="I1110" s="7" t="s">
        <v>2516</v>
      </c>
      <c r="J1110" s="1" t="s">
        <v>57</v>
      </c>
      <c r="K1110" s="1" t="s">
        <v>590</v>
      </c>
      <c r="L1110" s="3">
        <v>27.38</v>
      </c>
      <c r="M1110" s="10">
        <f t="shared" si="21"/>
        <v>3066.56</v>
      </c>
      <c r="N1110" s="5" t="s">
        <v>12</v>
      </c>
      <c r="O1110" s="1" t="s">
        <v>99</v>
      </c>
      <c r="P1110" s="1" t="s">
        <v>57</v>
      </c>
      <c r="Q1110" s="1" t="s">
        <v>226</v>
      </c>
      <c r="R1110" s="6">
        <v>45823</v>
      </c>
      <c r="S1110" s="1" t="s">
        <v>2776</v>
      </c>
      <c r="T1110" s="124" t="s">
        <v>552</v>
      </c>
    </row>
    <row r="1111" spans="1:20" ht="95.1" customHeight="1" x14ac:dyDescent="0.25">
      <c r="A1111" s="118" t="s">
        <v>2274</v>
      </c>
      <c r="B1111" s="1">
        <v>2007</v>
      </c>
      <c r="C1111" s="1" t="s">
        <v>1496</v>
      </c>
      <c r="D1111" s="1" t="s">
        <v>550</v>
      </c>
      <c r="E1111" s="1" t="s">
        <v>887</v>
      </c>
      <c r="F1111" s="1">
        <v>1028286</v>
      </c>
      <c r="G1111" s="1" t="s">
        <v>44</v>
      </c>
      <c r="H1111" s="133">
        <v>1000</v>
      </c>
      <c r="I1111" s="7" t="s">
        <v>2516</v>
      </c>
      <c r="J1111" s="1" t="s">
        <v>57</v>
      </c>
      <c r="K1111" s="1" t="s">
        <v>591</v>
      </c>
      <c r="L1111" s="3">
        <v>0.34</v>
      </c>
      <c r="M1111" s="10">
        <f t="shared" si="21"/>
        <v>340</v>
      </c>
      <c r="N1111" s="5" t="s">
        <v>12</v>
      </c>
      <c r="O1111" s="1" t="s">
        <v>99</v>
      </c>
      <c r="P1111" s="1" t="s">
        <v>57</v>
      </c>
      <c r="Q1111" s="1" t="s">
        <v>226</v>
      </c>
      <c r="R1111" s="6">
        <v>45823</v>
      </c>
      <c r="S1111" s="1" t="s">
        <v>2776</v>
      </c>
      <c r="T1111" s="124" t="s">
        <v>552</v>
      </c>
    </row>
    <row r="1112" spans="1:20" ht="95.1" customHeight="1" x14ac:dyDescent="0.25">
      <c r="A1112" s="118" t="s">
        <v>2274</v>
      </c>
      <c r="B1112" s="1">
        <v>2007</v>
      </c>
      <c r="C1112" s="1" t="s">
        <v>1496</v>
      </c>
      <c r="D1112" s="1" t="s">
        <v>550</v>
      </c>
      <c r="E1112" s="1" t="s">
        <v>887</v>
      </c>
      <c r="F1112" s="14">
        <v>7510001420002</v>
      </c>
      <c r="G1112" s="1" t="s">
        <v>44</v>
      </c>
      <c r="H1112" s="133">
        <v>637</v>
      </c>
      <c r="I1112" s="7" t="s">
        <v>2516</v>
      </c>
      <c r="J1112" s="1" t="s">
        <v>57</v>
      </c>
      <c r="K1112" s="1" t="s">
        <v>592</v>
      </c>
      <c r="L1112" s="3">
        <v>17.98</v>
      </c>
      <c r="M1112" s="10">
        <f t="shared" si="21"/>
        <v>11453.26</v>
      </c>
      <c r="N1112" s="5" t="s">
        <v>12</v>
      </c>
      <c r="O1112" s="1" t="s">
        <v>99</v>
      </c>
      <c r="P1112" s="1" t="s">
        <v>57</v>
      </c>
      <c r="Q1112" s="1" t="s">
        <v>226</v>
      </c>
      <c r="R1112" s="6">
        <v>45823</v>
      </c>
      <c r="S1112" s="1" t="s">
        <v>2776</v>
      </c>
      <c r="T1112" s="124" t="s">
        <v>552</v>
      </c>
    </row>
    <row r="1113" spans="1:20" ht="95.1" customHeight="1" x14ac:dyDescent="0.25">
      <c r="A1113" s="118" t="s">
        <v>2274</v>
      </c>
      <c r="B1113" s="1">
        <v>2007</v>
      </c>
      <c r="C1113" s="1" t="s">
        <v>1496</v>
      </c>
      <c r="D1113" s="1" t="s">
        <v>550</v>
      </c>
      <c r="E1113" s="1" t="s">
        <v>887</v>
      </c>
      <c r="F1113" s="1">
        <v>1011107</v>
      </c>
      <c r="G1113" s="1" t="s">
        <v>44</v>
      </c>
      <c r="H1113" s="133">
        <v>6227</v>
      </c>
      <c r="I1113" s="7" t="s">
        <v>2516</v>
      </c>
      <c r="J1113" s="1" t="s">
        <v>57</v>
      </c>
      <c r="K1113" s="1" t="s">
        <v>593</v>
      </c>
      <c r="L1113" s="3">
        <v>1.72</v>
      </c>
      <c r="M1113" s="10">
        <f t="shared" si="21"/>
        <v>10710.44</v>
      </c>
      <c r="N1113" s="5" t="s">
        <v>12</v>
      </c>
      <c r="O1113" s="1" t="s">
        <v>99</v>
      </c>
      <c r="P1113" s="1" t="s">
        <v>57</v>
      </c>
      <c r="Q1113" s="1" t="s">
        <v>226</v>
      </c>
      <c r="R1113" s="6">
        <v>45823</v>
      </c>
      <c r="S1113" s="1" t="s">
        <v>2776</v>
      </c>
      <c r="T1113" s="124" t="s">
        <v>552</v>
      </c>
    </row>
    <row r="1114" spans="1:20" ht="95.1" customHeight="1" x14ac:dyDescent="0.25">
      <c r="A1114" s="118" t="s">
        <v>2274</v>
      </c>
      <c r="B1114" s="1">
        <v>2007</v>
      </c>
      <c r="C1114" s="1" t="s">
        <v>1496</v>
      </c>
      <c r="D1114" s="1" t="s">
        <v>550</v>
      </c>
      <c r="E1114" s="1" t="s">
        <v>887</v>
      </c>
      <c r="F1114" s="1">
        <v>1106841</v>
      </c>
      <c r="G1114" s="1" t="s">
        <v>44</v>
      </c>
      <c r="H1114" s="133">
        <v>500</v>
      </c>
      <c r="I1114" s="7" t="s">
        <v>2516</v>
      </c>
      <c r="J1114" s="1" t="s">
        <v>57</v>
      </c>
      <c r="K1114" s="1" t="s">
        <v>594</v>
      </c>
      <c r="L1114" s="3">
        <v>19.5</v>
      </c>
      <c r="M1114" s="10">
        <f t="shared" si="21"/>
        <v>9750</v>
      </c>
      <c r="N1114" s="5" t="s">
        <v>12</v>
      </c>
      <c r="O1114" s="1" t="s">
        <v>99</v>
      </c>
      <c r="P1114" s="1" t="s">
        <v>57</v>
      </c>
      <c r="Q1114" s="1" t="s">
        <v>226</v>
      </c>
      <c r="R1114" s="6">
        <v>45823</v>
      </c>
      <c r="S1114" s="1" t="s">
        <v>2776</v>
      </c>
      <c r="T1114" s="124" t="s">
        <v>552</v>
      </c>
    </row>
    <row r="1115" spans="1:20" ht="95.1" customHeight="1" x14ac:dyDescent="0.25">
      <c r="A1115" s="118" t="s">
        <v>2274</v>
      </c>
      <c r="B1115" s="1">
        <v>2007</v>
      </c>
      <c r="C1115" s="1" t="s">
        <v>1496</v>
      </c>
      <c r="D1115" s="1" t="s">
        <v>550</v>
      </c>
      <c r="E1115" s="1" t="s">
        <v>887</v>
      </c>
      <c r="F1115" s="1">
        <v>1106705</v>
      </c>
      <c r="G1115" s="1" t="s">
        <v>3042</v>
      </c>
      <c r="H1115" s="133">
        <f>687+778</f>
        <v>1465</v>
      </c>
      <c r="I1115" s="7" t="s">
        <v>2516</v>
      </c>
      <c r="J1115" s="1" t="s">
        <v>57</v>
      </c>
      <c r="K1115" s="1" t="s">
        <v>595</v>
      </c>
      <c r="L1115" s="3">
        <v>7.19</v>
      </c>
      <c r="M1115" s="10">
        <f t="shared" si="21"/>
        <v>10533.35</v>
      </c>
      <c r="N1115" s="5" t="s">
        <v>12</v>
      </c>
      <c r="O1115" s="1" t="s">
        <v>99</v>
      </c>
      <c r="P1115" s="1" t="s">
        <v>57</v>
      </c>
      <c r="Q1115" s="1" t="s">
        <v>226</v>
      </c>
      <c r="R1115" s="6">
        <v>45823</v>
      </c>
      <c r="S1115" s="1" t="s">
        <v>2776</v>
      </c>
      <c r="T1115" s="124" t="s">
        <v>552</v>
      </c>
    </row>
    <row r="1116" spans="1:20" ht="95.1" customHeight="1" x14ac:dyDescent="0.25">
      <c r="A1116" s="118" t="s">
        <v>2274</v>
      </c>
      <c r="B1116" s="1">
        <v>2515</v>
      </c>
      <c r="C1116" s="1" t="s">
        <v>1496</v>
      </c>
      <c r="D1116" s="1" t="s">
        <v>550</v>
      </c>
      <c r="E1116" s="1" t="s">
        <v>887</v>
      </c>
      <c r="F1116" s="1">
        <v>1106705</v>
      </c>
      <c r="G1116" s="1" t="s">
        <v>3042</v>
      </c>
      <c r="H1116" s="133">
        <f>460+1545</f>
        <v>2005</v>
      </c>
      <c r="I1116" s="7" t="s">
        <v>2516</v>
      </c>
      <c r="J1116" s="1" t="s">
        <v>57</v>
      </c>
      <c r="K1116" s="1" t="s">
        <v>595</v>
      </c>
      <c r="L1116" s="3">
        <v>7.19</v>
      </c>
      <c r="M1116" s="10">
        <f t="shared" si="21"/>
        <v>14415.95</v>
      </c>
      <c r="N1116" s="5" t="s">
        <v>12</v>
      </c>
      <c r="O1116" s="1" t="s">
        <v>99</v>
      </c>
      <c r="P1116" s="1" t="s">
        <v>57</v>
      </c>
      <c r="Q1116" s="1" t="s">
        <v>226</v>
      </c>
      <c r="R1116" s="6">
        <v>45823</v>
      </c>
      <c r="S1116" s="1" t="s">
        <v>2776</v>
      </c>
      <c r="T1116" s="124" t="s">
        <v>552</v>
      </c>
    </row>
    <row r="1117" spans="1:20" ht="95.1" customHeight="1" x14ac:dyDescent="0.25">
      <c r="A1117" s="118" t="s">
        <v>2274</v>
      </c>
      <c r="B1117" s="1">
        <v>2007</v>
      </c>
      <c r="C1117" s="1" t="s">
        <v>1496</v>
      </c>
      <c r="D1117" s="1" t="s">
        <v>550</v>
      </c>
      <c r="E1117" s="1" t="s">
        <v>887</v>
      </c>
      <c r="F1117" s="1">
        <v>1106836</v>
      </c>
      <c r="G1117" s="1" t="s">
        <v>3042</v>
      </c>
      <c r="H1117" s="133">
        <v>3200</v>
      </c>
      <c r="I1117" s="7" t="s">
        <v>2516</v>
      </c>
      <c r="J1117" s="1" t="s">
        <v>57</v>
      </c>
      <c r="K1117" s="1" t="s">
        <v>596</v>
      </c>
      <c r="L1117" s="3">
        <v>7.15</v>
      </c>
      <c r="M1117" s="10">
        <f t="shared" si="21"/>
        <v>22880</v>
      </c>
      <c r="N1117" s="5" t="s">
        <v>12</v>
      </c>
      <c r="O1117" s="1" t="s">
        <v>99</v>
      </c>
      <c r="P1117" s="1" t="s">
        <v>57</v>
      </c>
      <c r="Q1117" s="1" t="s">
        <v>226</v>
      </c>
      <c r="R1117" s="6">
        <v>45823</v>
      </c>
      <c r="S1117" s="1" t="s">
        <v>2776</v>
      </c>
      <c r="T1117" s="124" t="s">
        <v>552</v>
      </c>
    </row>
    <row r="1118" spans="1:20" ht="95.1" customHeight="1" x14ac:dyDescent="0.25">
      <c r="A1118" s="118" t="s">
        <v>2274</v>
      </c>
      <c r="B1118" s="1">
        <v>2515</v>
      </c>
      <c r="C1118" s="1" t="s">
        <v>1496</v>
      </c>
      <c r="D1118" s="1" t="s">
        <v>550</v>
      </c>
      <c r="E1118" s="1" t="s">
        <v>887</v>
      </c>
      <c r="F1118" s="1">
        <v>1106836</v>
      </c>
      <c r="G1118" s="1" t="s">
        <v>3042</v>
      </c>
      <c r="H1118" s="133">
        <v>2746</v>
      </c>
      <c r="I1118" s="7" t="s">
        <v>2516</v>
      </c>
      <c r="J1118" s="1" t="s">
        <v>57</v>
      </c>
      <c r="K1118" s="1" t="s">
        <v>596</v>
      </c>
      <c r="L1118" s="3">
        <v>7.15</v>
      </c>
      <c r="M1118" s="10">
        <f t="shared" si="21"/>
        <v>19633.900000000001</v>
      </c>
      <c r="N1118" s="5" t="s">
        <v>12</v>
      </c>
      <c r="O1118" s="1" t="s">
        <v>99</v>
      </c>
      <c r="P1118" s="1" t="s">
        <v>57</v>
      </c>
      <c r="Q1118" s="1" t="s">
        <v>226</v>
      </c>
      <c r="R1118" s="6">
        <v>45823</v>
      </c>
      <c r="S1118" s="1" t="s">
        <v>2776</v>
      </c>
      <c r="T1118" s="124" t="s">
        <v>552</v>
      </c>
    </row>
    <row r="1119" spans="1:20" ht="95.1" customHeight="1" x14ac:dyDescent="0.25">
      <c r="A1119" s="118" t="s">
        <v>2274</v>
      </c>
      <c r="B1119" s="1">
        <v>2007</v>
      </c>
      <c r="C1119" s="1" t="s">
        <v>1496</v>
      </c>
      <c r="D1119" s="1" t="s">
        <v>550</v>
      </c>
      <c r="E1119" s="1" t="s">
        <v>887</v>
      </c>
      <c r="F1119" s="14">
        <v>7510014800009</v>
      </c>
      <c r="G1119" s="1" t="s">
        <v>44</v>
      </c>
      <c r="H1119" s="133">
        <v>1810</v>
      </c>
      <c r="I1119" s="7" t="s">
        <v>2516</v>
      </c>
      <c r="J1119" s="1" t="s">
        <v>57</v>
      </c>
      <c r="K1119" s="1" t="s">
        <v>597</v>
      </c>
      <c r="L1119" s="3">
        <v>1.6</v>
      </c>
      <c r="M1119" s="10">
        <f t="shared" si="21"/>
        <v>2896</v>
      </c>
      <c r="N1119" s="5" t="s">
        <v>12</v>
      </c>
      <c r="O1119" s="1" t="s">
        <v>99</v>
      </c>
      <c r="P1119" s="1" t="s">
        <v>57</v>
      </c>
      <c r="Q1119" s="1" t="s">
        <v>226</v>
      </c>
      <c r="R1119" s="6">
        <v>45823</v>
      </c>
      <c r="S1119" s="1" t="s">
        <v>2776</v>
      </c>
      <c r="T1119" s="124" t="s">
        <v>552</v>
      </c>
    </row>
    <row r="1120" spans="1:20" ht="95.1" customHeight="1" x14ac:dyDescent="0.25">
      <c r="A1120" s="118" t="s">
        <v>2274</v>
      </c>
      <c r="B1120" s="1">
        <v>2007</v>
      </c>
      <c r="C1120" s="1" t="s">
        <v>1496</v>
      </c>
      <c r="D1120" s="1" t="s">
        <v>550</v>
      </c>
      <c r="E1120" s="1" t="s">
        <v>887</v>
      </c>
      <c r="F1120" s="1">
        <v>1002033</v>
      </c>
      <c r="G1120" s="1" t="s">
        <v>44</v>
      </c>
      <c r="H1120" s="133">
        <v>1592</v>
      </c>
      <c r="I1120" s="7" t="s">
        <v>2516</v>
      </c>
      <c r="J1120" s="1" t="s">
        <v>57</v>
      </c>
      <c r="K1120" s="1" t="s">
        <v>598</v>
      </c>
      <c r="L1120" s="3">
        <v>1.5</v>
      </c>
      <c r="M1120" s="10">
        <f t="shared" si="21"/>
        <v>2388</v>
      </c>
      <c r="N1120" s="5" t="s">
        <v>12</v>
      </c>
      <c r="O1120" s="1" t="s">
        <v>99</v>
      </c>
      <c r="P1120" s="1" t="s">
        <v>57</v>
      </c>
      <c r="Q1120" s="1" t="s">
        <v>226</v>
      </c>
      <c r="R1120" s="6">
        <v>45823</v>
      </c>
      <c r="S1120" s="1" t="s">
        <v>2776</v>
      </c>
      <c r="T1120" s="124" t="s">
        <v>552</v>
      </c>
    </row>
    <row r="1121" spans="1:20" ht="95.1" customHeight="1" x14ac:dyDescent="0.25">
      <c r="A1121" s="118" t="s">
        <v>2274</v>
      </c>
      <c r="B1121" s="1">
        <v>2007</v>
      </c>
      <c r="C1121" s="1" t="s">
        <v>1496</v>
      </c>
      <c r="D1121" s="1" t="s">
        <v>550</v>
      </c>
      <c r="E1121" s="1" t="s">
        <v>887</v>
      </c>
      <c r="F1121" s="14">
        <v>5675118500001</v>
      </c>
      <c r="G1121" s="1" t="s">
        <v>44</v>
      </c>
      <c r="H1121" s="133">
        <v>800</v>
      </c>
      <c r="I1121" s="7" t="s">
        <v>2516</v>
      </c>
      <c r="J1121" s="1" t="s">
        <v>57</v>
      </c>
      <c r="K1121" s="1" t="s">
        <v>599</v>
      </c>
      <c r="L1121" s="3">
        <v>15.5</v>
      </c>
      <c r="M1121" s="10">
        <f t="shared" si="21"/>
        <v>12400</v>
      </c>
      <c r="N1121" s="5" t="s">
        <v>12</v>
      </c>
      <c r="O1121" s="1" t="s">
        <v>99</v>
      </c>
      <c r="P1121" s="1" t="s">
        <v>57</v>
      </c>
      <c r="Q1121" s="1" t="s">
        <v>226</v>
      </c>
      <c r="R1121" s="6">
        <v>45823</v>
      </c>
      <c r="S1121" s="1" t="s">
        <v>2776</v>
      </c>
      <c r="T1121" s="124" t="s">
        <v>552</v>
      </c>
    </row>
    <row r="1122" spans="1:20" ht="95.1" customHeight="1" x14ac:dyDescent="0.25">
      <c r="A1122" s="118" t="s">
        <v>2274</v>
      </c>
      <c r="B1122" s="1">
        <v>2007</v>
      </c>
      <c r="C1122" s="1" t="s">
        <v>1496</v>
      </c>
      <c r="D1122" s="1" t="s">
        <v>550</v>
      </c>
      <c r="E1122" s="1" t="s">
        <v>887</v>
      </c>
      <c r="F1122" s="1">
        <v>1106842</v>
      </c>
      <c r="G1122" s="1" t="s">
        <v>44</v>
      </c>
      <c r="H1122" s="133">
        <v>1222</v>
      </c>
      <c r="I1122" s="7" t="s">
        <v>2516</v>
      </c>
      <c r="J1122" s="1" t="s">
        <v>57</v>
      </c>
      <c r="K1122" s="1" t="s">
        <v>600</v>
      </c>
      <c r="L1122" s="3">
        <v>9.35</v>
      </c>
      <c r="M1122" s="10">
        <f t="shared" si="21"/>
        <v>11425.699999999999</v>
      </c>
      <c r="N1122" s="5" t="s">
        <v>12</v>
      </c>
      <c r="O1122" s="1" t="s">
        <v>99</v>
      </c>
      <c r="P1122" s="1" t="s">
        <v>57</v>
      </c>
      <c r="Q1122" s="1" t="s">
        <v>226</v>
      </c>
      <c r="R1122" s="6">
        <v>45823</v>
      </c>
      <c r="S1122" s="1" t="s">
        <v>2776</v>
      </c>
      <c r="T1122" s="124" t="s">
        <v>552</v>
      </c>
    </row>
    <row r="1123" spans="1:20" ht="95.1" customHeight="1" x14ac:dyDescent="0.25">
      <c r="A1123" s="118" t="s">
        <v>2274</v>
      </c>
      <c r="B1123" s="1">
        <v>2007</v>
      </c>
      <c r="C1123" s="1" t="s">
        <v>1496</v>
      </c>
      <c r="D1123" s="1" t="s">
        <v>550</v>
      </c>
      <c r="E1123" s="1" t="s">
        <v>887</v>
      </c>
      <c r="F1123" s="1">
        <v>1106843</v>
      </c>
      <c r="G1123" s="1" t="s">
        <v>44</v>
      </c>
      <c r="H1123" s="133">
        <v>1586</v>
      </c>
      <c r="I1123" s="7" t="s">
        <v>2516</v>
      </c>
      <c r="J1123" s="1" t="s">
        <v>57</v>
      </c>
      <c r="K1123" s="1" t="s">
        <v>601</v>
      </c>
      <c r="L1123" s="3">
        <v>0.64</v>
      </c>
      <c r="M1123" s="10">
        <f t="shared" si="21"/>
        <v>1015.0400000000001</v>
      </c>
      <c r="N1123" s="5" t="s">
        <v>12</v>
      </c>
      <c r="O1123" s="1" t="s">
        <v>99</v>
      </c>
      <c r="P1123" s="1" t="s">
        <v>57</v>
      </c>
      <c r="Q1123" s="1" t="s">
        <v>226</v>
      </c>
      <c r="R1123" s="6">
        <v>45823</v>
      </c>
      <c r="S1123" s="1" t="s">
        <v>2776</v>
      </c>
      <c r="T1123" s="124" t="s">
        <v>552</v>
      </c>
    </row>
    <row r="1124" spans="1:20" ht="95.1" customHeight="1" x14ac:dyDescent="0.25">
      <c r="A1124" s="118" t="s">
        <v>2274</v>
      </c>
      <c r="B1124" s="1">
        <v>2007</v>
      </c>
      <c r="C1124" s="1" t="s">
        <v>1496</v>
      </c>
      <c r="D1124" s="1" t="s">
        <v>550</v>
      </c>
      <c r="E1124" s="1" t="s">
        <v>887</v>
      </c>
      <c r="F1124" s="14">
        <v>7510001720001</v>
      </c>
      <c r="G1124" s="1" t="s">
        <v>44</v>
      </c>
      <c r="H1124" s="133">
        <v>685</v>
      </c>
      <c r="I1124" s="7" t="s">
        <v>2516</v>
      </c>
      <c r="J1124" s="1" t="s">
        <v>57</v>
      </c>
      <c r="K1124" s="1" t="s">
        <v>602</v>
      </c>
      <c r="L1124" s="3">
        <v>1.74</v>
      </c>
      <c r="M1124" s="10">
        <f t="shared" si="21"/>
        <v>1191.9000000000001</v>
      </c>
      <c r="N1124" s="5" t="s">
        <v>12</v>
      </c>
      <c r="O1124" s="1" t="s">
        <v>99</v>
      </c>
      <c r="P1124" s="1" t="s">
        <v>57</v>
      </c>
      <c r="Q1124" s="1" t="s">
        <v>226</v>
      </c>
      <c r="R1124" s="6">
        <v>45823</v>
      </c>
      <c r="S1124" s="1" t="s">
        <v>2776</v>
      </c>
      <c r="T1124" s="124" t="s">
        <v>552</v>
      </c>
    </row>
    <row r="1125" spans="1:20" ht="95.1" customHeight="1" x14ac:dyDescent="0.25">
      <c r="A1125" s="118" t="s">
        <v>2274</v>
      </c>
      <c r="B1125" s="1">
        <v>2007</v>
      </c>
      <c r="C1125" s="1" t="s">
        <v>1496</v>
      </c>
      <c r="D1125" s="1" t="s">
        <v>550</v>
      </c>
      <c r="E1125" s="1" t="s">
        <v>887</v>
      </c>
      <c r="F1125" s="14">
        <v>7510001720002</v>
      </c>
      <c r="G1125" s="1" t="s">
        <v>44</v>
      </c>
      <c r="H1125" s="133">
        <v>1369</v>
      </c>
      <c r="I1125" s="7" t="s">
        <v>2516</v>
      </c>
      <c r="J1125" s="1" t="s">
        <v>57</v>
      </c>
      <c r="K1125" s="1" t="s">
        <v>603</v>
      </c>
      <c r="L1125" s="3">
        <v>5.77</v>
      </c>
      <c r="M1125" s="10">
        <f t="shared" si="21"/>
        <v>7899.1299999999992</v>
      </c>
      <c r="N1125" s="5" t="s">
        <v>12</v>
      </c>
      <c r="O1125" s="1" t="s">
        <v>99</v>
      </c>
      <c r="P1125" s="1" t="s">
        <v>57</v>
      </c>
      <c r="Q1125" s="1" t="s">
        <v>226</v>
      </c>
      <c r="R1125" s="6">
        <v>45823</v>
      </c>
      <c r="S1125" s="1" t="s">
        <v>2776</v>
      </c>
      <c r="T1125" s="124" t="s">
        <v>552</v>
      </c>
    </row>
    <row r="1126" spans="1:20" ht="95.1" customHeight="1" x14ac:dyDescent="0.25">
      <c r="A1126" s="118" t="s">
        <v>2274</v>
      </c>
      <c r="B1126" s="1">
        <v>2515</v>
      </c>
      <c r="C1126" s="1" t="s">
        <v>1496</v>
      </c>
      <c r="D1126" s="1" t="s">
        <v>550</v>
      </c>
      <c r="E1126" s="1" t="s">
        <v>887</v>
      </c>
      <c r="F1126" s="1" t="s">
        <v>1133</v>
      </c>
      <c r="G1126" s="1" t="s">
        <v>44</v>
      </c>
      <c r="H1126" s="133">
        <v>600</v>
      </c>
      <c r="I1126" s="7" t="s">
        <v>2516</v>
      </c>
      <c r="J1126" s="1" t="s">
        <v>57</v>
      </c>
      <c r="K1126" s="1" t="s">
        <v>604</v>
      </c>
      <c r="L1126" s="3">
        <v>20</v>
      </c>
      <c r="M1126" s="10">
        <f t="shared" si="21"/>
        <v>12000</v>
      </c>
      <c r="N1126" s="5" t="s">
        <v>12</v>
      </c>
      <c r="O1126" s="1" t="s">
        <v>99</v>
      </c>
      <c r="P1126" s="1" t="s">
        <v>57</v>
      </c>
      <c r="Q1126" s="1" t="s">
        <v>226</v>
      </c>
      <c r="R1126" s="6">
        <v>45823</v>
      </c>
      <c r="S1126" s="1" t="s">
        <v>2776</v>
      </c>
      <c r="T1126" s="124" t="s">
        <v>552</v>
      </c>
    </row>
    <row r="1127" spans="1:20" ht="95.1" customHeight="1" x14ac:dyDescent="0.25">
      <c r="A1127" s="118" t="s">
        <v>2274</v>
      </c>
      <c r="B1127" s="1">
        <v>2007</v>
      </c>
      <c r="C1127" s="1" t="s">
        <v>1496</v>
      </c>
      <c r="D1127" s="1" t="s">
        <v>550</v>
      </c>
      <c r="E1127" s="1" t="s">
        <v>887</v>
      </c>
      <c r="F1127" s="1" t="s">
        <v>1133</v>
      </c>
      <c r="G1127" s="1" t="s">
        <v>44</v>
      </c>
      <c r="H1127" s="133">
        <v>1092</v>
      </c>
      <c r="I1127" s="7" t="s">
        <v>2516</v>
      </c>
      <c r="J1127" s="1" t="s">
        <v>57</v>
      </c>
      <c r="K1127" s="1" t="s">
        <v>605</v>
      </c>
      <c r="L1127" s="3">
        <v>3.68</v>
      </c>
      <c r="M1127" s="10">
        <f t="shared" si="21"/>
        <v>4018.5600000000004</v>
      </c>
      <c r="N1127" s="5" t="s">
        <v>12</v>
      </c>
      <c r="O1127" s="1" t="s">
        <v>99</v>
      </c>
      <c r="P1127" s="1" t="s">
        <v>57</v>
      </c>
      <c r="Q1127" s="1" t="s">
        <v>226</v>
      </c>
      <c r="R1127" s="6">
        <v>45823</v>
      </c>
      <c r="S1127" s="1" t="s">
        <v>2776</v>
      </c>
      <c r="T1127" s="124" t="s">
        <v>552</v>
      </c>
    </row>
    <row r="1128" spans="1:20" ht="95.1" customHeight="1" x14ac:dyDescent="0.25">
      <c r="A1128" s="118" t="s">
        <v>2274</v>
      </c>
      <c r="B1128" s="1">
        <v>2515</v>
      </c>
      <c r="C1128" s="1" t="s">
        <v>1496</v>
      </c>
      <c r="D1128" s="1" t="s">
        <v>550</v>
      </c>
      <c r="E1128" s="1" t="s">
        <v>887</v>
      </c>
      <c r="F1128" s="1" t="s">
        <v>1133</v>
      </c>
      <c r="G1128" s="1" t="s">
        <v>44</v>
      </c>
      <c r="H1128" s="133">
        <v>650</v>
      </c>
      <c r="I1128" s="7" t="s">
        <v>2516</v>
      </c>
      <c r="J1128" s="1" t="s">
        <v>57</v>
      </c>
      <c r="K1128" s="1" t="s">
        <v>605</v>
      </c>
      <c r="L1128" s="3">
        <v>3.68</v>
      </c>
      <c r="M1128" s="10">
        <f t="shared" si="21"/>
        <v>2392</v>
      </c>
      <c r="N1128" s="5" t="s">
        <v>12</v>
      </c>
      <c r="O1128" s="1" t="s">
        <v>99</v>
      </c>
      <c r="P1128" s="1" t="s">
        <v>57</v>
      </c>
      <c r="Q1128" s="1" t="s">
        <v>226</v>
      </c>
      <c r="R1128" s="6">
        <v>45823</v>
      </c>
      <c r="S1128" s="1" t="s">
        <v>2776</v>
      </c>
      <c r="T1128" s="124" t="s">
        <v>552</v>
      </c>
    </row>
    <row r="1129" spans="1:20" ht="95.1" customHeight="1" x14ac:dyDescent="0.25">
      <c r="A1129" s="118" t="s">
        <v>2274</v>
      </c>
      <c r="B1129" s="1">
        <v>2007</v>
      </c>
      <c r="C1129" s="1" t="s">
        <v>1496</v>
      </c>
      <c r="D1129" s="1" t="s">
        <v>550</v>
      </c>
      <c r="E1129" s="1" t="s">
        <v>887</v>
      </c>
      <c r="F1129" s="1" t="s">
        <v>1133</v>
      </c>
      <c r="G1129" s="1" t="s">
        <v>44</v>
      </c>
      <c r="H1129" s="133">
        <v>100</v>
      </c>
      <c r="I1129" s="7" t="s">
        <v>2516</v>
      </c>
      <c r="J1129" s="1" t="s">
        <v>57</v>
      </c>
      <c r="K1129" s="1" t="s">
        <v>606</v>
      </c>
      <c r="L1129" s="3">
        <v>8.73</v>
      </c>
      <c r="M1129" s="10">
        <f t="shared" si="21"/>
        <v>873</v>
      </c>
      <c r="N1129" s="5" t="s">
        <v>12</v>
      </c>
      <c r="O1129" s="1" t="s">
        <v>99</v>
      </c>
      <c r="P1129" s="1" t="s">
        <v>57</v>
      </c>
      <c r="Q1129" s="1" t="s">
        <v>226</v>
      </c>
      <c r="R1129" s="6">
        <v>45823</v>
      </c>
      <c r="S1129" s="1" t="s">
        <v>2776</v>
      </c>
      <c r="T1129" s="124" t="s">
        <v>552</v>
      </c>
    </row>
    <row r="1130" spans="1:20" ht="95.1" customHeight="1" x14ac:dyDescent="0.25">
      <c r="A1130" s="118" t="s">
        <v>2274</v>
      </c>
      <c r="B1130" s="1">
        <v>2515</v>
      </c>
      <c r="C1130" s="1" t="s">
        <v>1496</v>
      </c>
      <c r="D1130" s="1" t="s">
        <v>550</v>
      </c>
      <c r="E1130" s="1" t="s">
        <v>887</v>
      </c>
      <c r="F1130" s="1" t="s">
        <v>1133</v>
      </c>
      <c r="G1130" s="1" t="s">
        <v>3039</v>
      </c>
      <c r="H1130" s="133">
        <v>600</v>
      </c>
      <c r="I1130" s="7" t="s">
        <v>2516</v>
      </c>
      <c r="J1130" s="1" t="s">
        <v>57</v>
      </c>
      <c r="K1130" s="1" t="s">
        <v>2429</v>
      </c>
      <c r="L1130" s="3">
        <v>29</v>
      </c>
      <c r="M1130" s="10">
        <f t="shared" si="21"/>
        <v>17400</v>
      </c>
      <c r="N1130" s="5" t="s">
        <v>12</v>
      </c>
      <c r="O1130" s="1" t="s">
        <v>99</v>
      </c>
      <c r="P1130" s="1" t="s">
        <v>57</v>
      </c>
      <c r="Q1130" s="1" t="s">
        <v>226</v>
      </c>
      <c r="R1130" s="6">
        <v>45823</v>
      </c>
      <c r="S1130" s="1" t="s">
        <v>2776</v>
      </c>
      <c r="T1130" s="124" t="s">
        <v>552</v>
      </c>
    </row>
    <row r="1131" spans="1:20" ht="95.1" customHeight="1" x14ac:dyDescent="0.25">
      <c r="A1131" s="118" t="s">
        <v>2274</v>
      </c>
      <c r="B1131" s="1">
        <v>2515</v>
      </c>
      <c r="C1131" s="1" t="s">
        <v>1496</v>
      </c>
      <c r="D1131" s="1" t="s">
        <v>550</v>
      </c>
      <c r="E1131" s="1" t="s">
        <v>887</v>
      </c>
      <c r="F1131" s="1" t="s">
        <v>1133</v>
      </c>
      <c r="G1131" s="1" t="s">
        <v>4051</v>
      </c>
      <c r="H1131" s="133">
        <v>1200</v>
      </c>
      <c r="I1131" s="7" t="s">
        <v>2516</v>
      </c>
      <c r="J1131" s="1" t="s">
        <v>57</v>
      </c>
      <c r="K1131" s="1" t="s">
        <v>607</v>
      </c>
      <c r="L1131" s="3">
        <v>16.899999999999999</v>
      </c>
      <c r="M1131" s="10">
        <f t="shared" si="21"/>
        <v>20280</v>
      </c>
      <c r="N1131" s="5" t="s">
        <v>12</v>
      </c>
      <c r="O1131" s="1" t="s">
        <v>99</v>
      </c>
      <c r="P1131" s="1" t="s">
        <v>57</v>
      </c>
      <c r="Q1131" s="1" t="s">
        <v>226</v>
      </c>
      <c r="R1131" s="6">
        <v>45823</v>
      </c>
      <c r="S1131" s="1" t="s">
        <v>2776</v>
      </c>
      <c r="T1131" s="124" t="s">
        <v>552</v>
      </c>
    </row>
    <row r="1132" spans="1:20" ht="95.1" customHeight="1" x14ac:dyDescent="0.25">
      <c r="A1132" s="118" t="s">
        <v>2274</v>
      </c>
      <c r="B1132" s="1">
        <v>2515</v>
      </c>
      <c r="C1132" s="1" t="s">
        <v>1496</v>
      </c>
      <c r="D1132" s="1" t="s">
        <v>550</v>
      </c>
      <c r="E1132" s="1" t="s">
        <v>887</v>
      </c>
      <c r="F1132" s="1" t="s">
        <v>1133</v>
      </c>
      <c r="G1132" s="1" t="s">
        <v>4051</v>
      </c>
      <c r="H1132" s="133">
        <v>1200</v>
      </c>
      <c r="I1132" s="7" t="s">
        <v>2516</v>
      </c>
      <c r="J1132" s="1" t="s">
        <v>57</v>
      </c>
      <c r="K1132" s="1" t="s">
        <v>608</v>
      </c>
      <c r="L1132" s="3">
        <v>16.899999999999999</v>
      </c>
      <c r="M1132" s="10">
        <f t="shared" si="21"/>
        <v>20280</v>
      </c>
      <c r="N1132" s="5" t="s">
        <v>12</v>
      </c>
      <c r="O1132" s="1" t="s">
        <v>99</v>
      </c>
      <c r="P1132" s="1" t="s">
        <v>57</v>
      </c>
      <c r="Q1132" s="1" t="s">
        <v>226</v>
      </c>
      <c r="R1132" s="6">
        <v>45823</v>
      </c>
      <c r="S1132" s="1" t="s">
        <v>2776</v>
      </c>
      <c r="T1132" s="124" t="s">
        <v>552</v>
      </c>
    </row>
    <row r="1133" spans="1:20" ht="95.1" customHeight="1" x14ac:dyDescent="0.25">
      <c r="A1133" s="118" t="s">
        <v>2274</v>
      </c>
      <c r="B1133" s="1">
        <v>2515</v>
      </c>
      <c r="C1133" s="1" t="s">
        <v>1496</v>
      </c>
      <c r="D1133" s="1" t="s">
        <v>550</v>
      </c>
      <c r="E1133" s="1" t="s">
        <v>887</v>
      </c>
      <c r="F1133" s="1" t="s">
        <v>1133</v>
      </c>
      <c r="G1133" s="1" t="s">
        <v>4051</v>
      </c>
      <c r="H1133" s="133">
        <v>1835</v>
      </c>
      <c r="I1133" s="7" t="s">
        <v>2516</v>
      </c>
      <c r="J1133" s="1" t="s">
        <v>57</v>
      </c>
      <c r="K1133" s="1" t="s">
        <v>609</v>
      </c>
      <c r="L1133" s="3">
        <v>16.899999999999999</v>
      </c>
      <c r="M1133" s="10">
        <f t="shared" si="21"/>
        <v>31011.499999999996</v>
      </c>
      <c r="N1133" s="5" t="s">
        <v>12</v>
      </c>
      <c r="O1133" s="1" t="s">
        <v>99</v>
      </c>
      <c r="P1133" s="1" t="s">
        <v>57</v>
      </c>
      <c r="Q1133" s="1" t="s">
        <v>226</v>
      </c>
      <c r="R1133" s="6">
        <v>45823</v>
      </c>
      <c r="S1133" s="1" t="s">
        <v>2776</v>
      </c>
      <c r="T1133" s="124" t="s">
        <v>552</v>
      </c>
    </row>
    <row r="1134" spans="1:20" ht="95.1" customHeight="1" x14ac:dyDescent="0.25">
      <c r="A1134" s="118" t="s">
        <v>2274</v>
      </c>
      <c r="B1134" s="1">
        <v>2515</v>
      </c>
      <c r="C1134" s="1" t="s">
        <v>1496</v>
      </c>
      <c r="D1134" s="1" t="s">
        <v>550</v>
      </c>
      <c r="E1134" s="1" t="s">
        <v>887</v>
      </c>
      <c r="F1134" s="1" t="s">
        <v>1133</v>
      </c>
      <c r="G1134" s="1" t="s">
        <v>4051</v>
      </c>
      <c r="H1134" s="133">
        <v>150</v>
      </c>
      <c r="I1134" s="7" t="s">
        <v>2516</v>
      </c>
      <c r="J1134" s="1" t="s">
        <v>57</v>
      </c>
      <c r="K1134" s="1" t="s">
        <v>610</v>
      </c>
      <c r="L1134" s="3">
        <v>16.989999999999998</v>
      </c>
      <c r="M1134" s="10">
        <f t="shared" si="21"/>
        <v>2548.4999999999995</v>
      </c>
      <c r="N1134" s="5" t="s">
        <v>12</v>
      </c>
      <c r="O1134" s="1" t="s">
        <v>99</v>
      </c>
      <c r="P1134" s="1" t="s">
        <v>57</v>
      </c>
      <c r="Q1134" s="1" t="s">
        <v>226</v>
      </c>
      <c r="R1134" s="6">
        <v>45823</v>
      </c>
      <c r="S1134" s="1" t="s">
        <v>2776</v>
      </c>
      <c r="T1134" s="124" t="s">
        <v>552</v>
      </c>
    </row>
    <row r="1135" spans="1:20" ht="95.1" customHeight="1" x14ac:dyDescent="0.25">
      <c r="A1135" s="118" t="s">
        <v>2274</v>
      </c>
      <c r="B1135" s="1">
        <v>2007</v>
      </c>
      <c r="C1135" s="1" t="s">
        <v>1496</v>
      </c>
      <c r="D1135" s="1" t="s">
        <v>550</v>
      </c>
      <c r="E1135" s="1" t="s">
        <v>887</v>
      </c>
      <c r="F1135" s="14">
        <v>7510006100009</v>
      </c>
      <c r="G1135" s="1" t="s">
        <v>44</v>
      </c>
      <c r="H1135" s="133">
        <v>598</v>
      </c>
      <c r="I1135" s="7" t="s">
        <v>2516</v>
      </c>
      <c r="J1135" s="1" t="s">
        <v>57</v>
      </c>
      <c r="K1135" s="1" t="s">
        <v>611</v>
      </c>
      <c r="L1135" s="3">
        <v>4.75</v>
      </c>
      <c r="M1135" s="10">
        <f t="shared" si="21"/>
        <v>2840.5</v>
      </c>
      <c r="N1135" s="5" t="s">
        <v>12</v>
      </c>
      <c r="O1135" s="1" t="s">
        <v>99</v>
      </c>
      <c r="P1135" s="1" t="s">
        <v>57</v>
      </c>
      <c r="Q1135" s="1" t="s">
        <v>226</v>
      </c>
      <c r="R1135" s="6">
        <v>45823</v>
      </c>
      <c r="S1135" s="1" t="s">
        <v>2776</v>
      </c>
      <c r="T1135" s="124" t="s">
        <v>552</v>
      </c>
    </row>
    <row r="1136" spans="1:20" ht="95.1" customHeight="1" x14ac:dyDescent="0.25">
      <c r="A1136" s="118" t="s">
        <v>2274</v>
      </c>
      <c r="B1136" s="1">
        <v>2515</v>
      </c>
      <c r="C1136" s="1" t="s">
        <v>1496</v>
      </c>
      <c r="D1136" s="1" t="s">
        <v>550</v>
      </c>
      <c r="E1136" s="1" t="s">
        <v>887</v>
      </c>
      <c r="F1136" s="14">
        <v>7510006100009</v>
      </c>
      <c r="G1136" s="1" t="s">
        <v>44</v>
      </c>
      <c r="H1136" s="133">
        <v>169</v>
      </c>
      <c r="I1136" s="7" t="s">
        <v>2516</v>
      </c>
      <c r="J1136" s="1" t="s">
        <v>57</v>
      </c>
      <c r="K1136" s="1" t="s">
        <v>611</v>
      </c>
      <c r="L1136" s="3">
        <v>4.75</v>
      </c>
      <c r="M1136" s="10">
        <f t="shared" si="21"/>
        <v>802.75</v>
      </c>
      <c r="N1136" s="5" t="s">
        <v>12</v>
      </c>
      <c r="O1136" s="1" t="s">
        <v>99</v>
      </c>
      <c r="P1136" s="1" t="s">
        <v>57</v>
      </c>
      <c r="Q1136" s="1" t="s">
        <v>226</v>
      </c>
      <c r="R1136" s="6">
        <v>45823</v>
      </c>
      <c r="S1136" s="1" t="s">
        <v>2776</v>
      </c>
      <c r="T1136" s="124" t="s">
        <v>552</v>
      </c>
    </row>
    <row r="1137" spans="1:20" ht="95.1" customHeight="1" x14ac:dyDescent="0.25">
      <c r="A1137" s="118" t="s">
        <v>2274</v>
      </c>
      <c r="B1137" s="1">
        <v>2007</v>
      </c>
      <c r="C1137" s="1" t="s">
        <v>1496</v>
      </c>
      <c r="D1137" s="1" t="s">
        <v>550</v>
      </c>
      <c r="E1137" s="1" t="s">
        <v>887</v>
      </c>
      <c r="F1137" s="14">
        <v>7510000610008</v>
      </c>
      <c r="G1137" s="1" t="s">
        <v>44</v>
      </c>
      <c r="H1137" s="133">
        <v>563</v>
      </c>
      <c r="I1137" s="7" t="s">
        <v>2516</v>
      </c>
      <c r="J1137" s="1" t="s">
        <v>57</v>
      </c>
      <c r="K1137" s="1" t="s">
        <v>612</v>
      </c>
      <c r="L1137" s="3">
        <v>12.5</v>
      </c>
      <c r="M1137" s="10">
        <f t="shared" si="21"/>
        <v>7037.5</v>
      </c>
      <c r="N1137" s="5" t="s">
        <v>12</v>
      </c>
      <c r="O1137" s="1" t="s">
        <v>99</v>
      </c>
      <c r="P1137" s="1" t="s">
        <v>57</v>
      </c>
      <c r="Q1137" s="1" t="s">
        <v>226</v>
      </c>
      <c r="R1137" s="6">
        <v>45823</v>
      </c>
      <c r="S1137" s="1" t="s">
        <v>2776</v>
      </c>
      <c r="T1137" s="124" t="s">
        <v>552</v>
      </c>
    </row>
    <row r="1138" spans="1:20" ht="95.1" customHeight="1" x14ac:dyDescent="0.25">
      <c r="A1138" s="118" t="s">
        <v>2274</v>
      </c>
      <c r="B1138" s="1">
        <v>2515</v>
      </c>
      <c r="C1138" s="1" t="s">
        <v>1496</v>
      </c>
      <c r="D1138" s="1" t="s">
        <v>550</v>
      </c>
      <c r="E1138" s="1" t="s">
        <v>887</v>
      </c>
      <c r="F1138" s="14">
        <v>7510000610008</v>
      </c>
      <c r="G1138" s="1" t="s">
        <v>44</v>
      </c>
      <c r="H1138" s="133">
        <v>214</v>
      </c>
      <c r="I1138" s="7" t="s">
        <v>2516</v>
      </c>
      <c r="J1138" s="1" t="s">
        <v>57</v>
      </c>
      <c r="K1138" s="1" t="s">
        <v>612</v>
      </c>
      <c r="L1138" s="3">
        <v>12.5</v>
      </c>
      <c r="M1138" s="10">
        <f t="shared" si="21"/>
        <v>2675</v>
      </c>
      <c r="N1138" s="5" t="s">
        <v>12</v>
      </c>
      <c r="O1138" s="1" t="s">
        <v>99</v>
      </c>
      <c r="P1138" s="1" t="s">
        <v>57</v>
      </c>
      <c r="Q1138" s="1" t="s">
        <v>226</v>
      </c>
      <c r="R1138" s="6">
        <v>45823</v>
      </c>
      <c r="S1138" s="1" t="s">
        <v>2776</v>
      </c>
      <c r="T1138" s="124" t="s">
        <v>552</v>
      </c>
    </row>
    <row r="1139" spans="1:20" ht="95.1" customHeight="1" x14ac:dyDescent="0.25">
      <c r="A1139" s="118" t="s">
        <v>2274</v>
      </c>
      <c r="B1139" s="1">
        <v>2515</v>
      </c>
      <c r="C1139" s="1" t="s">
        <v>1496</v>
      </c>
      <c r="D1139" s="1" t="s">
        <v>550</v>
      </c>
      <c r="E1139" s="1" t="s">
        <v>887</v>
      </c>
      <c r="F1139" s="1" t="s">
        <v>1133</v>
      </c>
      <c r="G1139" s="1" t="s">
        <v>3041</v>
      </c>
      <c r="H1139" s="133">
        <v>230</v>
      </c>
      <c r="I1139" s="7" t="s">
        <v>2516</v>
      </c>
      <c r="J1139" s="1" t="s">
        <v>57</v>
      </c>
      <c r="K1139" s="1" t="s">
        <v>613</v>
      </c>
      <c r="L1139" s="3">
        <v>16.899999999999999</v>
      </c>
      <c r="M1139" s="10">
        <f t="shared" si="21"/>
        <v>3886.9999999999995</v>
      </c>
      <c r="N1139" s="5" t="s">
        <v>12</v>
      </c>
      <c r="O1139" s="1" t="s">
        <v>99</v>
      </c>
      <c r="P1139" s="1" t="s">
        <v>57</v>
      </c>
      <c r="Q1139" s="1" t="s">
        <v>226</v>
      </c>
      <c r="R1139" s="6">
        <v>45823</v>
      </c>
      <c r="S1139" s="1" t="s">
        <v>2776</v>
      </c>
      <c r="T1139" s="124" t="s">
        <v>552</v>
      </c>
    </row>
    <row r="1140" spans="1:20" ht="95.1" customHeight="1" x14ac:dyDescent="0.25">
      <c r="A1140" s="118" t="s">
        <v>2274</v>
      </c>
      <c r="B1140" s="1">
        <v>2007</v>
      </c>
      <c r="C1140" s="1" t="s">
        <v>1496</v>
      </c>
      <c r="D1140" s="1" t="s">
        <v>550</v>
      </c>
      <c r="E1140" s="1" t="s">
        <v>887</v>
      </c>
      <c r="F1140" s="14">
        <v>1010992</v>
      </c>
      <c r="G1140" s="1" t="s">
        <v>3039</v>
      </c>
      <c r="H1140" s="133">
        <v>362</v>
      </c>
      <c r="I1140" s="7" t="s">
        <v>2516</v>
      </c>
      <c r="J1140" s="1" t="s">
        <v>57</v>
      </c>
      <c r="K1140" s="1" t="s">
        <v>614</v>
      </c>
      <c r="L1140" s="3">
        <v>2.9</v>
      </c>
      <c r="M1140" s="10">
        <f t="shared" si="21"/>
        <v>1049.8</v>
      </c>
      <c r="N1140" s="5" t="s">
        <v>12</v>
      </c>
      <c r="O1140" s="1" t="s">
        <v>99</v>
      </c>
      <c r="P1140" s="1" t="s">
        <v>57</v>
      </c>
      <c r="Q1140" s="1" t="s">
        <v>226</v>
      </c>
      <c r="R1140" s="6">
        <v>45823</v>
      </c>
      <c r="S1140" s="1" t="s">
        <v>2776</v>
      </c>
      <c r="T1140" s="124" t="s">
        <v>552</v>
      </c>
    </row>
    <row r="1141" spans="1:20" ht="95.1" customHeight="1" x14ac:dyDescent="0.25">
      <c r="A1141" s="118" t="s">
        <v>2274</v>
      </c>
      <c r="B1141" s="1">
        <v>2007</v>
      </c>
      <c r="C1141" s="1" t="s">
        <v>1496</v>
      </c>
      <c r="D1141" s="1" t="s">
        <v>550</v>
      </c>
      <c r="E1141" s="1" t="s">
        <v>887</v>
      </c>
      <c r="F1141" s="14" t="s">
        <v>615</v>
      </c>
      <c r="G1141" s="1" t="s">
        <v>44</v>
      </c>
      <c r="H1141" s="133">
        <v>303</v>
      </c>
      <c r="I1141" s="7" t="s">
        <v>2516</v>
      </c>
      <c r="J1141" s="1" t="s">
        <v>57</v>
      </c>
      <c r="K1141" s="1" t="s">
        <v>616</v>
      </c>
      <c r="L1141" s="3">
        <v>0.99</v>
      </c>
      <c r="M1141" s="10">
        <f t="shared" si="21"/>
        <v>299.96999999999997</v>
      </c>
      <c r="N1141" s="5" t="s">
        <v>12</v>
      </c>
      <c r="O1141" s="1" t="s">
        <v>99</v>
      </c>
      <c r="P1141" s="1" t="s">
        <v>57</v>
      </c>
      <c r="Q1141" s="1" t="s">
        <v>226</v>
      </c>
      <c r="R1141" s="6">
        <v>45823</v>
      </c>
      <c r="S1141" s="1" t="s">
        <v>2776</v>
      </c>
      <c r="T1141" s="124" t="s">
        <v>552</v>
      </c>
    </row>
    <row r="1142" spans="1:20" ht="95.1" customHeight="1" x14ac:dyDescent="0.25">
      <c r="A1142" s="118" t="s">
        <v>2274</v>
      </c>
      <c r="B1142" s="1">
        <v>2007</v>
      </c>
      <c r="C1142" s="1" t="s">
        <v>1496</v>
      </c>
      <c r="D1142" s="1" t="s">
        <v>550</v>
      </c>
      <c r="E1142" s="1" t="s">
        <v>887</v>
      </c>
      <c r="F1142" s="1" t="s">
        <v>1133</v>
      </c>
      <c r="G1142" s="1" t="s">
        <v>44</v>
      </c>
      <c r="H1142" s="133">
        <v>313</v>
      </c>
      <c r="I1142" s="7" t="s">
        <v>2516</v>
      </c>
      <c r="J1142" s="1" t="s">
        <v>57</v>
      </c>
      <c r="K1142" s="1" t="s">
        <v>617</v>
      </c>
      <c r="L1142" s="3">
        <v>0.99</v>
      </c>
      <c r="M1142" s="10">
        <f t="shared" si="21"/>
        <v>309.87</v>
      </c>
      <c r="N1142" s="5" t="s">
        <v>12</v>
      </c>
      <c r="O1142" s="1" t="s">
        <v>99</v>
      </c>
      <c r="P1142" s="1" t="s">
        <v>57</v>
      </c>
      <c r="Q1142" s="1" t="s">
        <v>226</v>
      </c>
      <c r="R1142" s="6">
        <v>45823</v>
      </c>
      <c r="S1142" s="1" t="s">
        <v>2776</v>
      </c>
      <c r="T1142" s="124" t="s">
        <v>552</v>
      </c>
    </row>
    <row r="1143" spans="1:20" ht="95.1" customHeight="1" x14ac:dyDescent="0.25">
      <c r="A1143" s="118" t="s">
        <v>2274</v>
      </c>
      <c r="B1143" s="1">
        <v>2007</v>
      </c>
      <c r="C1143" s="1" t="s">
        <v>1496</v>
      </c>
      <c r="D1143" s="1" t="s">
        <v>550</v>
      </c>
      <c r="E1143" s="1" t="s">
        <v>887</v>
      </c>
      <c r="F1143" s="14" t="s">
        <v>618</v>
      </c>
      <c r="G1143" s="1" t="s">
        <v>44</v>
      </c>
      <c r="H1143" s="133">
        <v>313</v>
      </c>
      <c r="I1143" s="7" t="s">
        <v>2516</v>
      </c>
      <c r="J1143" s="1" t="s">
        <v>57</v>
      </c>
      <c r="K1143" s="1" t="s">
        <v>619</v>
      </c>
      <c r="L1143" s="3">
        <v>0.99</v>
      </c>
      <c r="M1143" s="10">
        <f t="shared" si="21"/>
        <v>309.87</v>
      </c>
      <c r="N1143" s="5" t="s">
        <v>12</v>
      </c>
      <c r="O1143" s="1" t="s">
        <v>99</v>
      </c>
      <c r="P1143" s="1" t="s">
        <v>57</v>
      </c>
      <c r="Q1143" s="1" t="s">
        <v>226</v>
      </c>
      <c r="R1143" s="6">
        <v>45823</v>
      </c>
      <c r="S1143" s="1" t="s">
        <v>2776</v>
      </c>
      <c r="T1143" s="124" t="s">
        <v>552</v>
      </c>
    </row>
    <row r="1144" spans="1:20" ht="95.1" customHeight="1" x14ac:dyDescent="0.25">
      <c r="A1144" s="118" t="s">
        <v>2274</v>
      </c>
      <c r="B1144" s="1">
        <v>2007</v>
      </c>
      <c r="C1144" s="1" t="s">
        <v>1496</v>
      </c>
      <c r="D1144" s="1" t="s">
        <v>550</v>
      </c>
      <c r="E1144" s="1" t="s">
        <v>887</v>
      </c>
      <c r="F1144" s="1" t="s">
        <v>1133</v>
      </c>
      <c r="G1144" s="1" t="s">
        <v>44</v>
      </c>
      <c r="H1144" s="133">
        <v>313</v>
      </c>
      <c r="I1144" s="7" t="s">
        <v>2516</v>
      </c>
      <c r="J1144" s="1" t="s">
        <v>57</v>
      </c>
      <c r="K1144" s="1" t="s">
        <v>620</v>
      </c>
      <c r="L1144" s="3">
        <v>0.99</v>
      </c>
      <c r="M1144" s="10">
        <f t="shared" si="21"/>
        <v>309.87</v>
      </c>
      <c r="N1144" s="5" t="s">
        <v>12</v>
      </c>
      <c r="O1144" s="1" t="s">
        <v>99</v>
      </c>
      <c r="P1144" s="1" t="s">
        <v>57</v>
      </c>
      <c r="Q1144" s="1" t="s">
        <v>226</v>
      </c>
      <c r="R1144" s="6">
        <v>45823</v>
      </c>
      <c r="S1144" s="1" t="s">
        <v>2776</v>
      </c>
      <c r="T1144" s="124" t="s">
        <v>552</v>
      </c>
    </row>
    <row r="1145" spans="1:20" ht="95.1" customHeight="1" x14ac:dyDescent="0.25">
      <c r="A1145" s="118" t="s">
        <v>2274</v>
      </c>
      <c r="B1145" s="1">
        <v>2007</v>
      </c>
      <c r="C1145" s="1" t="s">
        <v>1496</v>
      </c>
      <c r="D1145" s="1" t="s">
        <v>550</v>
      </c>
      <c r="E1145" s="1" t="s">
        <v>887</v>
      </c>
      <c r="F1145" s="1" t="s">
        <v>1133</v>
      </c>
      <c r="G1145" s="1" t="s">
        <v>44</v>
      </c>
      <c r="H1145" s="133">
        <v>303</v>
      </c>
      <c r="I1145" s="7" t="s">
        <v>2516</v>
      </c>
      <c r="J1145" s="1" t="s">
        <v>57</v>
      </c>
      <c r="K1145" s="1" t="s">
        <v>621</v>
      </c>
      <c r="L1145" s="3">
        <v>0.99</v>
      </c>
      <c r="M1145" s="10">
        <f t="shared" si="21"/>
        <v>299.96999999999997</v>
      </c>
      <c r="N1145" s="5" t="s">
        <v>12</v>
      </c>
      <c r="O1145" s="1" t="s">
        <v>99</v>
      </c>
      <c r="P1145" s="1" t="s">
        <v>57</v>
      </c>
      <c r="Q1145" s="1" t="s">
        <v>226</v>
      </c>
      <c r="R1145" s="6">
        <v>45823</v>
      </c>
      <c r="S1145" s="1" t="s">
        <v>2776</v>
      </c>
      <c r="T1145" s="124" t="s">
        <v>552</v>
      </c>
    </row>
    <row r="1146" spans="1:20" ht="95.1" customHeight="1" x14ac:dyDescent="0.25">
      <c r="A1146" s="118" t="s">
        <v>2274</v>
      </c>
      <c r="B1146" s="1">
        <v>2007</v>
      </c>
      <c r="C1146" s="1" t="s">
        <v>1496</v>
      </c>
      <c r="D1146" s="1" t="s">
        <v>550</v>
      </c>
      <c r="E1146" s="1" t="s">
        <v>887</v>
      </c>
      <c r="F1146" s="14" t="s">
        <v>622</v>
      </c>
      <c r="G1146" s="1" t="s">
        <v>44</v>
      </c>
      <c r="H1146" s="133">
        <v>303</v>
      </c>
      <c r="I1146" s="7" t="s">
        <v>2516</v>
      </c>
      <c r="J1146" s="1" t="s">
        <v>57</v>
      </c>
      <c r="K1146" s="1" t="s">
        <v>623</v>
      </c>
      <c r="L1146" s="3">
        <v>0.99</v>
      </c>
      <c r="M1146" s="10">
        <f t="shared" si="21"/>
        <v>299.96999999999997</v>
      </c>
      <c r="N1146" s="5" t="s">
        <v>12</v>
      </c>
      <c r="O1146" s="1" t="s">
        <v>99</v>
      </c>
      <c r="P1146" s="1" t="s">
        <v>57</v>
      </c>
      <c r="Q1146" s="1" t="s">
        <v>226</v>
      </c>
      <c r="R1146" s="6">
        <v>45823</v>
      </c>
      <c r="S1146" s="1" t="s">
        <v>2776</v>
      </c>
      <c r="T1146" s="124" t="s">
        <v>552</v>
      </c>
    </row>
    <row r="1147" spans="1:20" ht="95.1" customHeight="1" x14ac:dyDescent="0.25">
      <c r="A1147" s="118" t="s">
        <v>2274</v>
      </c>
      <c r="B1147" s="1">
        <v>2007</v>
      </c>
      <c r="C1147" s="1" t="s">
        <v>1496</v>
      </c>
      <c r="D1147" s="1" t="s">
        <v>550</v>
      </c>
      <c r="E1147" s="1" t="s">
        <v>887</v>
      </c>
      <c r="F1147" s="14" t="s">
        <v>624</v>
      </c>
      <c r="G1147" s="1" t="s">
        <v>44</v>
      </c>
      <c r="H1147" s="133">
        <v>303</v>
      </c>
      <c r="I1147" s="7" t="s">
        <v>2516</v>
      </c>
      <c r="J1147" s="1" t="s">
        <v>57</v>
      </c>
      <c r="K1147" s="1" t="s">
        <v>625</v>
      </c>
      <c r="L1147" s="3">
        <v>0.99</v>
      </c>
      <c r="M1147" s="10">
        <f t="shared" si="21"/>
        <v>299.96999999999997</v>
      </c>
      <c r="N1147" s="5" t="s">
        <v>12</v>
      </c>
      <c r="O1147" s="1" t="s">
        <v>99</v>
      </c>
      <c r="P1147" s="1" t="s">
        <v>57</v>
      </c>
      <c r="Q1147" s="1" t="s">
        <v>226</v>
      </c>
      <c r="R1147" s="6">
        <v>45823</v>
      </c>
      <c r="S1147" s="1" t="s">
        <v>2776</v>
      </c>
      <c r="T1147" s="124" t="s">
        <v>552</v>
      </c>
    </row>
    <row r="1148" spans="1:20" ht="95.1" customHeight="1" x14ac:dyDescent="0.25">
      <c r="A1148" s="118" t="s">
        <v>2274</v>
      </c>
      <c r="B1148" s="1">
        <v>2007</v>
      </c>
      <c r="C1148" s="1" t="s">
        <v>1496</v>
      </c>
      <c r="D1148" s="1" t="s">
        <v>550</v>
      </c>
      <c r="E1148" s="1" t="s">
        <v>887</v>
      </c>
      <c r="F1148" s="1" t="s">
        <v>1133</v>
      </c>
      <c r="G1148" s="1" t="s">
        <v>44</v>
      </c>
      <c r="H1148" s="133">
        <v>40</v>
      </c>
      <c r="I1148" s="7" t="s">
        <v>2516</v>
      </c>
      <c r="J1148" s="1" t="s">
        <v>57</v>
      </c>
      <c r="K1148" s="1" t="s">
        <v>626</v>
      </c>
      <c r="L1148" s="3">
        <v>12.99</v>
      </c>
      <c r="M1148" s="10">
        <f t="shared" si="21"/>
        <v>519.6</v>
      </c>
      <c r="N1148" s="5" t="s">
        <v>12</v>
      </c>
      <c r="O1148" s="1" t="s">
        <v>99</v>
      </c>
      <c r="P1148" s="1" t="s">
        <v>57</v>
      </c>
      <c r="Q1148" s="1" t="s">
        <v>226</v>
      </c>
      <c r="R1148" s="6">
        <v>45823</v>
      </c>
      <c r="S1148" s="1" t="s">
        <v>2776</v>
      </c>
      <c r="T1148" s="124" t="s">
        <v>552</v>
      </c>
    </row>
    <row r="1149" spans="1:20" ht="95.1" customHeight="1" x14ac:dyDescent="0.25">
      <c r="A1149" s="118" t="s">
        <v>2274</v>
      </c>
      <c r="B1149" s="1">
        <v>2515</v>
      </c>
      <c r="C1149" s="1" t="s">
        <v>1496</v>
      </c>
      <c r="D1149" s="1" t="s">
        <v>550</v>
      </c>
      <c r="E1149" s="1" t="s">
        <v>887</v>
      </c>
      <c r="F1149" s="1" t="s">
        <v>1133</v>
      </c>
      <c r="G1149" s="1" t="s">
        <v>44</v>
      </c>
      <c r="H1149" s="133">
        <v>97</v>
      </c>
      <c r="I1149" s="7" t="s">
        <v>2516</v>
      </c>
      <c r="J1149" s="1" t="s">
        <v>57</v>
      </c>
      <c r="K1149" s="1" t="s">
        <v>626</v>
      </c>
      <c r="L1149" s="3">
        <v>12.99</v>
      </c>
      <c r="M1149" s="10">
        <f t="shared" si="21"/>
        <v>1260.03</v>
      </c>
      <c r="N1149" s="5" t="s">
        <v>12</v>
      </c>
      <c r="O1149" s="1" t="s">
        <v>99</v>
      </c>
      <c r="P1149" s="1" t="s">
        <v>57</v>
      </c>
      <c r="Q1149" s="1" t="s">
        <v>226</v>
      </c>
      <c r="R1149" s="6">
        <v>45823</v>
      </c>
      <c r="S1149" s="1" t="s">
        <v>2776</v>
      </c>
      <c r="T1149" s="124" t="s">
        <v>552</v>
      </c>
    </row>
    <row r="1150" spans="1:20" ht="95.1" customHeight="1" x14ac:dyDescent="0.25">
      <c r="A1150" s="118" t="s">
        <v>2274</v>
      </c>
      <c r="B1150" s="1">
        <v>2007</v>
      </c>
      <c r="C1150" s="1" t="s">
        <v>1496</v>
      </c>
      <c r="D1150" s="1" t="s">
        <v>550</v>
      </c>
      <c r="E1150" s="1" t="s">
        <v>887</v>
      </c>
      <c r="F1150" s="1" t="s">
        <v>1133</v>
      </c>
      <c r="G1150" s="1" t="s">
        <v>3041</v>
      </c>
      <c r="H1150" s="133">
        <v>100</v>
      </c>
      <c r="I1150" s="7" t="s">
        <v>2516</v>
      </c>
      <c r="J1150" s="1" t="s">
        <v>57</v>
      </c>
      <c r="K1150" s="1" t="s">
        <v>627</v>
      </c>
      <c r="L1150" s="3">
        <v>5.56</v>
      </c>
      <c r="M1150" s="10">
        <f t="shared" si="21"/>
        <v>556</v>
      </c>
      <c r="N1150" s="5" t="s">
        <v>12</v>
      </c>
      <c r="O1150" s="1" t="s">
        <v>99</v>
      </c>
      <c r="P1150" s="1" t="s">
        <v>57</v>
      </c>
      <c r="Q1150" s="1" t="s">
        <v>226</v>
      </c>
      <c r="R1150" s="6">
        <v>45823</v>
      </c>
      <c r="S1150" s="1" t="s">
        <v>2776</v>
      </c>
      <c r="T1150" s="124" t="s">
        <v>552</v>
      </c>
    </row>
    <row r="1151" spans="1:20" ht="95.1" customHeight="1" x14ac:dyDescent="0.25">
      <c r="A1151" s="118" t="s">
        <v>2274</v>
      </c>
      <c r="B1151" s="1">
        <v>2007</v>
      </c>
      <c r="C1151" s="1" t="s">
        <v>1496</v>
      </c>
      <c r="D1151" s="1" t="s">
        <v>550</v>
      </c>
      <c r="E1151" s="1" t="s">
        <v>887</v>
      </c>
      <c r="F1151" s="1" t="s">
        <v>1133</v>
      </c>
      <c r="G1151" s="1" t="s">
        <v>3041</v>
      </c>
      <c r="H1151" s="133">
        <v>100</v>
      </c>
      <c r="I1151" s="7" t="s">
        <v>2516</v>
      </c>
      <c r="J1151" s="1" t="s">
        <v>57</v>
      </c>
      <c r="K1151" s="1" t="s">
        <v>627</v>
      </c>
      <c r="L1151" s="3">
        <v>8</v>
      </c>
      <c r="M1151" s="10">
        <f t="shared" si="21"/>
        <v>800</v>
      </c>
      <c r="N1151" s="5" t="s">
        <v>12</v>
      </c>
      <c r="O1151" s="1" t="s">
        <v>99</v>
      </c>
      <c r="P1151" s="1" t="s">
        <v>57</v>
      </c>
      <c r="Q1151" s="1" t="s">
        <v>226</v>
      </c>
      <c r="R1151" s="6">
        <v>45823</v>
      </c>
      <c r="S1151" s="1" t="s">
        <v>2776</v>
      </c>
      <c r="T1151" s="124" t="s">
        <v>552</v>
      </c>
    </row>
    <row r="1152" spans="1:20" ht="95.1" customHeight="1" x14ac:dyDescent="0.25">
      <c r="A1152" s="118" t="s">
        <v>2274</v>
      </c>
      <c r="B1152" s="1">
        <v>2007</v>
      </c>
      <c r="C1152" s="1" t="s">
        <v>1496</v>
      </c>
      <c r="D1152" s="1" t="s">
        <v>550</v>
      </c>
      <c r="E1152" s="1" t="s">
        <v>887</v>
      </c>
      <c r="F1152" s="1" t="s">
        <v>1133</v>
      </c>
      <c r="G1152" s="1" t="s">
        <v>3041</v>
      </c>
      <c r="H1152" s="133">
        <v>100</v>
      </c>
      <c r="I1152" s="7" t="s">
        <v>2516</v>
      </c>
      <c r="J1152" s="1" t="s">
        <v>57</v>
      </c>
      <c r="K1152" s="1" t="s">
        <v>628</v>
      </c>
      <c r="L1152" s="3">
        <v>15</v>
      </c>
      <c r="M1152" s="10">
        <f t="shared" si="21"/>
        <v>1500</v>
      </c>
      <c r="N1152" s="5" t="s">
        <v>12</v>
      </c>
      <c r="O1152" s="1" t="s">
        <v>99</v>
      </c>
      <c r="P1152" s="1" t="s">
        <v>57</v>
      </c>
      <c r="Q1152" s="1" t="s">
        <v>226</v>
      </c>
      <c r="R1152" s="6">
        <v>45823</v>
      </c>
      <c r="S1152" s="1" t="s">
        <v>2776</v>
      </c>
      <c r="T1152" s="124" t="s">
        <v>552</v>
      </c>
    </row>
    <row r="1153" spans="1:20" ht="95.1" customHeight="1" x14ac:dyDescent="0.25">
      <c r="A1153" s="118" t="s">
        <v>2274</v>
      </c>
      <c r="B1153" s="1">
        <v>2007</v>
      </c>
      <c r="C1153" s="1" t="s">
        <v>1496</v>
      </c>
      <c r="D1153" s="1" t="s">
        <v>550</v>
      </c>
      <c r="E1153" s="1" t="s">
        <v>887</v>
      </c>
      <c r="F1153" s="1" t="s">
        <v>1133</v>
      </c>
      <c r="G1153" s="1" t="s">
        <v>3041</v>
      </c>
      <c r="H1153" s="133">
        <v>75</v>
      </c>
      <c r="I1153" s="7" t="s">
        <v>2516</v>
      </c>
      <c r="J1153" s="1" t="s">
        <v>57</v>
      </c>
      <c r="K1153" s="1" t="s">
        <v>629</v>
      </c>
      <c r="L1153" s="3">
        <v>30</v>
      </c>
      <c r="M1153" s="10">
        <f>H1153*L1153</f>
        <v>2250</v>
      </c>
      <c r="N1153" s="5" t="s">
        <v>12</v>
      </c>
      <c r="O1153" s="1" t="s">
        <v>99</v>
      </c>
      <c r="P1153" s="1" t="s">
        <v>57</v>
      </c>
      <c r="Q1153" s="1" t="s">
        <v>226</v>
      </c>
      <c r="R1153" s="6">
        <v>45823</v>
      </c>
      <c r="S1153" s="1" t="s">
        <v>2776</v>
      </c>
      <c r="T1153" s="124" t="s">
        <v>552</v>
      </c>
    </row>
    <row r="1154" spans="1:20" ht="95.1" customHeight="1" x14ac:dyDescent="0.25">
      <c r="A1154" s="118" t="s">
        <v>2274</v>
      </c>
      <c r="B1154" s="1">
        <v>2007</v>
      </c>
      <c r="C1154" s="1" t="s">
        <v>1496</v>
      </c>
      <c r="D1154" s="1" t="s">
        <v>550</v>
      </c>
      <c r="E1154" s="1" t="s">
        <v>887</v>
      </c>
      <c r="F1154" s="1" t="s">
        <v>1133</v>
      </c>
      <c r="G1154" s="1" t="s">
        <v>3041</v>
      </c>
      <c r="H1154" s="133">
        <v>100</v>
      </c>
      <c r="I1154" s="7" t="s">
        <v>2516</v>
      </c>
      <c r="J1154" s="1" t="s">
        <v>57</v>
      </c>
      <c r="K1154" s="1" t="s">
        <v>630</v>
      </c>
      <c r="L1154" s="3">
        <v>30</v>
      </c>
      <c r="M1154" s="10">
        <f t="shared" ref="M1154:M1217" si="22">H1154*L1154</f>
        <v>3000</v>
      </c>
      <c r="N1154" s="5" t="s">
        <v>12</v>
      </c>
      <c r="O1154" s="1" t="s">
        <v>99</v>
      </c>
      <c r="P1154" s="1" t="s">
        <v>57</v>
      </c>
      <c r="Q1154" s="1" t="s">
        <v>226</v>
      </c>
      <c r="R1154" s="6">
        <v>45823</v>
      </c>
      <c r="S1154" s="1" t="s">
        <v>2776</v>
      </c>
      <c r="T1154" s="124" t="s">
        <v>552</v>
      </c>
    </row>
    <row r="1155" spans="1:20" ht="95.1" customHeight="1" x14ac:dyDescent="0.25">
      <c r="A1155" s="118" t="s">
        <v>2274</v>
      </c>
      <c r="B1155" s="1">
        <v>2007</v>
      </c>
      <c r="C1155" s="1" t="s">
        <v>1496</v>
      </c>
      <c r="D1155" s="1" t="s">
        <v>550</v>
      </c>
      <c r="E1155" s="1" t="s">
        <v>887</v>
      </c>
      <c r="F1155" s="1" t="s">
        <v>1133</v>
      </c>
      <c r="G1155" s="1" t="s">
        <v>3041</v>
      </c>
      <c r="H1155" s="133">
        <v>50</v>
      </c>
      <c r="I1155" s="7" t="s">
        <v>2516</v>
      </c>
      <c r="J1155" s="1" t="s">
        <v>57</v>
      </c>
      <c r="K1155" s="1" t="s">
        <v>631</v>
      </c>
      <c r="L1155" s="3">
        <v>30</v>
      </c>
      <c r="M1155" s="10">
        <f t="shared" si="22"/>
        <v>1500</v>
      </c>
      <c r="N1155" s="5" t="s">
        <v>12</v>
      </c>
      <c r="O1155" s="1" t="s">
        <v>99</v>
      </c>
      <c r="P1155" s="1" t="s">
        <v>57</v>
      </c>
      <c r="Q1155" s="1" t="s">
        <v>226</v>
      </c>
      <c r="R1155" s="6">
        <v>45823</v>
      </c>
      <c r="S1155" s="1" t="s">
        <v>2776</v>
      </c>
      <c r="T1155" s="124" t="s">
        <v>552</v>
      </c>
    </row>
    <row r="1156" spans="1:20" ht="95.1" customHeight="1" x14ac:dyDescent="0.25">
      <c r="A1156" s="118" t="s">
        <v>2274</v>
      </c>
      <c r="B1156" s="1">
        <v>2007</v>
      </c>
      <c r="C1156" s="1" t="s">
        <v>1496</v>
      </c>
      <c r="D1156" s="1" t="s">
        <v>550</v>
      </c>
      <c r="E1156" s="1" t="s">
        <v>887</v>
      </c>
      <c r="F1156" s="1" t="s">
        <v>1133</v>
      </c>
      <c r="G1156" s="1" t="s">
        <v>44</v>
      </c>
      <c r="H1156" s="133">
        <v>20</v>
      </c>
      <c r="I1156" s="7" t="s">
        <v>2516</v>
      </c>
      <c r="J1156" s="1" t="s">
        <v>57</v>
      </c>
      <c r="K1156" s="1" t="s">
        <v>632</v>
      </c>
      <c r="L1156" s="3">
        <v>11.75</v>
      </c>
      <c r="M1156" s="10">
        <f t="shared" si="22"/>
        <v>235</v>
      </c>
      <c r="N1156" s="5" t="s">
        <v>12</v>
      </c>
      <c r="O1156" s="1" t="s">
        <v>99</v>
      </c>
      <c r="P1156" s="1" t="s">
        <v>57</v>
      </c>
      <c r="Q1156" s="1" t="s">
        <v>226</v>
      </c>
      <c r="R1156" s="6">
        <v>45823</v>
      </c>
      <c r="S1156" s="1" t="s">
        <v>2776</v>
      </c>
      <c r="T1156" s="124" t="s">
        <v>552</v>
      </c>
    </row>
    <row r="1157" spans="1:20" ht="95.1" customHeight="1" x14ac:dyDescent="0.25">
      <c r="A1157" s="118" t="s">
        <v>2274</v>
      </c>
      <c r="B1157" s="1">
        <v>2007</v>
      </c>
      <c r="C1157" s="1" t="s">
        <v>1496</v>
      </c>
      <c r="D1157" s="1" t="s">
        <v>550</v>
      </c>
      <c r="E1157" s="1" t="s">
        <v>887</v>
      </c>
      <c r="F1157" s="1" t="s">
        <v>1133</v>
      </c>
      <c r="G1157" s="1" t="s">
        <v>4051</v>
      </c>
      <c r="H1157" s="133">
        <v>10</v>
      </c>
      <c r="I1157" s="7" t="s">
        <v>2516</v>
      </c>
      <c r="J1157" s="1" t="s">
        <v>57</v>
      </c>
      <c r="K1157" s="1" t="s">
        <v>633</v>
      </c>
      <c r="L1157" s="3">
        <v>154.52000000000001</v>
      </c>
      <c r="M1157" s="10">
        <f t="shared" si="22"/>
        <v>1545.2</v>
      </c>
      <c r="N1157" s="5" t="s">
        <v>12</v>
      </c>
      <c r="O1157" s="1" t="s">
        <v>99</v>
      </c>
      <c r="P1157" s="1" t="s">
        <v>57</v>
      </c>
      <c r="Q1157" s="1" t="s">
        <v>226</v>
      </c>
      <c r="R1157" s="6">
        <v>45823</v>
      </c>
      <c r="S1157" s="1" t="s">
        <v>2776</v>
      </c>
      <c r="T1157" s="124" t="s">
        <v>552</v>
      </c>
    </row>
    <row r="1158" spans="1:20" ht="95.1" customHeight="1" x14ac:dyDescent="0.25">
      <c r="A1158" s="118" t="s">
        <v>2274</v>
      </c>
      <c r="B1158" s="1">
        <v>2515</v>
      </c>
      <c r="C1158" s="1" t="s">
        <v>1496</v>
      </c>
      <c r="D1158" s="1" t="s">
        <v>550</v>
      </c>
      <c r="E1158" s="1" t="s">
        <v>887</v>
      </c>
      <c r="F1158" s="1" t="s">
        <v>1133</v>
      </c>
      <c r="G1158" s="1" t="s">
        <v>44</v>
      </c>
      <c r="H1158" s="133">
        <v>400</v>
      </c>
      <c r="I1158" s="7" t="s">
        <v>2516</v>
      </c>
      <c r="J1158" s="1" t="s">
        <v>57</v>
      </c>
      <c r="K1158" s="1" t="s">
        <v>634</v>
      </c>
      <c r="L1158" s="3">
        <v>267.57</v>
      </c>
      <c r="M1158" s="10">
        <f t="shared" si="22"/>
        <v>107028</v>
      </c>
      <c r="N1158" s="5" t="s">
        <v>12</v>
      </c>
      <c r="O1158" s="1" t="s">
        <v>99</v>
      </c>
      <c r="P1158" s="1" t="s">
        <v>57</v>
      </c>
      <c r="Q1158" s="1" t="s">
        <v>226</v>
      </c>
      <c r="R1158" s="6">
        <v>45823</v>
      </c>
      <c r="S1158" s="1" t="s">
        <v>2776</v>
      </c>
      <c r="T1158" s="124" t="s">
        <v>552</v>
      </c>
    </row>
    <row r="1159" spans="1:20" ht="95.1" customHeight="1" x14ac:dyDescent="0.25">
      <c r="A1159" s="118" t="s">
        <v>2274</v>
      </c>
      <c r="B1159" s="1">
        <v>2515</v>
      </c>
      <c r="C1159" s="1" t="s">
        <v>1496</v>
      </c>
      <c r="D1159" s="1" t="s">
        <v>550</v>
      </c>
      <c r="E1159" s="1" t="s">
        <v>887</v>
      </c>
      <c r="F1159" s="1" t="s">
        <v>1133</v>
      </c>
      <c r="G1159" s="1" t="s">
        <v>44</v>
      </c>
      <c r="H1159" s="133">
        <v>450</v>
      </c>
      <c r="I1159" s="7" t="s">
        <v>2516</v>
      </c>
      <c r="J1159" s="1" t="s">
        <v>57</v>
      </c>
      <c r="K1159" s="1" t="s">
        <v>635</v>
      </c>
      <c r="L1159" s="3">
        <v>155</v>
      </c>
      <c r="M1159" s="10">
        <f t="shared" si="22"/>
        <v>69750</v>
      </c>
      <c r="N1159" s="5" t="s">
        <v>12</v>
      </c>
      <c r="O1159" s="1" t="s">
        <v>99</v>
      </c>
      <c r="P1159" s="1" t="s">
        <v>57</v>
      </c>
      <c r="Q1159" s="1" t="s">
        <v>226</v>
      </c>
      <c r="R1159" s="6">
        <v>45823</v>
      </c>
      <c r="S1159" s="1" t="s">
        <v>2776</v>
      </c>
      <c r="T1159" s="124" t="s">
        <v>552</v>
      </c>
    </row>
    <row r="1160" spans="1:20" ht="95.1" customHeight="1" x14ac:dyDescent="0.25">
      <c r="A1160" s="118" t="s">
        <v>2274</v>
      </c>
      <c r="B1160" s="1">
        <v>2515</v>
      </c>
      <c r="C1160" s="1" t="s">
        <v>1496</v>
      </c>
      <c r="D1160" s="1" t="s">
        <v>550</v>
      </c>
      <c r="E1160" s="1" t="s">
        <v>887</v>
      </c>
      <c r="F1160" s="1" t="s">
        <v>1133</v>
      </c>
      <c r="G1160" s="1" t="s">
        <v>44</v>
      </c>
      <c r="H1160" s="133">
        <v>1050</v>
      </c>
      <c r="I1160" s="7" t="s">
        <v>2516</v>
      </c>
      <c r="J1160" s="1" t="s">
        <v>57</v>
      </c>
      <c r="K1160" s="1" t="s">
        <v>636</v>
      </c>
      <c r="L1160" s="3">
        <v>34.96</v>
      </c>
      <c r="M1160" s="10">
        <f t="shared" si="22"/>
        <v>36708</v>
      </c>
      <c r="N1160" s="5" t="s">
        <v>12</v>
      </c>
      <c r="O1160" s="1" t="s">
        <v>99</v>
      </c>
      <c r="P1160" s="1" t="s">
        <v>57</v>
      </c>
      <c r="Q1160" s="1" t="s">
        <v>226</v>
      </c>
      <c r="R1160" s="6">
        <v>45823</v>
      </c>
      <c r="S1160" s="1" t="s">
        <v>2776</v>
      </c>
      <c r="T1160" s="124" t="s">
        <v>552</v>
      </c>
    </row>
    <row r="1161" spans="1:20" ht="95.1" customHeight="1" x14ac:dyDescent="0.25">
      <c r="A1161" s="118" t="s">
        <v>2274</v>
      </c>
      <c r="B1161" s="1">
        <v>2515</v>
      </c>
      <c r="C1161" s="1" t="s">
        <v>1496</v>
      </c>
      <c r="D1161" s="1" t="s">
        <v>550</v>
      </c>
      <c r="E1161" s="1" t="s">
        <v>887</v>
      </c>
      <c r="F1161" s="1" t="s">
        <v>1133</v>
      </c>
      <c r="G1161" s="1" t="s">
        <v>44</v>
      </c>
      <c r="H1161" s="134">
        <v>1000</v>
      </c>
      <c r="I1161" s="7" t="s">
        <v>2516</v>
      </c>
      <c r="J1161" s="1" t="s">
        <v>57</v>
      </c>
      <c r="K1161" s="1" t="s">
        <v>637</v>
      </c>
      <c r="L1161" s="3">
        <v>94.74</v>
      </c>
      <c r="M1161" s="10">
        <f t="shared" si="22"/>
        <v>94740</v>
      </c>
      <c r="N1161" s="5" t="s">
        <v>12</v>
      </c>
      <c r="O1161" s="1" t="s">
        <v>99</v>
      </c>
      <c r="P1161" s="1" t="s">
        <v>57</v>
      </c>
      <c r="Q1161" s="1" t="s">
        <v>226</v>
      </c>
      <c r="R1161" s="6">
        <v>45823</v>
      </c>
      <c r="S1161" s="1" t="s">
        <v>2776</v>
      </c>
      <c r="T1161" s="124" t="s">
        <v>552</v>
      </c>
    </row>
    <row r="1162" spans="1:20" ht="95.1" customHeight="1" x14ac:dyDescent="0.25">
      <c r="A1162" s="118" t="s">
        <v>2274</v>
      </c>
      <c r="B1162" s="1">
        <v>2007</v>
      </c>
      <c r="C1162" s="1" t="s">
        <v>1496</v>
      </c>
      <c r="D1162" s="1" t="s">
        <v>550</v>
      </c>
      <c r="E1162" s="1" t="s">
        <v>887</v>
      </c>
      <c r="F1162" s="1" t="s">
        <v>1133</v>
      </c>
      <c r="G1162" s="1" t="s">
        <v>44</v>
      </c>
      <c r="H1162" s="133">
        <v>400</v>
      </c>
      <c r="I1162" s="7" t="s">
        <v>2516</v>
      </c>
      <c r="J1162" s="1" t="s">
        <v>57</v>
      </c>
      <c r="K1162" s="1" t="s">
        <v>638</v>
      </c>
      <c r="L1162" s="3">
        <v>3.07</v>
      </c>
      <c r="M1162" s="10">
        <f t="shared" si="22"/>
        <v>1228</v>
      </c>
      <c r="N1162" s="5" t="s">
        <v>12</v>
      </c>
      <c r="O1162" s="1" t="s">
        <v>99</v>
      </c>
      <c r="P1162" s="1" t="s">
        <v>57</v>
      </c>
      <c r="Q1162" s="1" t="s">
        <v>226</v>
      </c>
      <c r="R1162" s="6">
        <v>45823</v>
      </c>
      <c r="S1162" s="1" t="s">
        <v>2776</v>
      </c>
      <c r="T1162" s="124" t="s">
        <v>552</v>
      </c>
    </row>
    <row r="1163" spans="1:20" ht="95.1" customHeight="1" x14ac:dyDescent="0.25">
      <c r="A1163" s="118" t="s">
        <v>2274</v>
      </c>
      <c r="B1163" s="1">
        <v>2007</v>
      </c>
      <c r="C1163" s="1" t="s">
        <v>1496</v>
      </c>
      <c r="D1163" s="1" t="s">
        <v>550</v>
      </c>
      <c r="E1163" s="1" t="s">
        <v>887</v>
      </c>
      <c r="F1163" s="1" t="s">
        <v>1133</v>
      </c>
      <c r="G1163" s="1" t="s">
        <v>44</v>
      </c>
      <c r="H1163" s="133">
        <v>400</v>
      </c>
      <c r="I1163" s="7" t="s">
        <v>2516</v>
      </c>
      <c r="J1163" s="1" t="s">
        <v>57</v>
      </c>
      <c r="K1163" s="1" t="s">
        <v>639</v>
      </c>
      <c r="L1163" s="3">
        <v>29.12</v>
      </c>
      <c r="M1163" s="10">
        <f t="shared" si="22"/>
        <v>11648</v>
      </c>
      <c r="N1163" s="5" t="s">
        <v>12</v>
      </c>
      <c r="O1163" s="1" t="s">
        <v>99</v>
      </c>
      <c r="P1163" s="1" t="s">
        <v>57</v>
      </c>
      <c r="Q1163" s="1" t="s">
        <v>226</v>
      </c>
      <c r="R1163" s="6">
        <v>45823</v>
      </c>
      <c r="S1163" s="1" t="s">
        <v>2776</v>
      </c>
      <c r="T1163" s="124" t="s">
        <v>552</v>
      </c>
    </row>
    <row r="1164" spans="1:20" ht="95.1" customHeight="1" x14ac:dyDescent="0.25">
      <c r="A1164" s="118" t="s">
        <v>2274</v>
      </c>
      <c r="B1164" s="1">
        <v>2007</v>
      </c>
      <c r="C1164" s="1" t="s">
        <v>1496</v>
      </c>
      <c r="D1164" s="1" t="s">
        <v>550</v>
      </c>
      <c r="E1164" s="1" t="s">
        <v>887</v>
      </c>
      <c r="F1164" s="1" t="s">
        <v>1133</v>
      </c>
      <c r="G1164" s="1" t="s">
        <v>44</v>
      </c>
      <c r="H1164" s="133">
        <v>140</v>
      </c>
      <c r="I1164" s="7" t="s">
        <v>2516</v>
      </c>
      <c r="J1164" s="1" t="s">
        <v>57</v>
      </c>
      <c r="K1164" s="1" t="s">
        <v>640</v>
      </c>
      <c r="L1164" s="3">
        <v>0.43</v>
      </c>
      <c r="M1164" s="10">
        <f t="shared" si="22"/>
        <v>60.199999999999996</v>
      </c>
      <c r="N1164" s="5" t="s">
        <v>12</v>
      </c>
      <c r="O1164" s="1" t="s">
        <v>99</v>
      </c>
      <c r="P1164" s="1" t="s">
        <v>57</v>
      </c>
      <c r="Q1164" s="1" t="s">
        <v>226</v>
      </c>
      <c r="R1164" s="6">
        <v>45823</v>
      </c>
      <c r="S1164" s="1" t="s">
        <v>2776</v>
      </c>
      <c r="T1164" s="124" t="s">
        <v>552</v>
      </c>
    </row>
    <row r="1165" spans="1:20" ht="95.1" customHeight="1" x14ac:dyDescent="0.25">
      <c r="A1165" s="118" t="s">
        <v>2274</v>
      </c>
      <c r="B1165" s="1">
        <v>2007</v>
      </c>
      <c r="C1165" s="1" t="s">
        <v>1496</v>
      </c>
      <c r="D1165" s="1" t="s">
        <v>550</v>
      </c>
      <c r="E1165" s="1" t="s">
        <v>887</v>
      </c>
      <c r="F1165" s="1" t="s">
        <v>1133</v>
      </c>
      <c r="G1165" s="1" t="s">
        <v>44</v>
      </c>
      <c r="H1165" s="133">
        <v>190</v>
      </c>
      <c r="I1165" s="7" t="s">
        <v>2516</v>
      </c>
      <c r="J1165" s="1" t="s">
        <v>57</v>
      </c>
      <c r="K1165" s="1" t="s">
        <v>641</v>
      </c>
      <c r="L1165" s="3">
        <v>0.98</v>
      </c>
      <c r="M1165" s="10">
        <f t="shared" si="22"/>
        <v>186.2</v>
      </c>
      <c r="N1165" s="5" t="s">
        <v>12</v>
      </c>
      <c r="O1165" s="1" t="s">
        <v>99</v>
      </c>
      <c r="P1165" s="1" t="s">
        <v>57</v>
      </c>
      <c r="Q1165" s="1" t="s">
        <v>226</v>
      </c>
      <c r="R1165" s="6">
        <v>45823</v>
      </c>
      <c r="S1165" s="1" t="s">
        <v>2776</v>
      </c>
      <c r="T1165" s="124" t="s">
        <v>552</v>
      </c>
    </row>
    <row r="1166" spans="1:20" ht="95.1" customHeight="1" x14ac:dyDescent="0.25">
      <c r="A1166" s="118" t="s">
        <v>2274</v>
      </c>
      <c r="B1166" s="1">
        <v>2007</v>
      </c>
      <c r="C1166" s="1" t="s">
        <v>1496</v>
      </c>
      <c r="D1166" s="1" t="s">
        <v>550</v>
      </c>
      <c r="E1166" s="1" t="s">
        <v>887</v>
      </c>
      <c r="F1166" s="1" t="s">
        <v>1133</v>
      </c>
      <c r="G1166" s="1" t="s">
        <v>44</v>
      </c>
      <c r="H1166" s="133">
        <v>514</v>
      </c>
      <c r="I1166" s="7" t="s">
        <v>2516</v>
      </c>
      <c r="J1166" s="1" t="s">
        <v>57</v>
      </c>
      <c r="K1166" s="1" t="s">
        <v>642</v>
      </c>
      <c r="L1166" s="3">
        <v>1.68</v>
      </c>
      <c r="M1166" s="10">
        <f t="shared" si="22"/>
        <v>863.52</v>
      </c>
      <c r="N1166" s="5" t="s">
        <v>12</v>
      </c>
      <c r="O1166" s="1" t="s">
        <v>99</v>
      </c>
      <c r="P1166" s="1" t="s">
        <v>57</v>
      </c>
      <c r="Q1166" s="1" t="s">
        <v>226</v>
      </c>
      <c r="R1166" s="6">
        <v>45823</v>
      </c>
      <c r="S1166" s="1" t="s">
        <v>2776</v>
      </c>
      <c r="T1166" s="124" t="s">
        <v>552</v>
      </c>
    </row>
    <row r="1167" spans="1:20" ht="95.1" customHeight="1" x14ac:dyDescent="0.25">
      <c r="A1167" s="118" t="s">
        <v>2274</v>
      </c>
      <c r="B1167" s="1">
        <v>2515</v>
      </c>
      <c r="C1167" s="1" t="s">
        <v>1496</v>
      </c>
      <c r="D1167" s="1" t="s">
        <v>550</v>
      </c>
      <c r="E1167" s="1" t="s">
        <v>887</v>
      </c>
      <c r="F1167" s="1">
        <v>1076403</v>
      </c>
      <c r="G1167" s="1" t="s">
        <v>44</v>
      </c>
      <c r="H1167" s="133">
        <v>1474</v>
      </c>
      <c r="I1167" s="7" t="s">
        <v>2516</v>
      </c>
      <c r="J1167" s="1" t="s">
        <v>57</v>
      </c>
      <c r="K1167" s="1" t="s">
        <v>642</v>
      </c>
      <c r="L1167" s="3">
        <v>1.68</v>
      </c>
      <c r="M1167" s="10">
        <f t="shared" si="22"/>
        <v>2476.3199999999997</v>
      </c>
      <c r="N1167" s="5" t="s">
        <v>12</v>
      </c>
      <c r="O1167" s="1" t="s">
        <v>99</v>
      </c>
      <c r="P1167" s="1" t="s">
        <v>57</v>
      </c>
      <c r="Q1167" s="1" t="s">
        <v>226</v>
      </c>
      <c r="R1167" s="6">
        <v>45823</v>
      </c>
      <c r="S1167" s="1" t="s">
        <v>2776</v>
      </c>
      <c r="T1167" s="124" t="s">
        <v>552</v>
      </c>
    </row>
    <row r="1168" spans="1:20" ht="95.1" customHeight="1" x14ac:dyDescent="0.25">
      <c r="A1168" s="118" t="s">
        <v>2274</v>
      </c>
      <c r="B1168" s="1">
        <v>2007</v>
      </c>
      <c r="C1168" s="1" t="s">
        <v>1496</v>
      </c>
      <c r="D1168" s="1" t="s">
        <v>550</v>
      </c>
      <c r="E1168" s="1" t="s">
        <v>887</v>
      </c>
      <c r="F1168" s="1" t="s">
        <v>1133</v>
      </c>
      <c r="G1168" s="1" t="s">
        <v>44</v>
      </c>
      <c r="H1168" s="133">
        <v>150</v>
      </c>
      <c r="I1168" s="7" t="s">
        <v>2516</v>
      </c>
      <c r="J1168" s="1" t="s">
        <v>57</v>
      </c>
      <c r="K1168" s="1" t="s">
        <v>643</v>
      </c>
      <c r="L1168" s="3">
        <v>10.46</v>
      </c>
      <c r="M1168" s="10">
        <f t="shared" si="22"/>
        <v>1569.0000000000002</v>
      </c>
      <c r="N1168" s="5" t="s">
        <v>12</v>
      </c>
      <c r="O1168" s="1" t="s">
        <v>99</v>
      </c>
      <c r="P1168" s="1" t="s">
        <v>57</v>
      </c>
      <c r="Q1168" s="1" t="s">
        <v>226</v>
      </c>
      <c r="R1168" s="6">
        <v>45823</v>
      </c>
      <c r="S1168" s="1" t="s">
        <v>2776</v>
      </c>
      <c r="T1168" s="124" t="s">
        <v>552</v>
      </c>
    </row>
    <row r="1169" spans="1:20" ht="95.1" customHeight="1" x14ac:dyDescent="0.25">
      <c r="A1169" s="118" t="s">
        <v>2274</v>
      </c>
      <c r="B1169" s="1">
        <v>2007</v>
      </c>
      <c r="C1169" s="1" t="s">
        <v>1496</v>
      </c>
      <c r="D1169" s="1" t="s">
        <v>550</v>
      </c>
      <c r="E1169" s="1" t="s">
        <v>887</v>
      </c>
      <c r="F1169" s="1" t="s">
        <v>1133</v>
      </c>
      <c r="G1169" s="1" t="s">
        <v>44</v>
      </c>
      <c r="H1169" s="133">
        <v>10160</v>
      </c>
      <c r="I1169" s="7" t="s">
        <v>2516</v>
      </c>
      <c r="J1169" s="1" t="s">
        <v>57</v>
      </c>
      <c r="K1169" s="1" t="s">
        <v>644</v>
      </c>
      <c r="L1169" s="3">
        <v>1.06</v>
      </c>
      <c r="M1169" s="10">
        <f t="shared" si="22"/>
        <v>10769.6</v>
      </c>
      <c r="N1169" s="5" t="s">
        <v>12</v>
      </c>
      <c r="O1169" s="1" t="s">
        <v>99</v>
      </c>
      <c r="P1169" s="1" t="s">
        <v>57</v>
      </c>
      <c r="Q1169" s="1" t="s">
        <v>226</v>
      </c>
      <c r="R1169" s="6">
        <v>45823</v>
      </c>
      <c r="S1169" s="1" t="s">
        <v>2776</v>
      </c>
      <c r="T1169" s="124" t="s">
        <v>552</v>
      </c>
    </row>
    <row r="1170" spans="1:20" ht="95.1" customHeight="1" x14ac:dyDescent="0.25">
      <c r="A1170" s="118" t="s">
        <v>2274</v>
      </c>
      <c r="B1170" s="1">
        <v>2007</v>
      </c>
      <c r="C1170" s="1" t="s">
        <v>1496</v>
      </c>
      <c r="D1170" s="1" t="s">
        <v>550</v>
      </c>
      <c r="E1170" s="1" t="s">
        <v>887</v>
      </c>
      <c r="F1170" s="1" t="s">
        <v>1133</v>
      </c>
      <c r="G1170" s="1" t="s">
        <v>44</v>
      </c>
      <c r="H1170" s="133">
        <v>10170</v>
      </c>
      <c r="I1170" s="7" t="s">
        <v>2516</v>
      </c>
      <c r="J1170" s="1" t="s">
        <v>57</v>
      </c>
      <c r="K1170" s="1" t="s">
        <v>645</v>
      </c>
      <c r="L1170" s="3">
        <v>1.03</v>
      </c>
      <c r="M1170" s="10">
        <f t="shared" si="22"/>
        <v>10475.1</v>
      </c>
      <c r="N1170" s="5" t="s">
        <v>12</v>
      </c>
      <c r="O1170" s="1" t="s">
        <v>99</v>
      </c>
      <c r="P1170" s="1" t="s">
        <v>57</v>
      </c>
      <c r="Q1170" s="1" t="s">
        <v>226</v>
      </c>
      <c r="R1170" s="6">
        <v>45823</v>
      </c>
      <c r="S1170" s="1" t="s">
        <v>2776</v>
      </c>
      <c r="T1170" s="124" t="s">
        <v>552</v>
      </c>
    </row>
    <row r="1171" spans="1:20" ht="95.1" customHeight="1" x14ac:dyDescent="0.25">
      <c r="A1171" s="118" t="s">
        <v>2274</v>
      </c>
      <c r="B1171" s="1">
        <v>2007</v>
      </c>
      <c r="C1171" s="1" t="s">
        <v>1496</v>
      </c>
      <c r="D1171" s="1" t="s">
        <v>550</v>
      </c>
      <c r="E1171" s="1" t="s">
        <v>887</v>
      </c>
      <c r="F1171" s="1" t="s">
        <v>1133</v>
      </c>
      <c r="G1171" s="1" t="s">
        <v>44</v>
      </c>
      <c r="H1171" s="133">
        <v>960</v>
      </c>
      <c r="I1171" s="7" t="s">
        <v>2516</v>
      </c>
      <c r="J1171" s="1" t="s">
        <v>57</v>
      </c>
      <c r="K1171" s="1" t="s">
        <v>646</v>
      </c>
      <c r="L1171" s="3">
        <v>1.04</v>
      </c>
      <c r="M1171" s="10">
        <f t="shared" si="22"/>
        <v>998.40000000000009</v>
      </c>
      <c r="N1171" s="5" t="s">
        <v>12</v>
      </c>
      <c r="O1171" s="1" t="s">
        <v>99</v>
      </c>
      <c r="P1171" s="1" t="s">
        <v>57</v>
      </c>
      <c r="Q1171" s="1" t="s">
        <v>226</v>
      </c>
      <c r="R1171" s="6">
        <v>45823</v>
      </c>
      <c r="S1171" s="1" t="s">
        <v>2776</v>
      </c>
      <c r="T1171" s="124" t="s">
        <v>552</v>
      </c>
    </row>
    <row r="1172" spans="1:20" ht="95.1" customHeight="1" x14ac:dyDescent="0.25">
      <c r="A1172" s="118" t="s">
        <v>2274</v>
      </c>
      <c r="B1172" s="1">
        <v>2007</v>
      </c>
      <c r="C1172" s="1" t="s">
        <v>1496</v>
      </c>
      <c r="D1172" s="1" t="s">
        <v>550</v>
      </c>
      <c r="E1172" s="1" t="s">
        <v>887</v>
      </c>
      <c r="F1172" s="1" t="s">
        <v>1133</v>
      </c>
      <c r="G1172" s="1" t="s">
        <v>44</v>
      </c>
      <c r="H1172" s="133">
        <v>950</v>
      </c>
      <c r="I1172" s="7" t="s">
        <v>2516</v>
      </c>
      <c r="J1172" s="1" t="s">
        <v>57</v>
      </c>
      <c r="K1172" s="1" t="s">
        <v>647</v>
      </c>
      <c r="L1172" s="3">
        <v>1.08</v>
      </c>
      <c r="M1172" s="10">
        <f t="shared" si="22"/>
        <v>1026</v>
      </c>
      <c r="N1172" s="5" t="s">
        <v>12</v>
      </c>
      <c r="O1172" s="1" t="s">
        <v>99</v>
      </c>
      <c r="P1172" s="1" t="s">
        <v>57</v>
      </c>
      <c r="Q1172" s="1" t="s">
        <v>226</v>
      </c>
      <c r="R1172" s="6">
        <v>45823</v>
      </c>
      <c r="S1172" s="1" t="s">
        <v>2776</v>
      </c>
      <c r="T1172" s="124" t="s">
        <v>552</v>
      </c>
    </row>
    <row r="1173" spans="1:20" ht="95.1" customHeight="1" x14ac:dyDescent="0.25">
      <c r="A1173" s="118" t="s">
        <v>2274</v>
      </c>
      <c r="B1173" s="1">
        <v>2007</v>
      </c>
      <c r="C1173" s="1" t="s">
        <v>1496</v>
      </c>
      <c r="D1173" s="1" t="s">
        <v>550</v>
      </c>
      <c r="E1173" s="1" t="s">
        <v>887</v>
      </c>
      <c r="F1173" s="1" t="s">
        <v>1133</v>
      </c>
      <c r="G1173" s="1" t="s">
        <v>44</v>
      </c>
      <c r="H1173" s="133">
        <v>950</v>
      </c>
      <c r="I1173" s="7" t="s">
        <v>2516</v>
      </c>
      <c r="J1173" s="1" t="s">
        <v>57</v>
      </c>
      <c r="K1173" s="1" t="s">
        <v>648</v>
      </c>
      <c r="L1173" s="3">
        <v>1.08</v>
      </c>
      <c r="M1173" s="10">
        <f t="shared" si="22"/>
        <v>1026</v>
      </c>
      <c r="N1173" s="5" t="s">
        <v>12</v>
      </c>
      <c r="O1173" s="1" t="s">
        <v>99</v>
      </c>
      <c r="P1173" s="1" t="s">
        <v>57</v>
      </c>
      <c r="Q1173" s="1" t="s">
        <v>226</v>
      </c>
      <c r="R1173" s="6">
        <v>45823</v>
      </c>
      <c r="S1173" s="1" t="s">
        <v>2776</v>
      </c>
      <c r="T1173" s="124" t="s">
        <v>552</v>
      </c>
    </row>
    <row r="1174" spans="1:20" ht="95.1" customHeight="1" x14ac:dyDescent="0.25">
      <c r="A1174" s="118" t="s">
        <v>2274</v>
      </c>
      <c r="B1174" s="1">
        <v>2007</v>
      </c>
      <c r="C1174" s="1" t="s">
        <v>1496</v>
      </c>
      <c r="D1174" s="1" t="s">
        <v>550</v>
      </c>
      <c r="E1174" s="1" t="s">
        <v>887</v>
      </c>
      <c r="F1174" s="1" t="s">
        <v>1133</v>
      </c>
      <c r="G1174" s="1" t="s">
        <v>44</v>
      </c>
      <c r="H1174" s="133">
        <v>960</v>
      </c>
      <c r="I1174" s="7" t="s">
        <v>2516</v>
      </c>
      <c r="J1174" s="1" t="s">
        <v>57</v>
      </c>
      <c r="K1174" s="1" t="s">
        <v>649</v>
      </c>
      <c r="L1174" s="3">
        <v>1.06</v>
      </c>
      <c r="M1174" s="10">
        <f t="shared" si="22"/>
        <v>1017.6</v>
      </c>
      <c r="N1174" s="5" t="s">
        <v>12</v>
      </c>
      <c r="O1174" s="1" t="s">
        <v>99</v>
      </c>
      <c r="P1174" s="1" t="s">
        <v>57</v>
      </c>
      <c r="Q1174" s="1" t="s">
        <v>226</v>
      </c>
      <c r="R1174" s="6">
        <v>45823</v>
      </c>
      <c r="S1174" s="1" t="s">
        <v>2776</v>
      </c>
      <c r="T1174" s="124" t="s">
        <v>552</v>
      </c>
    </row>
    <row r="1175" spans="1:20" ht="95.1" customHeight="1" x14ac:dyDescent="0.25">
      <c r="A1175" s="118" t="s">
        <v>2274</v>
      </c>
      <c r="B1175" s="1">
        <v>2515</v>
      </c>
      <c r="C1175" s="1" t="s">
        <v>1496</v>
      </c>
      <c r="D1175" s="1" t="s">
        <v>550</v>
      </c>
      <c r="E1175" s="1" t="s">
        <v>887</v>
      </c>
      <c r="F1175" s="14">
        <v>5680041400005</v>
      </c>
      <c r="G1175" s="1" t="s">
        <v>44</v>
      </c>
      <c r="H1175" s="133">
        <v>334</v>
      </c>
      <c r="I1175" s="7" t="s">
        <v>2516</v>
      </c>
      <c r="J1175" s="1" t="s">
        <v>57</v>
      </c>
      <c r="K1175" s="1" t="s">
        <v>650</v>
      </c>
      <c r="L1175" s="3">
        <v>6.88</v>
      </c>
      <c r="M1175" s="10">
        <f t="shared" si="22"/>
        <v>2297.92</v>
      </c>
      <c r="N1175" s="5" t="s">
        <v>12</v>
      </c>
      <c r="O1175" s="1" t="s">
        <v>99</v>
      </c>
      <c r="P1175" s="1" t="s">
        <v>57</v>
      </c>
      <c r="Q1175" s="1" t="s">
        <v>226</v>
      </c>
      <c r="R1175" s="6">
        <v>45823</v>
      </c>
      <c r="S1175" s="1" t="s">
        <v>2776</v>
      </c>
      <c r="T1175" s="124" t="s">
        <v>552</v>
      </c>
    </row>
    <row r="1176" spans="1:20" ht="95.1" customHeight="1" x14ac:dyDescent="0.25">
      <c r="A1176" s="118" t="s">
        <v>2274</v>
      </c>
      <c r="B1176" s="1">
        <v>2007</v>
      </c>
      <c r="C1176" s="1" t="s">
        <v>1496</v>
      </c>
      <c r="D1176" s="1" t="s">
        <v>550</v>
      </c>
      <c r="E1176" s="1" t="s">
        <v>887</v>
      </c>
      <c r="F1176" s="1" t="s">
        <v>1133</v>
      </c>
      <c r="G1176" s="1" t="s">
        <v>44</v>
      </c>
      <c r="H1176" s="133">
        <v>130</v>
      </c>
      <c r="I1176" s="7" t="s">
        <v>2516</v>
      </c>
      <c r="J1176" s="1" t="s">
        <v>57</v>
      </c>
      <c r="K1176" s="1" t="s">
        <v>651</v>
      </c>
      <c r="L1176" s="3">
        <v>3.8</v>
      </c>
      <c r="M1176" s="10">
        <f t="shared" si="22"/>
        <v>494</v>
      </c>
      <c r="N1176" s="5" t="s">
        <v>12</v>
      </c>
      <c r="O1176" s="1" t="s">
        <v>99</v>
      </c>
      <c r="P1176" s="1" t="s">
        <v>57</v>
      </c>
      <c r="Q1176" s="1" t="s">
        <v>226</v>
      </c>
      <c r="R1176" s="6">
        <v>45823</v>
      </c>
      <c r="S1176" s="1" t="s">
        <v>2776</v>
      </c>
      <c r="T1176" s="124" t="s">
        <v>552</v>
      </c>
    </row>
    <row r="1177" spans="1:20" ht="95.1" customHeight="1" x14ac:dyDescent="0.25">
      <c r="A1177" s="118" t="s">
        <v>2274</v>
      </c>
      <c r="B1177" s="1">
        <v>2007</v>
      </c>
      <c r="C1177" s="1" t="s">
        <v>1496</v>
      </c>
      <c r="D1177" s="1" t="s">
        <v>550</v>
      </c>
      <c r="E1177" s="1" t="s">
        <v>887</v>
      </c>
      <c r="F1177" s="1" t="s">
        <v>1133</v>
      </c>
      <c r="G1177" s="1" t="s">
        <v>3039</v>
      </c>
      <c r="H1177" s="133">
        <v>430</v>
      </c>
      <c r="I1177" s="7" t="s">
        <v>2516</v>
      </c>
      <c r="J1177" s="1" t="s">
        <v>57</v>
      </c>
      <c r="K1177" s="1" t="s">
        <v>652</v>
      </c>
      <c r="L1177" s="3">
        <v>7.48</v>
      </c>
      <c r="M1177" s="10">
        <f t="shared" si="22"/>
        <v>3216.4</v>
      </c>
      <c r="N1177" s="5" t="s">
        <v>12</v>
      </c>
      <c r="O1177" s="1" t="s">
        <v>99</v>
      </c>
      <c r="P1177" s="1" t="s">
        <v>57</v>
      </c>
      <c r="Q1177" s="1" t="s">
        <v>226</v>
      </c>
      <c r="R1177" s="6">
        <v>45823</v>
      </c>
      <c r="S1177" s="1" t="s">
        <v>2776</v>
      </c>
      <c r="T1177" s="124" t="s">
        <v>552</v>
      </c>
    </row>
    <row r="1178" spans="1:20" ht="95.1" customHeight="1" x14ac:dyDescent="0.25">
      <c r="A1178" s="118" t="s">
        <v>2274</v>
      </c>
      <c r="B1178" s="1">
        <v>2007</v>
      </c>
      <c r="C1178" s="1" t="s">
        <v>1496</v>
      </c>
      <c r="D1178" s="1" t="s">
        <v>550</v>
      </c>
      <c r="E1178" s="1" t="s">
        <v>887</v>
      </c>
      <c r="F1178" s="1" t="s">
        <v>1133</v>
      </c>
      <c r="G1178" s="1" t="s">
        <v>3039</v>
      </c>
      <c r="H1178" s="133">
        <v>1970</v>
      </c>
      <c r="I1178" s="7" t="s">
        <v>2516</v>
      </c>
      <c r="J1178" s="1" t="s">
        <v>57</v>
      </c>
      <c r="K1178" s="1" t="s">
        <v>653</v>
      </c>
      <c r="L1178" s="3">
        <v>23.88</v>
      </c>
      <c r="M1178" s="10">
        <f t="shared" si="22"/>
        <v>47043.6</v>
      </c>
      <c r="N1178" s="5" t="s">
        <v>12</v>
      </c>
      <c r="O1178" s="1" t="s">
        <v>99</v>
      </c>
      <c r="P1178" s="1" t="s">
        <v>57</v>
      </c>
      <c r="Q1178" s="1" t="s">
        <v>226</v>
      </c>
      <c r="R1178" s="6">
        <v>45823</v>
      </c>
      <c r="S1178" s="1" t="s">
        <v>2776</v>
      </c>
      <c r="T1178" s="124" t="s">
        <v>552</v>
      </c>
    </row>
    <row r="1179" spans="1:20" ht="95.1" customHeight="1" x14ac:dyDescent="0.25">
      <c r="A1179" s="118" t="s">
        <v>2274</v>
      </c>
      <c r="B1179" s="1">
        <v>2515</v>
      </c>
      <c r="C1179" s="1" t="s">
        <v>1496</v>
      </c>
      <c r="D1179" s="1" t="s">
        <v>550</v>
      </c>
      <c r="E1179" s="1" t="s">
        <v>887</v>
      </c>
      <c r="F1179" s="1" t="s">
        <v>1133</v>
      </c>
      <c r="G1179" s="1" t="s">
        <v>3039</v>
      </c>
      <c r="H1179" s="133">
        <v>158</v>
      </c>
      <c r="I1179" s="7" t="s">
        <v>2516</v>
      </c>
      <c r="J1179" s="1" t="s">
        <v>57</v>
      </c>
      <c r="K1179" s="1" t="s">
        <v>653</v>
      </c>
      <c r="L1179" s="3">
        <v>23.88</v>
      </c>
      <c r="M1179" s="10">
        <f t="shared" si="22"/>
        <v>3773.04</v>
      </c>
      <c r="N1179" s="5" t="s">
        <v>12</v>
      </c>
      <c r="O1179" s="1" t="s">
        <v>99</v>
      </c>
      <c r="P1179" s="1" t="s">
        <v>57</v>
      </c>
      <c r="Q1179" s="1" t="s">
        <v>226</v>
      </c>
      <c r="R1179" s="6">
        <v>45823</v>
      </c>
      <c r="S1179" s="1" t="s">
        <v>2776</v>
      </c>
      <c r="T1179" s="124" t="s">
        <v>552</v>
      </c>
    </row>
    <row r="1180" spans="1:20" ht="95.1" customHeight="1" x14ac:dyDescent="0.25">
      <c r="A1180" s="118" t="s">
        <v>2274</v>
      </c>
      <c r="B1180" s="1">
        <v>2007</v>
      </c>
      <c r="C1180" s="1" t="s">
        <v>1496</v>
      </c>
      <c r="D1180" s="1" t="s">
        <v>550</v>
      </c>
      <c r="E1180" s="1" t="s">
        <v>887</v>
      </c>
      <c r="F1180" s="1" t="s">
        <v>1133</v>
      </c>
      <c r="G1180" s="1" t="s">
        <v>44</v>
      </c>
      <c r="H1180" s="133">
        <v>8</v>
      </c>
      <c r="I1180" s="7" t="s">
        <v>2516</v>
      </c>
      <c r="J1180" s="1" t="s">
        <v>57</v>
      </c>
      <c r="K1180" s="1" t="s">
        <v>654</v>
      </c>
      <c r="L1180" s="3">
        <v>2.37</v>
      </c>
      <c r="M1180" s="10">
        <f t="shared" si="22"/>
        <v>18.96</v>
      </c>
      <c r="N1180" s="5" t="s">
        <v>12</v>
      </c>
      <c r="O1180" s="1" t="s">
        <v>99</v>
      </c>
      <c r="P1180" s="1" t="s">
        <v>57</v>
      </c>
      <c r="Q1180" s="1" t="s">
        <v>226</v>
      </c>
      <c r="R1180" s="6">
        <v>45823</v>
      </c>
      <c r="S1180" s="1" t="s">
        <v>2776</v>
      </c>
      <c r="T1180" s="124" t="s">
        <v>552</v>
      </c>
    </row>
    <row r="1181" spans="1:20" ht="95.1" customHeight="1" x14ac:dyDescent="0.25">
      <c r="A1181" s="118" t="s">
        <v>2274</v>
      </c>
      <c r="B1181" s="1">
        <v>2515</v>
      </c>
      <c r="C1181" s="1" t="s">
        <v>1496</v>
      </c>
      <c r="D1181" s="1" t="s">
        <v>550</v>
      </c>
      <c r="E1181" s="1" t="s">
        <v>887</v>
      </c>
      <c r="F1181" s="1" t="s">
        <v>1133</v>
      </c>
      <c r="G1181" s="1" t="s">
        <v>44</v>
      </c>
      <c r="H1181" s="133">
        <v>550</v>
      </c>
      <c r="I1181" s="7" t="s">
        <v>2516</v>
      </c>
      <c r="J1181" s="1" t="s">
        <v>57</v>
      </c>
      <c r="K1181" s="1" t="s">
        <v>654</v>
      </c>
      <c r="L1181" s="3">
        <v>2.37</v>
      </c>
      <c r="M1181" s="10">
        <f t="shared" si="22"/>
        <v>1303.5</v>
      </c>
      <c r="N1181" s="5" t="s">
        <v>12</v>
      </c>
      <c r="O1181" s="1" t="s">
        <v>99</v>
      </c>
      <c r="P1181" s="1" t="s">
        <v>57</v>
      </c>
      <c r="Q1181" s="1" t="s">
        <v>226</v>
      </c>
      <c r="R1181" s="6">
        <v>45823</v>
      </c>
      <c r="S1181" s="1" t="s">
        <v>2776</v>
      </c>
      <c r="T1181" s="124" t="s">
        <v>552</v>
      </c>
    </row>
    <row r="1182" spans="1:20" ht="95.1" customHeight="1" x14ac:dyDescent="0.25">
      <c r="A1182" s="118" t="s">
        <v>2274</v>
      </c>
      <c r="B1182" s="1">
        <v>2007</v>
      </c>
      <c r="C1182" s="1" t="s">
        <v>1496</v>
      </c>
      <c r="D1182" s="1" t="s">
        <v>550</v>
      </c>
      <c r="E1182" s="1" t="s">
        <v>887</v>
      </c>
      <c r="F1182" s="1" t="s">
        <v>1133</v>
      </c>
      <c r="G1182" s="1" t="s">
        <v>44</v>
      </c>
      <c r="H1182" s="133">
        <v>80</v>
      </c>
      <c r="I1182" s="7" t="s">
        <v>2516</v>
      </c>
      <c r="J1182" s="1" t="s">
        <v>57</v>
      </c>
      <c r="K1182" s="1" t="s">
        <v>655</v>
      </c>
      <c r="L1182" s="3">
        <v>3.92</v>
      </c>
      <c r="M1182" s="10">
        <f t="shared" si="22"/>
        <v>313.60000000000002</v>
      </c>
      <c r="N1182" s="5" t="s">
        <v>12</v>
      </c>
      <c r="O1182" s="1" t="s">
        <v>99</v>
      </c>
      <c r="P1182" s="1" t="s">
        <v>57</v>
      </c>
      <c r="Q1182" s="1" t="s">
        <v>226</v>
      </c>
      <c r="R1182" s="6">
        <v>45823</v>
      </c>
      <c r="S1182" s="1" t="s">
        <v>2776</v>
      </c>
      <c r="T1182" s="124" t="s">
        <v>552</v>
      </c>
    </row>
    <row r="1183" spans="1:20" ht="95.1" customHeight="1" x14ac:dyDescent="0.25">
      <c r="A1183" s="118" t="s">
        <v>2274</v>
      </c>
      <c r="B1183" s="1">
        <v>2515</v>
      </c>
      <c r="C1183" s="1" t="s">
        <v>1496</v>
      </c>
      <c r="D1183" s="1" t="s">
        <v>550</v>
      </c>
      <c r="E1183" s="1" t="s">
        <v>887</v>
      </c>
      <c r="F1183" s="1" t="s">
        <v>1133</v>
      </c>
      <c r="G1183" s="1" t="s">
        <v>44</v>
      </c>
      <c r="H1183" s="133">
        <v>45</v>
      </c>
      <c r="I1183" s="7" t="s">
        <v>2516</v>
      </c>
      <c r="J1183" s="1" t="s">
        <v>57</v>
      </c>
      <c r="K1183" s="1" t="s">
        <v>655</v>
      </c>
      <c r="L1183" s="3">
        <v>3.92</v>
      </c>
      <c r="M1183" s="10">
        <f t="shared" si="22"/>
        <v>176.4</v>
      </c>
      <c r="N1183" s="5" t="s">
        <v>12</v>
      </c>
      <c r="O1183" s="1" t="s">
        <v>99</v>
      </c>
      <c r="P1183" s="1" t="s">
        <v>57</v>
      </c>
      <c r="Q1183" s="1" t="s">
        <v>226</v>
      </c>
      <c r="R1183" s="6">
        <v>45823</v>
      </c>
      <c r="S1183" s="1" t="s">
        <v>2776</v>
      </c>
      <c r="T1183" s="124" t="s">
        <v>552</v>
      </c>
    </row>
    <row r="1184" spans="1:20" ht="95.1" customHeight="1" x14ac:dyDescent="0.25">
      <c r="A1184" s="118" t="s">
        <v>2274</v>
      </c>
      <c r="B1184" s="1">
        <v>2007</v>
      </c>
      <c r="C1184" s="1" t="s">
        <v>1496</v>
      </c>
      <c r="D1184" s="1" t="s">
        <v>550</v>
      </c>
      <c r="E1184" s="1" t="s">
        <v>887</v>
      </c>
      <c r="F1184" s="1" t="s">
        <v>1133</v>
      </c>
      <c r="G1184" s="1" t="s">
        <v>44</v>
      </c>
      <c r="H1184" s="133">
        <v>205</v>
      </c>
      <c r="I1184" s="7" t="s">
        <v>2516</v>
      </c>
      <c r="J1184" s="1" t="s">
        <v>57</v>
      </c>
      <c r="K1184" s="1" t="s">
        <v>656</v>
      </c>
      <c r="L1184" s="3">
        <v>1.29</v>
      </c>
      <c r="M1184" s="10">
        <f t="shared" si="22"/>
        <v>264.45</v>
      </c>
      <c r="N1184" s="5" t="s">
        <v>12</v>
      </c>
      <c r="O1184" s="1" t="s">
        <v>99</v>
      </c>
      <c r="P1184" s="1" t="s">
        <v>57</v>
      </c>
      <c r="Q1184" s="1" t="s">
        <v>226</v>
      </c>
      <c r="R1184" s="6">
        <v>45823</v>
      </c>
      <c r="S1184" s="1" t="s">
        <v>2776</v>
      </c>
      <c r="T1184" s="124" t="s">
        <v>552</v>
      </c>
    </row>
    <row r="1185" spans="1:20" ht="95.1" customHeight="1" x14ac:dyDescent="0.25">
      <c r="A1185" s="118" t="s">
        <v>2274</v>
      </c>
      <c r="B1185" s="1">
        <v>2515</v>
      </c>
      <c r="C1185" s="1" t="s">
        <v>1496</v>
      </c>
      <c r="D1185" s="1" t="s">
        <v>550</v>
      </c>
      <c r="E1185" s="1" t="s">
        <v>887</v>
      </c>
      <c r="F1185" s="1" t="s">
        <v>1133</v>
      </c>
      <c r="G1185" s="1" t="s">
        <v>44</v>
      </c>
      <c r="H1185" s="133">
        <v>270</v>
      </c>
      <c r="I1185" s="7" t="s">
        <v>2516</v>
      </c>
      <c r="J1185" s="1" t="s">
        <v>57</v>
      </c>
      <c r="K1185" s="1" t="s">
        <v>656</v>
      </c>
      <c r="L1185" s="3">
        <v>1.29</v>
      </c>
      <c r="M1185" s="10">
        <f t="shared" si="22"/>
        <v>348.3</v>
      </c>
      <c r="N1185" s="5" t="s">
        <v>12</v>
      </c>
      <c r="O1185" s="1" t="s">
        <v>99</v>
      </c>
      <c r="P1185" s="1" t="s">
        <v>57</v>
      </c>
      <c r="Q1185" s="1" t="s">
        <v>226</v>
      </c>
      <c r="R1185" s="6">
        <v>45823</v>
      </c>
      <c r="S1185" s="1" t="s">
        <v>2776</v>
      </c>
      <c r="T1185" s="124" t="s">
        <v>552</v>
      </c>
    </row>
    <row r="1186" spans="1:20" ht="95.1" customHeight="1" x14ac:dyDescent="0.25">
      <c r="A1186" s="118" t="s">
        <v>2274</v>
      </c>
      <c r="B1186" s="1">
        <v>2007</v>
      </c>
      <c r="C1186" s="1" t="s">
        <v>1496</v>
      </c>
      <c r="D1186" s="1" t="s">
        <v>550</v>
      </c>
      <c r="E1186" s="1" t="s">
        <v>887</v>
      </c>
      <c r="F1186" s="1" t="s">
        <v>1133</v>
      </c>
      <c r="G1186" s="1" t="s">
        <v>44</v>
      </c>
      <c r="H1186" s="133">
        <v>200</v>
      </c>
      <c r="I1186" s="7" t="s">
        <v>2516</v>
      </c>
      <c r="J1186" s="1" t="s">
        <v>57</v>
      </c>
      <c r="K1186" s="1" t="s">
        <v>657</v>
      </c>
      <c r="L1186" s="3">
        <v>3.19</v>
      </c>
      <c r="M1186" s="10">
        <f t="shared" si="22"/>
        <v>638</v>
      </c>
      <c r="N1186" s="5" t="s">
        <v>12</v>
      </c>
      <c r="O1186" s="1" t="s">
        <v>99</v>
      </c>
      <c r="P1186" s="1" t="s">
        <v>57</v>
      </c>
      <c r="Q1186" s="1" t="s">
        <v>226</v>
      </c>
      <c r="R1186" s="6">
        <v>45823</v>
      </c>
      <c r="S1186" s="1" t="s">
        <v>2776</v>
      </c>
      <c r="T1186" s="124" t="s">
        <v>552</v>
      </c>
    </row>
    <row r="1187" spans="1:20" ht="95.1" customHeight="1" x14ac:dyDescent="0.25">
      <c r="A1187" s="118" t="s">
        <v>2274</v>
      </c>
      <c r="B1187" s="1">
        <v>2007</v>
      </c>
      <c r="C1187" s="1" t="s">
        <v>1496</v>
      </c>
      <c r="D1187" s="1" t="s">
        <v>550</v>
      </c>
      <c r="E1187" s="1" t="s">
        <v>887</v>
      </c>
      <c r="F1187" s="1" t="s">
        <v>1133</v>
      </c>
      <c r="G1187" s="1" t="s">
        <v>44</v>
      </c>
      <c r="H1187" s="133">
        <v>150</v>
      </c>
      <c r="I1187" s="7" t="s">
        <v>2516</v>
      </c>
      <c r="J1187" s="1" t="s">
        <v>57</v>
      </c>
      <c r="K1187" s="1" t="s">
        <v>658</v>
      </c>
      <c r="L1187" s="3">
        <v>10.09</v>
      </c>
      <c r="M1187" s="10">
        <f t="shared" si="22"/>
        <v>1513.5</v>
      </c>
      <c r="N1187" s="5" t="s">
        <v>12</v>
      </c>
      <c r="O1187" s="1" t="s">
        <v>99</v>
      </c>
      <c r="P1187" s="1" t="s">
        <v>57</v>
      </c>
      <c r="Q1187" s="1" t="s">
        <v>226</v>
      </c>
      <c r="R1187" s="6">
        <v>45823</v>
      </c>
      <c r="S1187" s="1" t="s">
        <v>2776</v>
      </c>
      <c r="T1187" s="124" t="s">
        <v>552</v>
      </c>
    </row>
    <row r="1188" spans="1:20" ht="95.1" customHeight="1" x14ac:dyDescent="0.25">
      <c r="A1188" s="118" t="s">
        <v>2274</v>
      </c>
      <c r="B1188" s="1">
        <v>2007</v>
      </c>
      <c r="C1188" s="1" t="s">
        <v>1496</v>
      </c>
      <c r="D1188" s="1" t="s">
        <v>550</v>
      </c>
      <c r="E1188" s="1" t="s">
        <v>887</v>
      </c>
      <c r="F1188" s="1" t="s">
        <v>1133</v>
      </c>
      <c r="G1188" s="1" t="s">
        <v>44</v>
      </c>
      <c r="H1188" s="133">
        <v>100</v>
      </c>
      <c r="I1188" s="7" t="s">
        <v>2516</v>
      </c>
      <c r="J1188" s="1" t="s">
        <v>57</v>
      </c>
      <c r="K1188" s="1" t="s">
        <v>659</v>
      </c>
      <c r="L1188" s="3">
        <v>15.38</v>
      </c>
      <c r="M1188" s="10">
        <f t="shared" si="22"/>
        <v>1538</v>
      </c>
      <c r="N1188" s="5" t="s">
        <v>12</v>
      </c>
      <c r="O1188" s="1" t="s">
        <v>99</v>
      </c>
      <c r="P1188" s="1" t="s">
        <v>57</v>
      </c>
      <c r="Q1188" s="1" t="s">
        <v>226</v>
      </c>
      <c r="R1188" s="6">
        <v>45823</v>
      </c>
      <c r="S1188" s="1" t="s">
        <v>2776</v>
      </c>
      <c r="T1188" s="124" t="s">
        <v>552</v>
      </c>
    </row>
    <row r="1189" spans="1:20" ht="95.1" customHeight="1" x14ac:dyDescent="0.25">
      <c r="A1189" s="118" t="s">
        <v>2274</v>
      </c>
      <c r="B1189" s="1">
        <v>2515</v>
      </c>
      <c r="C1189" s="1" t="s">
        <v>1496</v>
      </c>
      <c r="D1189" s="1" t="s">
        <v>550</v>
      </c>
      <c r="E1189" s="1" t="s">
        <v>887</v>
      </c>
      <c r="F1189" s="1" t="s">
        <v>1133</v>
      </c>
      <c r="G1189" s="1" t="s">
        <v>3041</v>
      </c>
      <c r="H1189" s="133">
        <v>202</v>
      </c>
      <c r="I1189" s="7" t="s">
        <v>2516</v>
      </c>
      <c r="J1189" s="1" t="s">
        <v>57</v>
      </c>
      <c r="K1189" s="1" t="s">
        <v>660</v>
      </c>
      <c r="L1189" s="3">
        <v>11.9</v>
      </c>
      <c r="M1189" s="10">
        <f t="shared" si="22"/>
        <v>2403.8000000000002</v>
      </c>
      <c r="N1189" s="5" t="s">
        <v>12</v>
      </c>
      <c r="O1189" s="1" t="s">
        <v>99</v>
      </c>
      <c r="P1189" s="1" t="s">
        <v>57</v>
      </c>
      <c r="Q1189" s="1" t="s">
        <v>226</v>
      </c>
      <c r="R1189" s="6">
        <v>45823</v>
      </c>
      <c r="S1189" s="1" t="s">
        <v>2776</v>
      </c>
      <c r="T1189" s="124" t="s">
        <v>552</v>
      </c>
    </row>
    <row r="1190" spans="1:20" ht="95.1" customHeight="1" x14ac:dyDescent="0.25">
      <c r="A1190" s="118" t="s">
        <v>2274</v>
      </c>
      <c r="B1190" s="1">
        <v>2007</v>
      </c>
      <c r="C1190" s="1" t="s">
        <v>1496</v>
      </c>
      <c r="D1190" s="1" t="s">
        <v>550</v>
      </c>
      <c r="E1190" s="1" t="s">
        <v>887</v>
      </c>
      <c r="F1190" s="1" t="s">
        <v>1133</v>
      </c>
      <c r="G1190" s="1" t="s">
        <v>44</v>
      </c>
      <c r="H1190" s="133">
        <v>472</v>
      </c>
      <c r="I1190" s="7" t="s">
        <v>2516</v>
      </c>
      <c r="J1190" s="1" t="s">
        <v>57</v>
      </c>
      <c r="K1190" s="1" t="s">
        <v>661</v>
      </c>
      <c r="L1190" s="3">
        <v>6.86</v>
      </c>
      <c r="M1190" s="10">
        <f t="shared" si="22"/>
        <v>3237.92</v>
      </c>
      <c r="N1190" s="5" t="s">
        <v>12</v>
      </c>
      <c r="O1190" s="1" t="s">
        <v>99</v>
      </c>
      <c r="P1190" s="1" t="s">
        <v>57</v>
      </c>
      <c r="Q1190" s="1" t="s">
        <v>226</v>
      </c>
      <c r="R1190" s="6">
        <v>45823</v>
      </c>
      <c r="S1190" s="1" t="s">
        <v>2776</v>
      </c>
      <c r="T1190" s="124" t="s">
        <v>552</v>
      </c>
    </row>
    <row r="1191" spans="1:20" ht="95.1" customHeight="1" x14ac:dyDescent="0.25">
      <c r="A1191" s="118" t="s">
        <v>2274</v>
      </c>
      <c r="B1191" s="1">
        <v>2515</v>
      </c>
      <c r="C1191" s="1" t="s">
        <v>1496</v>
      </c>
      <c r="D1191" s="1" t="s">
        <v>550</v>
      </c>
      <c r="E1191" s="1" t="s">
        <v>887</v>
      </c>
      <c r="F1191" s="1" t="s">
        <v>1133</v>
      </c>
      <c r="G1191" s="1" t="s">
        <v>44</v>
      </c>
      <c r="H1191" s="133">
        <v>74</v>
      </c>
      <c r="I1191" s="7" t="s">
        <v>2516</v>
      </c>
      <c r="J1191" s="1" t="s">
        <v>57</v>
      </c>
      <c r="K1191" s="1" t="s">
        <v>661</v>
      </c>
      <c r="L1191" s="3">
        <v>6.86</v>
      </c>
      <c r="M1191" s="10">
        <f t="shared" si="22"/>
        <v>507.64000000000004</v>
      </c>
      <c r="N1191" s="5" t="s">
        <v>12</v>
      </c>
      <c r="O1191" s="1" t="s">
        <v>99</v>
      </c>
      <c r="P1191" s="1" t="s">
        <v>57</v>
      </c>
      <c r="Q1191" s="1" t="s">
        <v>226</v>
      </c>
      <c r="R1191" s="6">
        <v>45823</v>
      </c>
      <c r="S1191" s="1" t="s">
        <v>2776</v>
      </c>
      <c r="T1191" s="124" t="s">
        <v>552</v>
      </c>
    </row>
    <row r="1192" spans="1:20" ht="95.1" customHeight="1" x14ac:dyDescent="0.25">
      <c r="A1192" s="118" t="s">
        <v>2274</v>
      </c>
      <c r="B1192" s="1">
        <v>2007</v>
      </c>
      <c r="C1192" s="1" t="s">
        <v>1496</v>
      </c>
      <c r="D1192" s="1" t="s">
        <v>550</v>
      </c>
      <c r="E1192" s="1" t="s">
        <v>887</v>
      </c>
      <c r="F1192" s="1" t="s">
        <v>1133</v>
      </c>
      <c r="G1192" s="1" t="s">
        <v>3041</v>
      </c>
      <c r="H1192" s="133">
        <v>17</v>
      </c>
      <c r="I1192" s="7" t="s">
        <v>2516</v>
      </c>
      <c r="J1192" s="1" t="s">
        <v>57</v>
      </c>
      <c r="K1192" s="1" t="s">
        <v>662</v>
      </c>
      <c r="L1192" s="3">
        <v>71.62</v>
      </c>
      <c r="M1192" s="10">
        <f t="shared" si="22"/>
        <v>1217.54</v>
      </c>
      <c r="N1192" s="5" t="s">
        <v>12</v>
      </c>
      <c r="O1192" s="1" t="s">
        <v>99</v>
      </c>
      <c r="P1192" s="1" t="s">
        <v>57</v>
      </c>
      <c r="Q1192" s="1" t="s">
        <v>226</v>
      </c>
      <c r="R1192" s="6">
        <v>45823</v>
      </c>
      <c r="S1192" s="1" t="s">
        <v>2776</v>
      </c>
      <c r="T1192" s="124" t="s">
        <v>552</v>
      </c>
    </row>
    <row r="1193" spans="1:20" ht="95.1" customHeight="1" x14ac:dyDescent="0.25">
      <c r="A1193" s="118" t="s">
        <v>2274</v>
      </c>
      <c r="B1193" s="1">
        <v>2007</v>
      </c>
      <c r="C1193" s="1" t="s">
        <v>1496</v>
      </c>
      <c r="D1193" s="1" t="s">
        <v>550</v>
      </c>
      <c r="E1193" s="1" t="s">
        <v>887</v>
      </c>
      <c r="F1193" s="1" t="s">
        <v>1133</v>
      </c>
      <c r="G1193" s="1" t="s">
        <v>3039</v>
      </c>
      <c r="H1193" s="133">
        <v>18</v>
      </c>
      <c r="I1193" s="7" t="s">
        <v>2516</v>
      </c>
      <c r="J1193" s="1" t="s">
        <v>57</v>
      </c>
      <c r="K1193" s="1" t="s">
        <v>663</v>
      </c>
      <c r="L1193" s="3">
        <v>47.43</v>
      </c>
      <c r="M1193" s="10">
        <f t="shared" si="22"/>
        <v>853.74</v>
      </c>
      <c r="N1193" s="5" t="s">
        <v>12</v>
      </c>
      <c r="O1193" s="1" t="s">
        <v>99</v>
      </c>
      <c r="P1193" s="1" t="s">
        <v>57</v>
      </c>
      <c r="Q1193" s="1" t="s">
        <v>226</v>
      </c>
      <c r="R1193" s="6">
        <v>45823</v>
      </c>
      <c r="S1193" s="1" t="s">
        <v>2776</v>
      </c>
      <c r="T1193" s="124" t="s">
        <v>552</v>
      </c>
    </row>
    <row r="1194" spans="1:20" ht="95.1" customHeight="1" x14ac:dyDescent="0.25">
      <c r="A1194" s="118" t="s">
        <v>2274</v>
      </c>
      <c r="B1194" s="1">
        <v>2515</v>
      </c>
      <c r="C1194" s="1" t="s">
        <v>1496</v>
      </c>
      <c r="D1194" s="1" t="s">
        <v>550</v>
      </c>
      <c r="E1194" s="1" t="s">
        <v>887</v>
      </c>
      <c r="F1194" s="1" t="s">
        <v>1133</v>
      </c>
      <c r="G1194" s="1" t="s">
        <v>44</v>
      </c>
      <c r="H1194" s="133">
        <v>6</v>
      </c>
      <c r="I1194" s="7" t="s">
        <v>2516</v>
      </c>
      <c r="J1194" s="1" t="s">
        <v>57</v>
      </c>
      <c r="K1194" s="1" t="s">
        <v>663</v>
      </c>
      <c r="L1194" s="3">
        <v>47.43</v>
      </c>
      <c r="M1194" s="10">
        <f t="shared" si="22"/>
        <v>284.58</v>
      </c>
      <c r="N1194" s="5" t="s">
        <v>12</v>
      </c>
      <c r="O1194" s="1" t="s">
        <v>99</v>
      </c>
      <c r="P1194" s="1" t="s">
        <v>57</v>
      </c>
      <c r="Q1194" s="1" t="s">
        <v>226</v>
      </c>
      <c r="R1194" s="6">
        <v>45823</v>
      </c>
      <c r="S1194" s="1" t="s">
        <v>2776</v>
      </c>
      <c r="T1194" s="124" t="s">
        <v>552</v>
      </c>
    </row>
    <row r="1195" spans="1:20" ht="95.1" customHeight="1" x14ac:dyDescent="0.25">
      <c r="A1195" s="118" t="s">
        <v>2274</v>
      </c>
      <c r="B1195" s="1">
        <v>2007</v>
      </c>
      <c r="C1195" s="1" t="s">
        <v>1496</v>
      </c>
      <c r="D1195" s="1" t="s">
        <v>550</v>
      </c>
      <c r="E1195" s="1" t="s">
        <v>887</v>
      </c>
      <c r="F1195" s="1">
        <v>61488</v>
      </c>
      <c r="G1195" s="1" t="s">
        <v>44</v>
      </c>
      <c r="H1195" s="133">
        <v>420</v>
      </c>
      <c r="I1195" s="7" t="s">
        <v>2516</v>
      </c>
      <c r="J1195" s="1" t="s">
        <v>57</v>
      </c>
      <c r="K1195" s="1" t="s">
        <v>664</v>
      </c>
      <c r="L1195" s="3">
        <v>1.1399999999999999</v>
      </c>
      <c r="M1195" s="10">
        <f t="shared" si="22"/>
        <v>478.79999999999995</v>
      </c>
      <c r="N1195" s="5" t="s">
        <v>12</v>
      </c>
      <c r="O1195" s="1" t="s">
        <v>99</v>
      </c>
      <c r="P1195" s="1" t="s">
        <v>57</v>
      </c>
      <c r="Q1195" s="1" t="s">
        <v>226</v>
      </c>
      <c r="R1195" s="6">
        <v>45823</v>
      </c>
      <c r="S1195" s="1" t="s">
        <v>2776</v>
      </c>
      <c r="T1195" s="124" t="s">
        <v>552</v>
      </c>
    </row>
    <row r="1196" spans="1:20" ht="95.1" customHeight="1" x14ac:dyDescent="0.25">
      <c r="A1196" s="118" t="s">
        <v>2274</v>
      </c>
      <c r="B1196" s="1">
        <v>2515</v>
      </c>
      <c r="C1196" s="1" t="s">
        <v>1496</v>
      </c>
      <c r="D1196" s="1" t="s">
        <v>550</v>
      </c>
      <c r="E1196" s="1" t="s">
        <v>887</v>
      </c>
      <c r="F1196" s="1">
        <v>61488</v>
      </c>
      <c r="G1196" s="1" t="s">
        <v>44</v>
      </c>
      <c r="H1196" s="133">
        <v>160</v>
      </c>
      <c r="I1196" s="7" t="s">
        <v>2516</v>
      </c>
      <c r="J1196" s="1" t="s">
        <v>57</v>
      </c>
      <c r="K1196" s="1" t="s">
        <v>664</v>
      </c>
      <c r="L1196" s="3">
        <v>1.1399999999999999</v>
      </c>
      <c r="M1196" s="10">
        <f t="shared" si="22"/>
        <v>182.39999999999998</v>
      </c>
      <c r="N1196" s="5" t="s">
        <v>12</v>
      </c>
      <c r="O1196" s="1" t="s">
        <v>99</v>
      </c>
      <c r="P1196" s="1" t="s">
        <v>57</v>
      </c>
      <c r="Q1196" s="1" t="s">
        <v>226</v>
      </c>
      <c r="R1196" s="6">
        <v>45823</v>
      </c>
      <c r="S1196" s="1" t="s">
        <v>2776</v>
      </c>
      <c r="T1196" s="124" t="s">
        <v>552</v>
      </c>
    </row>
    <row r="1197" spans="1:20" ht="95.1" customHeight="1" x14ac:dyDescent="0.25">
      <c r="A1197" s="118" t="s">
        <v>2274</v>
      </c>
      <c r="B1197" s="1">
        <v>2007</v>
      </c>
      <c r="C1197" s="1" t="s">
        <v>1496</v>
      </c>
      <c r="D1197" s="1" t="s">
        <v>550</v>
      </c>
      <c r="E1197" s="1" t="s">
        <v>887</v>
      </c>
      <c r="F1197" s="1" t="s">
        <v>1133</v>
      </c>
      <c r="G1197" s="1" t="s">
        <v>44</v>
      </c>
      <c r="H1197" s="133">
        <v>200</v>
      </c>
      <c r="I1197" s="7" t="s">
        <v>2516</v>
      </c>
      <c r="J1197" s="1" t="s">
        <v>57</v>
      </c>
      <c r="K1197" s="1" t="s">
        <v>665</v>
      </c>
      <c r="L1197" s="3">
        <v>15.99</v>
      </c>
      <c r="M1197" s="10">
        <f t="shared" si="22"/>
        <v>3198</v>
      </c>
      <c r="N1197" s="5" t="s">
        <v>12</v>
      </c>
      <c r="O1197" s="1" t="s">
        <v>99</v>
      </c>
      <c r="P1197" s="1" t="s">
        <v>57</v>
      </c>
      <c r="Q1197" s="1" t="s">
        <v>226</v>
      </c>
      <c r="R1197" s="6">
        <v>45823</v>
      </c>
      <c r="S1197" s="1" t="s">
        <v>2776</v>
      </c>
      <c r="T1197" s="124" t="s">
        <v>552</v>
      </c>
    </row>
    <row r="1198" spans="1:20" ht="95.1" customHeight="1" x14ac:dyDescent="0.25">
      <c r="A1198" s="118" t="s">
        <v>2274</v>
      </c>
      <c r="B1198" s="1">
        <v>2007</v>
      </c>
      <c r="C1198" s="1" t="s">
        <v>1496</v>
      </c>
      <c r="D1198" s="1" t="s">
        <v>550</v>
      </c>
      <c r="E1198" s="1" t="s">
        <v>887</v>
      </c>
      <c r="F1198" s="1" t="s">
        <v>1133</v>
      </c>
      <c r="G1198" s="1" t="s">
        <v>44</v>
      </c>
      <c r="H1198" s="133">
        <v>100</v>
      </c>
      <c r="I1198" s="7" t="s">
        <v>2516</v>
      </c>
      <c r="J1198" s="1" t="s">
        <v>57</v>
      </c>
      <c r="K1198" s="1" t="s">
        <v>666</v>
      </c>
      <c r="L1198" s="3">
        <v>7.24</v>
      </c>
      <c r="M1198" s="10">
        <f t="shared" si="22"/>
        <v>724</v>
      </c>
      <c r="N1198" s="5" t="s">
        <v>12</v>
      </c>
      <c r="O1198" s="1" t="s">
        <v>99</v>
      </c>
      <c r="P1198" s="1" t="s">
        <v>57</v>
      </c>
      <c r="Q1198" s="1" t="s">
        <v>226</v>
      </c>
      <c r="R1198" s="6">
        <v>45823</v>
      </c>
      <c r="S1198" s="1" t="s">
        <v>2776</v>
      </c>
      <c r="T1198" s="124" t="s">
        <v>552</v>
      </c>
    </row>
    <row r="1199" spans="1:20" ht="95.1" customHeight="1" x14ac:dyDescent="0.25">
      <c r="A1199" s="118" t="s">
        <v>2274</v>
      </c>
      <c r="B1199" s="1">
        <v>2007</v>
      </c>
      <c r="C1199" s="1" t="s">
        <v>1496</v>
      </c>
      <c r="D1199" s="1" t="s">
        <v>550</v>
      </c>
      <c r="E1199" s="1" t="s">
        <v>887</v>
      </c>
      <c r="F1199" s="1" t="s">
        <v>1133</v>
      </c>
      <c r="G1199" s="1" t="s">
        <v>44</v>
      </c>
      <c r="H1199" s="133">
        <v>50</v>
      </c>
      <c r="I1199" s="7" t="s">
        <v>2516</v>
      </c>
      <c r="J1199" s="1" t="s">
        <v>57</v>
      </c>
      <c r="K1199" s="1" t="s">
        <v>667</v>
      </c>
      <c r="L1199" s="3">
        <v>139.88</v>
      </c>
      <c r="M1199" s="10">
        <f t="shared" si="22"/>
        <v>6994</v>
      </c>
      <c r="N1199" s="5" t="s">
        <v>12</v>
      </c>
      <c r="O1199" s="1" t="s">
        <v>99</v>
      </c>
      <c r="P1199" s="1" t="s">
        <v>57</v>
      </c>
      <c r="Q1199" s="1" t="s">
        <v>226</v>
      </c>
      <c r="R1199" s="6">
        <v>45823</v>
      </c>
      <c r="S1199" s="1" t="s">
        <v>2776</v>
      </c>
      <c r="T1199" s="124" t="s">
        <v>552</v>
      </c>
    </row>
    <row r="1200" spans="1:20" ht="95.1" customHeight="1" x14ac:dyDescent="0.25">
      <c r="A1200" s="118" t="s">
        <v>2274</v>
      </c>
      <c r="B1200" s="1">
        <v>2007</v>
      </c>
      <c r="C1200" s="1" t="s">
        <v>1496</v>
      </c>
      <c r="D1200" s="1" t="s">
        <v>550</v>
      </c>
      <c r="E1200" s="1" t="s">
        <v>887</v>
      </c>
      <c r="F1200" s="1" t="s">
        <v>1133</v>
      </c>
      <c r="G1200" s="1" t="s">
        <v>44</v>
      </c>
      <c r="H1200" s="133">
        <v>92</v>
      </c>
      <c r="I1200" s="7" t="s">
        <v>2516</v>
      </c>
      <c r="J1200" s="1" t="s">
        <v>57</v>
      </c>
      <c r="K1200" s="1" t="s">
        <v>668</v>
      </c>
      <c r="L1200" s="3">
        <v>90.49</v>
      </c>
      <c r="M1200" s="10">
        <f t="shared" si="22"/>
        <v>8325.08</v>
      </c>
      <c r="N1200" s="5" t="s">
        <v>12</v>
      </c>
      <c r="O1200" s="1" t="s">
        <v>99</v>
      </c>
      <c r="P1200" s="1" t="s">
        <v>57</v>
      </c>
      <c r="Q1200" s="1" t="s">
        <v>226</v>
      </c>
      <c r="R1200" s="6">
        <v>45823</v>
      </c>
      <c r="S1200" s="1" t="s">
        <v>2776</v>
      </c>
      <c r="T1200" s="124" t="s">
        <v>552</v>
      </c>
    </row>
    <row r="1201" spans="1:20" ht="95.1" customHeight="1" x14ac:dyDescent="0.25">
      <c r="A1201" s="118" t="s">
        <v>2274</v>
      </c>
      <c r="B1201" s="1">
        <v>2515</v>
      </c>
      <c r="C1201" s="1" t="s">
        <v>1496</v>
      </c>
      <c r="D1201" s="1" t="s">
        <v>550</v>
      </c>
      <c r="E1201" s="1" t="s">
        <v>887</v>
      </c>
      <c r="F1201" s="1" t="s">
        <v>1133</v>
      </c>
      <c r="G1201" s="1" t="s">
        <v>44</v>
      </c>
      <c r="H1201" s="133">
        <v>36</v>
      </c>
      <c r="I1201" s="7" t="s">
        <v>2516</v>
      </c>
      <c r="J1201" s="1" t="s">
        <v>57</v>
      </c>
      <c r="K1201" s="1" t="s">
        <v>668</v>
      </c>
      <c r="L1201" s="3">
        <v>90.49</v>
      </c>
      <c r="M1201" s="10">
        <f t="shared" si="22"/>
        <v>3257.64</v>
      </c>
      <c r="N1201" s="5" t="s">
        <v>12</v>
      </c>
      <c r="O1201" s="1" t="s">
        <v>99</v>
      </c>
      <c r="P1201" s="1" t="s">
        <v>57</v>
      </c>
      <c r="Q1201" s="1" t="s">
        <v>226</v>
      </c>
      <c r="R1201" s="6">
        <v>45823</v>
      </c>
      <c r="S1201" s="1" t="s">
        <v>2776</v>
      </c>
      <c r="T1201" s="124" t="s">
        <v>552</v>
      </c>
    </row>
    <row r="1202" spans="1:20" ht="95.1" customHeight="1" x14ac:dyDescent="0.25">
      <c r="A1202" s="118" t="s">
        <v>2274</v>
      </c>
      <c r="B1202" s="1">
        <v>2007</v>
      </c>
      <c r="C1202" s="1" t="s">
        <v>1496</v>
      </c>
      <c r="D1202" s="1" t="s">
        <v>550</v>
      </c>
      <c r="E1202" s="1" t="s">
        <v>887</v>
      </c>
      <c r="F1202" s="1">
        <v>1074574</v>
      </c>
      <c r="G1202" s="1" t="s">
        <v>44</v>
      </c>
      <c r="H1202" s="133">
        <v>808</v>
      </c>
      <c r="I1202" s="7" t="s">
        <v>2516</v>
      </c>
      <c r="J1202" s="1" t="s">
        <v>57</v>
      </c>
      <c r="K1202" s="1" t="s">
        <v>669</v>
      </c>
      <c r="L1202" s="3">
        <v>15.49</v>
      </c>
      <c r="M1202" s="10">
        <f t="shared" si="22"/>
        <v>12515.92</v>
      </c>
      <c r="N1202" s="5" t="s">
        <v>12</v>
      </c>
      <c r="O1202" s="1" t="s">
        <v>99</v>
      </c>
      <c r="P1202" s="1" t="s">
        <v>57</v>
      </c>
      <c r="Q1202" s="1" t="s">
        <v>226</v>
      </c>
      <c r="R1202" s="6">
        <v>45823</v>
      </c>
      <c r="S1202" s="1" t="s">
        <v>2776</v>
      </c>
      <c r="T1202" s="124" t="s">
        <v>552</v>
      </c>
    </row>
    <row r="1203" spans="1:20" ht="95.1" customHeight="1" x14ac:dyDescent="0.25">
      <c r="A1203" s="118" t="s">
        <v>2274</v>
      </c>
      <c r="B1203" s="1">
        <v>2515</v>
      </c>
      <c r="C1203" s="1" t="s">
        <v>1496</v>
      </c>
      <c r="D1203" s="1" t="s">
        <v>550</v>
      </c>
      <c r="E1203" s="1" t="s">
        <v>887</v>
      </c>
      <c r="F1203" s="1">
        <v>1074574</v>
      </c>
      <c r="G1203" s="1" t="s">
        <v>44</v>
      </c>
      <c r="H1203" s="133">
        <v>843</v>
      </c>
      <c r="I1203" s="7" t="s">
        <v>2516</v>
      </c>
      <c r="J1203" s="1" t="s">
        <v>57</v>
      </c>
      <c r="K1203" s="1" t="s">
        <v>669</v>
      </c>
      <c r="L1203" s="3">
        <v>15.49</v>
      </c>
      <c r="M1203" s="10">
        <f t="shared" si="22"/>
        <v>13058.07</v>
      </c>
      <c r="N1203" s="5" t="s">
        <v>12</v>
      </c>
      <c r="O1203" s="1" t="s">
        <v>99</v>
      </c>
      <c r="P1203" s="1" t="s">
        <v>57</v>
      </c>
      <c r="Q1203" s="1" t="s">
        <v>226</v>
      </c>
      <c r="R1203" s="6">
        <v>45823</v>
      </c>
      <c r="S1203" s="1" t="s">
        <v>2776</v>
      </c>
      <c r="T1203" s="124" t="s">
        <v>552</v>
      </c>
    </row>
    <row r="1204" spans="1:20" ht="95.1" customHeight="1" x14ac:dyDescent="0.25">
      <c r="A1204" s="118" t="s">
        <v>2274</v>
      </c>
      <c r="B1204" s="1">
        <v>2007</v>
      </c>
      <c r="C1204" s="1" t="s">
        <v>1496</v>
      </c>
      <c r="D1204" s="1" t="s">
        <v>550</v>
      </c>
      <c r="E1204" s="1" t="s">
        <v>887</v>
      </c>
      <c r="F1204" s="1">
        <v>1011161</v>
      </c>
      <c r="G1204" s="1" t="s">
        <v>44</v>
      </c>
      <c r="H1204" s="133">
        <v>432</v>
      </c>
      <c r="I1204" s="7" t="s">
        <v>2516</v>
      </c>
      <c r="J1204" s="1" t="s">
        <v>57</v>
      </c>
      <c r="K1204" s="1" t="s">
        <v>670</v>
      </c>
      <c r="L1204" s="3">
        <v>22.49</v>
      </c>
      <c r="M1204" s="10">
        <f t="shared" si="22"/>
        <v>9715.6799999999985</v>
      </c>
      <c r="N1204" s="5" t="s">
        <v>12</v>
      </c>
      <c r="O1204" s="1" t="s">
        <v>99</v>
      </c>
      <c r="P1204" s="1" t="s">
        <v>57</v>
      </c>
      <c r="Q1204" s="1" t="s">
        <v>226</v>
      </c>
      <c r="R1204" s="6">
        <v>45823</v>
      </c>
      <c r="S1204" s="1" t="s">
        <v>2776</v>
      </c>
      <c r="T1204" s="124" t="s">
        <v>552</v>
      </c>
    </row>
    <row r="1205" spans="1:20" ht="95.1" customHeight="1" x14ac:dyDescent="0.25">
      <c r="A1205" s="118" t="s">
        <v>2274</v>
      </c>
      <c r="B1205" s="1">
        <v>2515</v>
      </c>
      <c r="C1205" s="1" t="s">
        <v>1496</v>
      </c>
      <c r="D1205" s="1" t="s">
        <v>550</v>
      </c>
      <c r="E1205" s="1" t="s">
        <v>887</v>
      </c>
      <c r="F1205" s="1">
        <v>1011161</v>
      </c>
      <c r="G1205" s="1" t="s">
        <v>44</v>
      </c>
      <c r="H1205" s="133">
        <v>205</v>
      </c>
      <c r="I1205" s="7" t="s">
        <v>2516</v>
      </c>
      <c r="J1205" s="1" t="s">
        <v>57</v>
      </c>
      <c r="K1205" s="1" t="s">
        <v>670</v>
      </c>
      <c r="L1205" s="3">
        <v>22.49</v>
      </c>
      <c r="M1205" s="10">
        <f t="shared" si="22"/>
        <v>4610.45</v>
      </c>
      <c r="N1205" s="5" t="s">
        <v>12</v>
      </c>
      <c r="O1205" s="1" t="s">
        <v>99</v>
      </c>
      <c r="P1205" s="1" t="s">
        <v>57</v>
      </c>
      <c r="Q1205" s="1" t="s">
        <v>226</v>
      </c>
      <c r="R1205" s="6">
        <v>45823</v>
      </c>
      <c r="S1205" s="1" t="s">
        <v>2776</v>
      </c>
      <c r="T1205" s="124" t="s">
        <v>552</v>
      </c>
    </row>
    <row r="1206" spans="1:20" ht="95.1" customHeight="1" x14ac:dyDescent="0.25">
      <c r="A1206" s="118" t="s">
        <v>2274</v>
      </c>
      <c r="B1206" s="1">
        <v>2007</v>
      </c>
      <c r="C1206" s="1" t="s">
        <v>1496</v>
      </c>
      <c r="D1206" s="1" t="s">
        <v>550</v>
      </c>
      <c r="E1206" s="1" t="s">
        <v>887</v>
      </c>
      <c r="F1206" s="14">
        <v>7510014100017</v>
      </c>
      <c r="G1206" s="1" t="s">
        <v>44</v>
      </c>
      <c r="H1206" s="133">
        <v>269</v>
      </c>
      <c r="I1206" s="7" t="s">
        <v>2516</v>
      </c>
      <c r="J1206" s="1" t="s">
        <v>57</v>
      </c>
      <c r="K1206" s="1" t="s">
        <v>671</v>
      </c>
      <c r="L1206" s="3">
        <v>1.66</v>
      </c>
      <c r="M1206" s="10">
        <f t="shared" si="22"/>
        <v>446.53999999999996</v>
      </c>
      <c r="N1206" s="5" t="s">
        <v>12</v>
      </c>
      <c r="O1206" s="1" t="s">
        <v>99</v>
      </c>
      <c r="P1206" s="1" t="s">
        <v>57</v>
      </c>
      <c r="Q1206" s="1" t="s">
        <v>226</v>
      </c>
      <c r="R1206" s="6">
        <v>45823</v>
      </c>
      <c r="S1206" s="1" t="s">
        <v>2776</v>
      </c>
      <c r="T1206" s="124" t="s">
        <v>552</v>
      </c>
    </row>
    <row r="1207" spans="1:20" ht="95.1" customHeight="1" x14ac:dyDescent="0.25">
      <c r="A1207" s="118" t="s">
        <v>2274</v>
      </c>
      <c r="B1207" s="1">
        <v>2515</v>
      </c>
      <c r="C1207" s="1" t="s">
        <v>1496</v>
      </c>
      <c r="D1207" s="1" t="s">
        <v>550</v>
      </c>
      <c r="E1207" s="1" t="s">
        <v>887</v>
      </c>
      <c r="F1207" s="14">
        <v>7510014100017</v>
      </c>
      <c r="G1207" s="1" t="s">
        <v>44</v>
      </c>
      <c r="H1207" s="133">
        <v>25</v>
      </c>
      <c r="I1207" s="7" t="s">
        <v>2516</v>
      </c>
      <c r="J1207" s="1" t="s">
        <v>57</v>
      </c>
      <c r="K1207" s="1" t="s">
        <v>671</v>
      </c>
      <c r="L1207" s="3">
        <v>1.66</v>
      </c>
      <c r="M1207" s="10">
        <f t="shared" si="22"/>
        <v>41.5</v>
      </c>
      <c r="N1207" s="5" t="s">
        <v>12</v>
      </c>
      <c r="O1207" s="1" t="s">
        <v>99</v>
      </c>
      <c r="P1207" s="1" t="s">
        <v>57</v>
      </c>
      <c r="Q1207" s="1" t="s">
        <v>226</v>
      </c>
      <c r="R1207" s="6">
        <v>45823</v>
      </c>
      <c r="S1207" s="1" t="s">
        <v>2776</v>
      </c>
      <c r="T1207" s="124" t="s">
        <v>552</v>
      </c>
    </row>
    <row r="1208" spans="1:20" ht="95.1" customHeight="1" x14ac:dyDescent="0.25">
      <c r="A1208" s="118" t="s">
        <v>2274</v>
      </c>
      <c r="B1208" s="1">
        <v>2007</v>
      </c>
      <c r="C1208" s="1" t="s">
        <v>1496</v>
      </c>
      <c r="D1208" s="1" t="s">
        <v>550</v>
      </c>
      <c r="E1208" s="1" t="s">
        <v>887</v>
      </c>
      <c r="F1208" s="1" t="s">
        <v>1133</v>
      </c>
      <c r="G1208" s="1" t="s">
        <v>44</v>
      </c>
      <c r="H1208" s="133">
        <v>1405</v>
      </c>
      <c r="I1208" s="7" t="s">
        <v>2516</v>
      </c>
      <c r="J1208" s="1" t="s">
        <v>57</v>
      </c>
      <c r="K1208" s="1" t="s">
        <v>672</v>
      </c>
      <c r="L1208" s="3">
        <v>3.42</v>
      </c>
      <c r="M1208" s="10">
        <f t="shared" si="22"/>
        <v>4805.0999999999995</v>
      </c>
      <c r="N1208" s="5" t="s">
        <v>12</v>
      </c>
      <c r="O1208" s="1" t="s">
        <v>99</v>
      </c>
      <c r="P1208" s="1" t="s">
        <v>57</v>
      </c>
      <c r="Q1208" s="1" t="s">
        <v>226</v>
      </c>
      <c r="R1208" s="6">
        <v>45823</v>
      </c>
      <c r="S1208" s="1" t="s">
        <v>2776</v>
      </c>
      <c r="T1208" s="124" t="s">
        <v>552</v>
      </c>
    </row>
    <row r="1209" spans="1:20" ht="95.1" customHeight="1" x14ac:dyDescent="0.25">
      <c r="A1209" s="118" t="s">
        <v>2274</v>
      </c>
      <c r="B1209" s="1">
        <v>2515</v>
      </c>
      <c r="C1209" s="1" t="s">
        <v>1496</v>
      </c>
      <c r="D1209" s="1" t="s">
        <v>550</v>
      </c>
      <c r="E1209" s="1" t="s">
        <v>887</v>
      </c>
      <c r="F1209" s="1" t="s">
        <v>1133</v>
      </c>
      <c r="G1209" s="1" t="s">
        <v>44</v>
      </c>
      <c r="H1209" s="133">
        <v>1120</v>
      </c>
      <c r="I1209" s="7" t="s">
        <v>2516</v>
      </c>
      <c r="J1209" s="1" t="s">
        <v>57</v>
      </c>
      <c r="K1209" s="1" t="s">
        <v>672</v>
      </c>
      <c r="L1209" s="3">
        <v>3.42</v>
      </c>
      <c r="M1209" s="10">
        <f t="shared" si="22"/>
        <v>3830.4</v>
      </c>
      <c r="N1209" s="5" t="s">
        <v>12</v>
      </c>
      <c r="O1209" s="1" t="s">
        <v>99</v>
      </c>
      <c r="P1209" s="1" t="s">
        <v>57</v>
      </c>
      <c r="Q1209" s="1" t="s">
        <v>226</v>
      </c>
      <c r="R1209" s="6">
        <v>45823</v>
      </c>
      <c r="S1209" s="1" t="s">
        <v>2776</v>
      </c>
      <c r="T1209" s="124" t="s">
        <v>552</v>
      </c>
    </row>
    <row r="1210" spans="1:20" ht="95.1" customHeight="1" x14ac:dyDescent="0.25">
      <c r="A1210" s="118" t="s">
        <v>2274</v>
      </c>
      <c r="B1210" s="1">
        <v>2007</v>
      </c>
      <c r="C1210" s="1" t="s">
        <v>1496</v>
      </c>
      <c r="D1210" s="1" t="s">
        <v>550</v>
      </c>
      <c r="E1210" s="1" t="s">
        <v>887</v>
      </c>
      <c r="F1210" s="14">
        <v>7510001460001</v>
      </c>
      <c r="G1210" s="1" t="s">
        <v>44</v>
      </c>
      <c r="H1210" s="133">
        <v>2005</v>
      </c>
      <c r="I1210" s="7" t="s">
        <v>2516</v>
      </c>
      <c r="J1210" s="1" t="s">
        <v>57</v>
      </c>
      <c r="K1210" s="1" t="s">
        <v>673</v>
      </c>
      <c r="L1210" s="3">
        <v>0.85</v>
      </c>
      <c r="M1210" s="10">
        <f t="shared" si="22"/>
        <v>1704.25</v>
      </c>
      <c r="N1210" s="5" t="s">
        <v>12</v>
      </c>
      <c r="O1210" s="1" t="s">
        <v>99</v>
      </c>
      <c r="P1210" s="1" t="s">
        <v>57</v>
      </c>
      <c r="Q1210" s="1" t="s">
        <v>226</v>
      </c>
      <c r="R1210" s="6">
        <v>45823</v>
      </c>
      <c r="S1210" s="1" t="s">
        <v>2776</v>
      </c>
      <c r="T1210" s="124" t="s">
        <v>552</v>
      </c>
    </row>
    <row r="1211" spans="1:20" ht="95.1" customHeight="1" x14ac:dyDescent="0.25">
      <c r="A1211" s="118" t="s">
        <v>2274</v>
      </c>
      <c r="B1211" s="1">
        <v>2515</v>
      </c>
      <c r="C1211" s="1" t="s">
        <v>1496</v>
      </c>
      <c r="D1211" s="1" t="s">
        <v>550</v>
      </c>
      <c r="E1211" s="1" t="s">
        <v>887</v>
      </c>
      <c r="F1211" s="14">
        <v>7510001460001</v>
      </c>
      <c r="G1211" s="1" t="s">
        <v>44</v>
      </c>
      <c r="H1211" s="133">
        <v>1550</v>
      </c>
      <c r="I1211" s="7" t="s">
        <v>2516</v>
      </c>
      <c r="J1211" s="1" t="s">
        <v>57</v>
      </c>
      <c r="K1211" s="1" t="s">
        <v>673</v>
      </c>
      <c r="L1211" s="3">
        <v>0.85</v>
      </c>
      <c r="M1211" s="10">
        <f t="shared" si="22"/>
        <v>1317.5</v>
      </c>
      <c r="N1211" s="5" t="s">
        <v>12</v>
      </c>
      <c r="O1211" s="1" t="s">
        <v>99</v>
      </c>
      <c r="P1211" s="1" t="s">
        <v>57</v>
      </c>
      <c r="Q1211" s="1" t="s">
        <v>226</v>
      </c>
      <c r="R1211" s="6">
        <v>45823</v>
      </c>
      <c r="S1211" s="1" t="s">
        <v>2776</v>
      </c>
      <c r="T1211" s="124" t="s">
        <v>552</v>
      </c>
    </row>
    <row r="1212" spans="1:20" ht="95.1" customHeight="1" x14ac:dyDescent="0.25">
      <c r="A1212" s="118" t="s">
        <v>2274</v>
      </c>
      <c r="B1212" s="1">
        <v>2007</v>
      </c>
      <c r="C1212" s="1" t="s">
        <v>1496</v>
      </c>
      <c r="D1212" s="1" t="s">
        <v>550</v>
      </c>
      <c r="E1212" s="1" t="s">
        <v>887</v>
      </c>
      <c r="F1212" s="1" t="s">
        <v>1133</v>
      </c>
      <c r="G1212" s="1" t="s">
        <v>44</v>
      </c>
      <c r="H1212" s="133">
        <v>640</v>
      </c>
      <c r="I1212" s="7" t="s">
        <v>2516</v>
      </c>
      <c r="J1212" s="1" t="s">
        <v>57</v>
      </c>
      <c r="K1212" s="1" t="s">
        <v>674</v>
      </c>
      <c r="L1212" s="3">
        <v>2.4700000000000002</v>
      </c>
      <c r="M1212" s="10">
        <f t="shared" si="22"/>
        <v>1580.8000000000002</v>
      </c>
      <c r="N1212" s="5" t="s">
        <v>12</v>
      </c>
      <c r="O1212" s="1" t="s">
        <v>99</v>
      </c>
      <c r="P1212" s="1" t="s">
        <v>57</v>
      </c>
      <c r="Q1212" s="1" t="s">
        <v>226</v>
      </c>
      <c r="R1212" s="6">
        <v>45823</v>
      </c>
      <c r="S1212" s="1" t="s">
        <v>2776</v>
      </c>
      <c r="T1212" s="124" t="s">
        <v>552</v>
      </c>
    </row>
    <row r="1213" spans="1:20" ht="95.1" customHeight="1" x14ac:dyDescent="0.25">
      <c r="A1213" s="118" t="s">
        <v>2274</v>
      </c>
      <c r="B1213" s="1">
        <v>2515</v>
      </c>
      <c r="C1213" s="1" t="s">
        <v>1496</v>
      </c>
      <c r="D1213" s="1" t="s">
        <v>550</v>
      </c>
      <c r="E1213" s="1" t="s">
        <v>887</v>
      </c>
      <c r="F1213" s="1" t="s">
        <v>1133</v>
      </c>
      <c r="G1213" s="1" t="s">
        <v>44</v>
      </c>
      <c r="H1213" s="133">
        <v>180</v>
      </c>
      <c r="I1213" s="7" t="s">
        <v>2516</v>
      </c>
      <c r="J1213" s="1" t="s">
        <v>57</v>
      </c>
      <c r="K1213" s="1" t="s">
        <v>674</v>
      </c>
      <c r="L1213" s="3">
        <v>2.4700000000000002</v>
      </c>
      <c r="M1213" s="10">
        <f t="shared" si="22"/>
        <v>444.6</v>
      </c>
      <c r="N1213" s="5" t="s">
        <v>12</v>
      </c>
      <c r="O1213" s="1" t="s">
        <v>99</v>
      </c>
      <c r="P1213" s="1" t="s">
        <v>57</v>
      </c>
      <c r="Q1213" s="1" t="s">
        <v>226</v>
      </c>
      <c r="R1213" s="6">
        <v>45823</v>
      </c>
      <c r="S1213" s="1" t="s">
        <v>2776</v>
      </c>
      <c r="T1213" s="124" t="s">
        <v>552</v>
      </c>
    </row>
    <row r="1214" spans="1:20" ht="95.1" customHeight="1" x14ac:dyDescent="0.25">
      <c r="A1214" s="118" t="s">
        <v>2274</v>
      </c>
      <c r="B1214" s="1">
        <v>2007</v>
      </c>
      <c r="C1214" s="1" t="s">
        <v>1496</v>
      </c>
      <c r="D1214" s="1" t="s">
        <v>550</v>
      </c>
      <c r="E1214" s="1" t="s">
        <v>887</v>
      </c>
      <c r="F1214" s="1">
        <v>1011107</v>
      </c>
      <c r="G1214" s="1" t="s">
        <v>44</v>
      </c>
      <c r="H1214" s="133">
        <v>4737</v>
      </c>
      <c r="I1214" s="7" t="s">
        <v>2516</v>
      </c>
      <c r="J1214" s="1" t="s">
        <v>57</v>
      </c>
      <c r="K1214" s="1" t="s">
        <v>675</v>
      </c>
      <c r="L1214" s="3">
        <v>2.02</v>
      </c>
      <c r="M1214" s="10">
        <f t="shared" si="22"/>
        <v>9568.74</v>
      </c>
      <c r="N1214" s="5" t="s">
        <v>12</v>
      </c>
      <c r="O1214" s="1" t="s">
        <v>99</v>
      </c>
      <c r="P1214" s="1" t="s">
        <v>57</v>
      </c>
      <c r="Q1214" s="1" t="s">
        <v>226</v>
      </c>
      <c r="R1214" s="6">
        <v>45823</v>
      </c>
      <c r="S1214" s="1" t="s">
        <v>2776</v>
      </c>
      <c r="T1214" s="124" t="s">
        <v>552</v>
      </c>
    </row>
    <row r="1215" spans="1:20" ht="95.1" customHeight="1" x14ac:dyDescent="0.25">
      <c r="A1215" s="118" t="s">
        <v>2274</v>
      </c>
      <c r="B1215" s="1">
        <v>2515</v>
      </c>
      <c r="C1215" s="1" t="s">
        <v>1496</v>
      </c>
      <c r="D1215" s="1" t="s">
        <v>550</v>
      </c>
      <c r="E1215" s="1" t="s">
        <v>887</v>
      </c>
      <c r="F1215" s="1">
        <v>1011107</v>
      </c>
      <c r="G1215" s="1" t="s">
        <v>44</v>
      </c>
      <c r="H1215" s="133">
        <v>1490</v>
      </c>
      <c r="I1215" s="7" t="s">
        <v>2516</v>
      </c>
      <c r="J1215" s="1" t="s">
        <v>57</v>
      </c>
      <c r="K1215" s="1" t="s">
        <v>676</v>
      </c>
      <c r="L1215" s="3">
        <v>2.02</v>
      </c>
      <c r="M1215" s="10">
        <f t="shared" si="22"/>
        <v>3009.8</v>
      </c>
      <c r="N1215" s="5" t="s">
        <v>12</v>
      </c>
      <c r="O1215" s="1" t="s">
        <v>99</v>
      </c>
      <c r="P1215" s="1" t="s">
        <v>57</v>
      </c>
      <c r="Q1215" s="1" t="s">
        <v>226</v>
      </c>
      <c r="R1215" s="6">
        <v>45823</v>
      </c>
      <c r="S1215" s="1" t="s">
        <v>2776</v>
      </c>
      <c r="T1215" s="124" t="s">
        <v>552</v>
      </c>
    </row>
    <row r="1216" spans="1:20" ht="95.1" customHeight="1" x14ac:dyDescent="0.25">
      <c r="A1216" s="118" t="s">
        <v>2274</v>
      </c>
      <c r="B1216" s="1">
        <v>2007</v>
      </c>
      <c r="C1216" s="1" t="s">
        <v>1496</v>
      </c>
      <c r="D1216" s="1" t="s">
        <v>550</v>
      </c>
      <c r="E1216" s="1" t="s">
        <v>887</v>
      </c>
      <c r="F1216" s="1" t="s">
        <v>1133</v>
      </c>
      <c r="G1216" s="1" t="s">
        <v>3039</v>
      </c>
      <c r="H1216" s="133">
        <v>359</v>
      </c>
      <c r="I1216" s="7" t="s">
        <v>2516</v>
      </c>
      <c r="J1216" s="1" t="s">
        <v>57</v>
      </c>
      <c r="K1216" s="1" t="s">
        <v>677</v>
      </c>
      <c r="L1216" s="3">
        <v>2.59</v>
      </c>
      <c r="M1216" s="10">
        <f t="shared" si="22"/>
        <v>929.81</v>
      </c>
      <c r="N1216" s="5" t="s">
        <v>12</v>
      </c>
      <c r="O1216" s="1" t="s">
        <v>99</v>
      </c>
      <c r="P1216" s="1" t="s">
        <v>57</v>
      </c>
      <c r="Q1216" s="1" t="s">
        <v>226</v>
      </c>
      <c r="R1216" s="6">
        <v>45823</v>
      </c>
      <c r="S1216" s="1" t="s">
        <v>2776</v>
      </c>
      <c r="T1216" s="124" t="s">
        <v>552</v>
      </c>
    </row>
    <row r="1217" spans="1:20" ht="95.1" customHeight="1" x14ac:dyDescent="0.25">
      <c r="A1217" s="118" t="s">
        <v>2274</v>
      </c>
      <c r="B1217" s="1">
        <v>2515</v>
      </c>
      <c r="C1217" s="1" t="s">
        <v>1496</v>
      </c>
      <c r="D1217" s="1" t="s">
        <v>550</v>
      </c>
      <c r="E1217" s="1" t="s">
        <v>887</v>
      </c>
      <c r="F1217" s="1" t="s">
        <v>1133</v>
      </c>
      <c r="G1217" s="1" t="s">
        <v>3039</v>
      </c>
      <c r="H1217" s="133">
        <v>42</v>
      </c>
      <c r="I1217" s="7" t="s">
        <v>2516</v>
      </c>
      <c r="J1217" s="1" t="s">
        <v>57</v>
      </c>
      <c r="K1217" s="1" t="s">
        <v>677</v>
      </c>
      <c r="L1217" s="3">
        <v>2.59</v>
      </c>
      <c r="M1217" s="10">
        <f t="shared" si="22"/>
        <v>108.78</v>
      </c>
      <c r="N1217" s="5" t="s">
        <v>12</v>
      </c>
      <c r="O1217" s="1" t="s">
        <v>99</v>
      </c>
      <c r="P1217" s="1" t="s">
        <v>57</v>
      </c>
      <c r="Q1217" s="1" t="s">
        <v>226</v>
      </c>
      <c r="R1217" s="6">
        <v>45823</v>
      </c>
      <c r="S1217" s="1" t="s">
        <v>2776</v>
      </c>
      <c r="T1217" s="124" t="s">
        <v>552</v>
      </c>
    </row>
    <row r="1218" spans="1:20" ht="95.1" customHeight="1" x14ac:dyDescent="0.25">
      <c r="A1218" s="118" t="s">
        <v>2274</v>
      </c>
      <c r="B1218" s="1">
        <v>2007</v>
      </c>
      <c r="C1218" s="1" t="s">
        <v>1496</v>
      </c>
      <c r="D1218" s="1" t="s">
        <v>550</v>
      </c>
      <c r="E1218" s="1" t="s">
        <v>887</v>
      </c>
      <c r="F1218" s="14">
        <v>7510014700003</v>
      </c>
      <c r="G1218" s="1" t="s">
        <v>44</v>
      </c>
      <c r="H1218" s="133">
        <v>258</v>
      </c>
      <c r="I1218" s="7" t="s">
        <v>2516</v>
      </c>
      <c r="J1218" s="1" t="s">
        <v>57</v>
      </c>
      <c r="K1218" s="1" t="s">
        <v>678</v>
      </c>
      <c r="L1218" s="3">
        <v>124.96</v>
      </c>
      <c r="M1218" s="10">
        <f t="shared" ref="M1218:M1238" si="23">H1218*L1218</f>
        <v>32239.679999999997</v>
      </c>
      <c r="N1218" s="5" t="s">
        <v>12</v>
      </c>
      <c r="O1218" s="1" t="s">
        <v>99</v>
      </c>
      <c r="P1218" s="1" t="s">
        <v>57</v>
      </c>
      <c r="Q1218" s="1" t="s">
        <v>226</v>
      </c>
      <c r="R1218" s="6">
        <v>45823</v>
      </c>
      <c r="S1218" s="1" t="s">
        <v>2776</v>
      </c>
      <c r="T1218" s="124" t="s">
        <v>552</v>
      </c>
    </row>
    <row r="1219" spans="1:20" ht="95.1" customHeight="1" x14ac:dyDescent="0.25">
      <c r="A1219" s="118" t="s">
        <v>2274</v>
      </c>
      <c r="B1219" s="1">
        <v>2515</v>
      </c>
      <c r="C1219" s="1" t="s">
        <v>1496</v>
      </c>
      <c r="D1219" s="1" t="s">
        <v>550</v>
      </c>
      <c r="E1219" s="1" t="s">
        <v>887</v>
      </c>
      <c r="F1219" s="14">
        <v>7510014700003</v>
      </c>
      <c r="G1219" s="1" t="s">
        <v>44</v>
      </c>
      <c r="H1219" s="133">
        <v>25</v>
      </c>
      <c r="I1219" s="7" t="s">
        <v>2516</v>
      </c>
      <c r="J1219" s="1" t="s">
        <v>57</v>
      </c>
      <c r="K1219" s="1" t="s">
        <v>678</v>
      </c>
      <c r="L1219" s="3">
        <v>124.96</v>
      </c>
      <c r="M1219" s="10">
        <f t="shared" si="23"/>
        <v>3124</v>
      </c>
      <c r="N1219" s="5" t="s">
        <v>12</v>
      </c>
      <c r="O1219" s="1" t="s">
        <v>99</v>
      </c>
      <c r="P1219" s="1" t="s">
        <v>57</v>
      </c>
      <c r="Q1219" s="1" t="s">
        <v>226</v>
      </c>
      <c r="R1219" s="6">
        <v>45823</v>
      </c>
      <c r="S1219" s="1" t="s">
        <v>2776</v>
      </c>
      <c r="T1219" s="124" t="s">
        <v>552</v>
      </c>
    </row>
    <row r="1220" spans="1:20" ht="95.1" customHeight="1" x14ac:dyDescent="0.25">
      <c r="A1220" s="118" t="s">
        <v>2274</v>
      </c>
      <c r="B1220" s="1">
        <v>2515</v>
      </c>
      <c r="C1220" s="1" t="s">
        <v>1496</v>
      </c>
      <c r="D1220" s="1" t="s">
        <v>550</v>
      </c>
      <c r="E1220" s="1" t="s">
        <v>887</v>
      </c>
      <c r="F1220" s="1" t="s">
        <v>1133</v>
      </c>
      <c r="G1220" s="1" t="s">
        <v>44</v>
      </c>
      <c r="H1220" s="133">
        <v>200</v>
      </c>
      <c r="I1220" s="7" t="s">
        <v>2516</v>
      </c>
      <c r="J1220" s="1" t="s">
        <v>57</v>
      </c>
      <c r="K1220" s="1" t="s">
        <v>679</v>
      </c>
      <c r="L1220" s="3">
        <v>3.52</v>
      </c>
      <c r="M1220" s="10">
        <f t="shared" si="23"/>
        <v>704</v>
      </c>
      <c r="N1220" s="5" t="s">
        <v>12</v>
      </c>
      <c r="O1220" s="1" t="s">
        <v>99</v>
      </c>
      <c r="P1220" s="1" t="s">
        <v>57</v>
      </c>
      <c r="Q1220" s="1" t="s">
        <v>226</v>
      </c>
      <c r="R1220" s="6">
        <v>45823</v>
      </c>
      <c r="S1220" s="1" t="s">
        <v>4028</v>
      </c>
      <c r="T1220" s="124" t="s">
        <v>552</v>
      </c>
    </row>
    <row r="1221" spans="1:20" ht="95.1" customHeight="1" x14ac:dyDescent="0.25">
      <c r="A1221" s="118" t="s">
        <v>2274</v>
      </c>
      <c r="B1221" s="1">
        <v>2007</v>
      </c>
      <c r="C1221" s="1" t="s">
        <v>1496</v>
      </c>
      <c r="D1221" s="1" t="s">
        <v>550</v>
      </c>
      <c r="E1221" s="1" t="s">
        <v>887</v>
      </c>
      <c r="F1221" s="14">
        <v>7510014800009</v>
      </c>
      <c r="G1221" s="1" t="s">
        <v>44</v>
      </c>
      <c r="H1221" s="133">
        <v>1499</v>
      </c>
      <c r="I1221" s="7" t="s">
        <v>2516</v>
      </c>
      <c r="J1221" s="1" t="s">
        <v>57</v>
      </c>
      <c r="K1221" s="1" t="s">
        <v>680</v>
      </c>
      <c r="L1221" s="3">
        <v>1.96</v>
      </c>
      <c r="M1221" s="10">
        <f t="shared" si="23"/>
        <v>2938.04</v>
      </c>
      <c r="N1221" s="5" t="s">
        <v>12</v>
      </c>
      <c r="O1221" s="1" t="s">
        <v>99</v>
      </c>
      <c r="P1221" s="1" t="s">
        <v>57</v>
      </c>
      <c r="Q1221" s="1" t="s">
        <v>226</v>
      </c>
      <c r="R1221" s="6">
        <v>45823</v>
      </c>
      <c r="S1221" s="1" t="s">
        <v>2776</v>
      </c>
      <c r="T1221" s="124" t="s">
        <v>552</v>
      </c>
    </row>
    <row r="1222" spans="1:20" ht="95.1" customHeight="1" x14ac:dyDescent="0.25">
      <c r="A1222" s="118" t="s">
        <v>2274</v>
      </c>
      <c r="B1222" s="1">
        <v>2515</v>
      </c>
      <c r="C1222" s="1" t="s">
        <v>1496</v>
      </c>
      <c r="D1222" s="1" t="s">
        <v>550</v>
      </c>
      <c r="E1222" s="1" t="s">
        <v>887</v>
      </c>
      <c r="F1222" s="14">
        <v>7510014800009</v>
      </c>
      <c r="G1222" s="1" t="s">
        <v>44</v>
      </c>
      <c r="H1222" s="133">
        <v>311</v>
      </c>
      <c r="I1222" s="7" t="s">
        <v>2516</v>
      </c>
      <c r="J1222" s="1" t="s">
        <v>57</v>
      </c>
      <c r="K1222" s="1" t="s">
        <v>680</v>
      </c>
      <c r="L1222" s="3">
        <v>1.96</v>
      </c>
      <c r="M1222" s="10">
        <f t="shared" si="23"/>
        <v>609.55999999999995</v>
      </c>
      <c r="N1222" s="5" t="s">
        <v>12</v>
      </c>
      <c r="O1222" s="1" t="s">
        <v>99</v>
      </c>
      <c r="P1222" s="1" t="s">
        <v>57</v>
      </c>
      <c r="Q1222" s="1" t="s">
        <v>226</v>
      </c>
      <c r="R1222" s="6">
        <v>45823</v>
      </c>
      <c r="S1222" s="1" t="s">
        <v>2776</v>
      </c>
      <c r="T1222" s="124" t="s">
        <v>552</v>
      </c>
    </row>
    <row r="1223" spans="1:20" ht="95.1" customHeight="1" x14ac:dyDescent="0.25">
      <c r="A1223" s="118" t="s">
        <v>2274</v>
      </c>
      <c r="B1223" s="1">
        <v>2007</v>
      </c>
      <c r="C1223" s="1" t="s">
        <v>1496</v>
      </c>
      <c r="D1223" s="1" t="s">
        <v>550</v>
      </c>
      <c r="E1223" s="1" t="s">
        <v>887</v>
      </c>
      <c r="F1223" s="1">
        <v>1077575</v>
      </c>
      <c r="G1223" s="1" t="s">
        <v>44</v>
      </c>
      <c r="H1223" s="133">
        <v>952</v>
      </c>
      <c r="I1223" s="7" t="s">
        <v>2516</v>
      </c>
      <c r="J1223" s="1" t="s">
        <v>57</v>
      </c>
      <c r="K1223" s="1" t="s">
        <v>681</v>
      </c>
      <c r="L1223" s="3">
        <v>9.64</v>
      </c>
      <c r="M1223" s="10">
        <f t="shared" si="23"/>
        <v>9177.2800000000007</v>
      </c>
      <c r="N1223" s="5" t="s">
        <v>12</v>
      </c>
      <c r="O1223" s="1" t="s">
        <v>99</v>
      </c>
      <c r="P1223" s="1" t="s">
        <v>57</v>
      </c>
      <c r="Q1223" s="1" t="s">
        <v>226</v>
      </c>
      <c r="R1223" s="6">
        <v>45823</v>
      </c>
      <c r="S1223" s="1" t="s">
        <v>2776</v>
      </c>
      <c r="T1223" s="124" t="s">
        <v>552</v>
      </c>
    </row>
    <row r="1224" spans="1:20" ht="95.1" customHeight="1" x14ac:dyDescent="0.25">
      <c r="A1224" s="118" t="s">
        <v>2274</v>
      </c>
      <c r="B1224" s="1">
        <v>2515</v>
      </c>
      <c r="C1224" s="1" t="s">
        <v>1496</v>
      </c>
      <c r="D1224" s="1" t="s">
        <v>550</v>
      </c>
      <c r="E1224" s="1" t="s">
        <v>887</v>
      </c>
      <c r="F1224" s="1">
        <v>1077575</v>
      </c>
      <c r="G1224" s="1" t="s">
        <v>44</v>
      </c>
      <c r="H1224" s="133">
        <v>270</v>
      </c>
      <c r="I1224" s="7" t="s">
        <v>2516</v>
      </c>
      <c r="J1224" s="1" t="s">
        <v>57</v>
      </c>
      <c r="K1224" s="1" t="s">
        <v>681</v>
      </c>
      <c r="L1224" s="3">
        <v>9.64</v>
      </c>
      <c r="M1224" s="10">
        <f t="shared" si="23"/>
        <v>2602.8000000000002</v>
      </c>
      <c r="N1224" s="5" t="s">
        <v>12</v>
      </c>
      <c r="O1224" s="1" t="s">
        <v>99</v>
      </c>
      <c r="P1224" s="1" t="s">
        <v>57</v>
      </c>
      <c r="Q1224" s="1" t="s">
        <v>226</v>
      </c>
      <c r="R1224" s="6">
        <v>45823</v>
      </c>
      <c r="S1224" s="1" t="s">
        <v>2776</v>
      </c>
      <c r="T1224" s="124" t="s">
        <v>552</v>
      </c>
    </row>
    <row r="1225" spans="1:20" ht="95.1" customHeight="1" x14ac:dyDescent="0.25">
      <c r="A1225" s="118" t="s">
        <v>2274</v>
      </c>
      <c r="B1225" s="1">
        <v>2007</v>
      </c>
      <c r="C1225" s="1" t="s">
        <v>1496</v>
      </c>
      <c r="D1225" s="1" t="s">
        <v>550</v>
      </c>
      <c r="E1225" s="1" t="s">
        <v>887</v>
      </c>
      <c r="F1225" s="1">
        <v>1011398</v>
      </c>
      <c r="G1225" s="1" t="s">
        <v>44</v>
      </c>
      <c r="H1225" s="133">
        <v>1025</v>
      </c>
      <c r="I1225" s="7" t="s">
        <v>2516</v>
      </c>
      <c r="J1225" s="1" t="s">
        <v>57</v>
      </c>
      <c r="K1225" s="1" t="s">
        <v>682</v>
      </c>
      <c r="L1225" s="3">
        <v>12.2</v>
      </c>
      <c r="M1225" s="10">
        <f t="shared" si="23"/>
        <v>12505</v>
      </c>
      <c r="N1225" s="5" t="s">
        <v>12</v>
      </c>
      <c r="O1225" s="1" t="s">
        <v>99</v>
      </c>
      <c r="P1225" s="1" t="s">
        <v>57</v>
      </c>
      <c r="Q1225" s="1" t="s">
        <v>226</v>
      </c>
      <c r="R1225" s="6">
        <v>45823</v>
      </c>
      <c r="S1225" s="1" t="s">
        <v>2776</v>
      </c>
      <c r="T1225" s="124" t="s">
        <v>552</v>
      </c>
    </row>
    <row r="1226" spans="1:20" ht="95.1" customHeight="1" x14ac:dyDescent="0.25">
      <c r="A1226" s="118" t="s">
        <v>2274</v>
      </c>
      <c r="B1226" s="1">
        <v>2515</v>
      </c>
      <c r="C1226" s="1" t="s">
        <v>1496</v>
      </c>
      <c r="D1226" s="1" t="s">
        <v>550</v>
      </c>
      <c r="E1226" s="1" t="s">
        <v>887</v>
      </c>
      <c r="F1226" s="1">
        <v>1011398</v>
      </c>
      <c r="G1226" s="1" t="s">
        <v>44</v>
      </c>
      <c r="H1226" s="133">
        <v>2524</v>
      </c>
      <c r="I1226" s="7" t="s">
        <v>2516</v>
      </c>
      <c r="J1226" s="1" t="s">
        <v>57</v>
      </c>
      <c r="K1226" s="1" t="s">
        <v>682</v>
      </c>
      <c r="L1226" s="3">
        <v>12.2</v>
      </c>
      <c r="M1226" s="10">
        <f t="shared" si="23"/>
        <v>30792.799999999999</v>
      </c>
      <c r="N1226" s="5" t="s">
        <v>12</v>
      </c>
      <c r="O1226" s="1" t="s">
        <v>99</v>
      </c>
      <c r="P1226" s="1" t="s">
        <v>57</v>
      </c>
      <c r="Q1226" s="1" t="s">
        <v>226</v>
      </c>
      <c r="R1226" s="6">
        <v>45823</v>
      </c>
      <c r="S1226" s="1" t="s">
        <v>2776</v>
      </c>
      <c r="T1226" s="124" t="s">
        <v>552</v>
      </c>
    </row>
    <row r="1227" spans="1:20" ht="95.1" customHeight="1" x14ac:dyDescent="0.25">
      <c r="A1227" s="118" t="s">
        <v>2274</v>
      </c>
      <c r="B1227" s="1">
        <v>2007</v>
      </c>
      <c r="C1227" s="1" t="s">
        <v>1496</v>
      </c>
      <c r="D1227" s="1" t="s">
        <v>550</v>
      </c>
      <c r="E1227" s="1" t="s">
        <v>887</v>
      </c>
      <c r="F1227" s="1">
        <v>1101613</v>
      </c>
      <c r="G1227" s="1" t="s">
        <v>44</v>
      </c>
      <c r="H1227" s="133">
        <v>372</v>
      </c>
      <c r="I1227" s="7" t="s">
        <v>2516</v>
      </c>
      <c r="J1227" s="1" t="s">
        <v>57</v>
      </c>
      <c r="K1227" s="1" t="s">
        <v>683</v>
      </c>
      <c r="L1227" s="3">
        <v>2.99</v>
      </c>
      <c r="M1227" s="10">
        <f t="shared" si="23"/>
        <v>1112.28</v>
      </c>
      <c r="N1227" s="5" t="s">
        <v>12</v>
      </c>
      <c r="O1227" s="1" t="s">
        <v>99</v>
      </c>
      <c r="P1227" s="1" t="s">
        <v>57</v>
      </c>
      <c r="Q1227" s="1" t="s">
        <v>226</v>
      </c>
      <c r="R1227" s="6">
        <v>45823</v>
      </c>
      <c r="S1227" s="1" t="s">
        <v>2776</v>
      </c>
      <c r="T1227" s="124" t="s">
        <v>552</v>
      </c>
    </row>
    <row r="1228" spans="1:20" ht="95.1" customHeight="1" x14ac:dyDescent="0.25">
      <c r="A1228" s="118" t="s">
        <v>2274</v>
      </c>
      <c r="B1228" s="1">
        <v>2515</v>
      </c>
      <c r="C1228" s="1" t="s">
        <v>1496</v>
      </c>
      <c r="D1228" s="1" t="s">
        <v>550</v>
      </c>
      <c r="E1228" s="1" t="s">
        <v>887</v>
      </c>
      <c r="F1228" s="1">
        <v>1101613</v>
      </c>
      <c r="G1228" s="1" t="s">
        <v>44</v>
      </c>
      <c r="H1228" s="133">
        <v>13</v>
      </c>
      <c r="I1228" s="7" t="s">
        <v>2516</v>
      </c>
      <c r="J1228" s="1" t="s">
        <v>57</v>
      </c>
      <c r="K1228" s="1" t="s">
        <v>683</v>
      </c>
      <c r="L1228" s="3">
        <v>2.99</v>
      </c>
      <c r="M1228" s="10">
        <f t="shared" si="23"/>
        <v>38.870000000000005</v>
      </c>
      <c r="N1228" s="5" t="s">
        <v>12</v>
      </c>
      <c r="O1228" s="1" t="s">
        <v>99</v>
      </c>
      <c r="P1228" s="1" t="s">
        <v>57</v>
      </c>
      <c r="Q1228" s="1" t="s">
        <v>226</v>
      </c>
      <c r="R1228" s="6">
        <v>45823</v>
      </c>
      <c r="S1228" s="1" t="s">
        <v>2776</v>
      </c>
      <c r="T1228" s="124" t="s">
        <v>552</v>
      </c>
    </row>
    <row r="1229" spans="1:20" ht="95.1" customHeight="1" x14ac:dyDescent="0.25">
      <c r="A1229" s="118" t="s">
        <v>2274</v>
      </c>
      <c r="B1229" s="1">
        <v>2007</v>
      </c>
      <c r="C1229" s="1" t="s">
        <v>1496</v>
      </c>
      <c r="D1229" s="1" t="s">
        <v>550</v>
      </c>
      <c r="E1229" s="1" t="s">
        <v>887</v>
      </c>
      <c r="F1229" s="14">
        <v>7510001690002</v>
      </c>
      <c r="G1229" s="1" t="s">
        <v>44</v>
      </c>
      <c r="H1229" s="133">
        <v>588</v>
      </c>
      <c r="I1229" s="7" t="s">
        <v>2516</v>
      </c>
      <c r="J1229" s="1" t="s">
        <v>57</v>
      </c>
      <c r="K1229" s="1" t="s">
        <v>684</v>
      </c>
      <c r="L1229" s="3">
        <v>3.19</v>
      </c>
      <c r="M1229" s="10">
        <f t="shared" si="23"/>
        <v>1875.72</v>
      </c>
      <c r="N1229" s="5" t="s">
        <v>12</v>
      </c>
      <c r="O1229" s="1" t="s">
        <v>99</v>
      </c>
      <c r="P1229" s="1" t="s">
        <v>57</v>
      </c>
      <c r="Q1229" s="1" t="s">
        <v>226</v>
      </c>
      <c r="R1229" s="6">
        <v>45823</v>
      </c>
      <c r="S1229" s="1" t="s">
        <v>2776</v>
      </c>
      <c r="T1229" s="124" t="s">
        <v>552</v>
      </c>
    </row>
    <row r="1230" spans="1:20" ht="95.1" customHeight="1" x14ac:dyDescent="0.25">
      <c r="A1230" s="118" t="s">
        <v>2274</v>
      </c>
      <c r="B1230" s="1">
        <v>2515</v>
      </c>
      <c r="C1230" s="1" t="s">
        <v>1496</v>
      </c>
      <c r="D1230" s="1" t="s">
        <v>550</v>
      </c>
      <c r="E1230" s="1" t="s">
        <v>887</v>
      </c>
      <c r="F1230" s="14">
        <v>7510001690002</v>
      </c>
      <c r="G1230" s="1" t="s">
        <v>44</v>
      </c>
      <c r="H1230" s="133">
        <v>420</v>
      </c>
      <c r="I1230" s="7" t="s">
        <v>2516</v>
      </c>
      <c r="J1230" s="1" t="s">
        <v>57</v>
      </c>
      <c r="K1230" s="1" t="s">
        <v>684</v>
      </c>
      <c r="L1230" s="3">
        <v>3.19</v>
      </c>
      <c r="M1230" s="10">
        <f t="shared" si="23"/>
        <v>1339.8</v>
      </c>
      <c r="N1230" s="5" t="s">
        <v>12</v>
      </c>
      <c r="O1230" s="1" t="s">
        <v>99</v>
      </c>
      <c r="P1230" s="1" t="s">
        <v>57</v>
      </c>
      <c r="Q1230" s="1" t="s">
        <v>226</v>
      </c>
      <c r="R1230" s="6">
        <v>45823</v>
      </c>
      <c r="S1230" s="1" t="s">
        <v>2776</v>
      </c>
      <c r="T1230" s="124" t="s">
        <v>552</v>
      </c>
    </row>
    <row r="1231" spans="1:20" ht="95.1" customHeight="1" x14ac:dyDescent="0.25">
      <c r="A1231" s="118" t="s">
        <v>2274</v>
      </c>
      <c r="B1231" s="1">
        <v>2007</v>
      </c>
      <c r="C1231" s="1" t="s">
        <v>1496</v>
      </c>
      <c r="D1231" s="1" t="s">
        <v>550</v>
      </c>
      <c r="E1231" s="1" t="s">
        <v>887</v>
      </c>
      <c r="F1231" s="1">
        <v>1074570</v>
      </c>
      <c r="G1231" s="1" t="s">
        <v>44</v>
      </c>
      <c r="H1231" s="133">
        <v>1156</v>
      </c>
      <c r="I1231" s="7" t="s">
        <v>2516</v>
      </c>
      <c r="J1231" s="1" t="s">
        <v>57</v>
      </c>
      <c r="K1231" s="1" t="s">
        <v>685</v>
      </c>
      <c r="L1231" s="3">
        <v>1.65</v>
      </c>
      <c r="M1231" s="10">
        <f t="shared" si="23"/>
        <v>1907.3999999999999</v>
      </c>
      <c r="N1231" s="5" t="s">
        <v>12</v>
      </c>
      <c r="O1231" s="1" t="s">
        <v>99</v>
      </c>
      <c r="P1231" s="1" t="s">
        <v>57</v>
      </c>
      <c r="Q1231" s="1" t="s">
        <v>226</v>
      </c>
      <c r="R1231" s="6">
        <v>45823</v>
      </c>
      <c r="S1231" s="1" t="s">
        <v>2776</v>
      </c>
      <c r="T1231" s="124" t="s">
        <v>552</v>
      </c>
    </row>
    <row r="1232" spans="1:20" ht="95.1" customHeight="1" x14ac:dyDescent="0.25">
      <c r="A1232" s="118" t="s">
        <v>2274</v>
      </c>
      <c r="B1232" s="1">
        <v>2515</v>
      </c>
      <c r="C1232" s="1" t="s">
        <v>1496</v>
      </c>
      <c r="D1232" s="1" t="s">
        <v>550</v>
      </c>
      <c r="E1232" s="1" t="s">
        <v>887</v>
      </c>
      <c r="F1232" s="1">
        <v>1074570</v>
      </c>
      <c r="G1232" s="1" t="s">
        <v>44</v>
      </c>
      <c r="H1232" s="133">
        <v>430</v>
      </c>
      <c r="I1232" s="7" t="s">
        <v>2516</v>
      </c>
      <c r="J1232" s="1" t="s">
        <v>57</v>
      </c>
      <c r="K1232" s="1" t="s">
        <v>685</v>
      </c>
      <c r="L1232" s="3">
        <v>1.65</v>
      </c>
      <c r="M1232" s="10">
        <f t="shared" si="23"/>
        <v>709.5</v>
      </c>
      <c r="N1232" s="5" t="s">
        <v>12</v>
      </c>
      <c r="O1232" s="1" t="s">
        <v>99</v>
      </c>
      <c r="P1232" s="1" t="s">
        <v>57</v>
      </c>
      <c r="Q1232" s="1" t="s">
        <v>226</v>
      </c>
      <c r="R1232" s="6">
        <v>45823</v>
      </c>
      <c r="S1232" s="1" t="s">
        <v>2776</v>
      </c>
      <c r="T1232" s="124" t="s">
        <v>552</v>
      </c>
    </row>
    <row r="1233" spans="1:20" ht="95.1" customHeight="1" x14ac:dyDescent="0.25">
      <c r="A1233" s="118" t="s">
        <v>2274</v>
      </c>
      <c r="B1233" s="1">
        <v>2007</v>
      </c>
      <c r="C1233" s="1" t="s">
        <v>1496</v>
      </c>
      <c r="D1233" s="1" t="s">
        <v>550</v>
      </c>
      <c r="E1233" s="1" t="s">
        <v>887</v>
      </c>
      <c r="F1233" s="1" t="s">
        <v>1133</v>
      </c>
      <c r="G1233" s="1" t="s">
        <v>372</v>
      </c>
      <c r="H1233" s="133">
        <v>300</v>
      </c>
      <c r="I1233" s="7" t="s">
        <v>2516</v>
      </c>
      <c r="J1233" s="1" t="s">
        <v>57</v>
      </c>
      <c r="K1233" s="1" t="s">
        <v>686</v>
      </c>
      <c r="L1233" s="3">
        <v>16.350000000000001</v>
      </c>
      <c r="M1233" s="10">
        <f t="shared" si="23"/>
        <v>4905</v>
      </c>
      <c r="N1233" s="5" t="s">
        <v>12</v>
      </c>
      <c r="O1233" s="1" t="s">
        <v>99</v>
      </c>
      <c r="P1233" s="1" t="s">
        <v>57</v>
      </c>
      <c r="Q1233" s="1" t="s">
        <v>226</v>
      </c>
      <c r="R1233" s="6">
        <v>45823</v>
      </c>
      <c r="S1233" s="1" t="s">
        <v>2776</v>
      </c>
      <c r="T1233" s="124" t="s">
        <v>552</v>
      </c>
    </row>
    <row r="1234" spans="1:20" ht="95.1" customHeight="1" x14ac:dyDescent="0.25">
      <c r="A1234" s="118" t="s">
        <v>2274</v>
      </c>
      <c r="B1234" s="1">
        <v>2007</v>
      </c>
      <c r="C1234" s="1" t="s">
        <v>1496</v>
      </c>
      <c r="D1234" s="1" t="s">
        <v>550</v>
      </c>
      <c r="E1234" s="1" t="s">
        <v>887</v>
      </c>
      <c r="F1234" s="14">
        <v>7510001720001</v>
      </c>
      <c r="G1234" s="1" t="s">
        <v>44</v>
      </c>
      <c r="H1234" s="133">
        <v>405</v>
      </c>
      <c r="I1234" s="7" t="s">
        <v>2516</v>
      </c>
      <c r="J1234" s="1" t="s">
        <v>57</v>
      </c>
      <c r="K1234" s="1" t="s">
        <v>687</v>
      </c>
      <c r="L1234" s="3">
        <v>1.99</v>
      </c>
      <c r="M1234" s="10">
        <f t="shared" si="23"/>
        <v>805.95</v>
      </c>
      <c r="N1234" s="5" t="s">
        <v>12</v>
      </c>
      <c r="O1234" s="1" t="s">
        <v>99</v>
      </c>
      <c r="P1234" s="1" t="s">
        <v>57</v>
      </c>
      <c r="Q1234" s="1" t="s">
        <v>226</v>
      </c>
      <c r="R1234" s="6">
        <v>45823</v>
      </c>
      <c r="S1234" s="1" t="s">
        <v>2776</v>
      </c>
      <c r="T1234" s="124" t="s">
        <v>552</v>
      </c>
    </row>
    <row r="1235" spans="1:20" ht="95.1" customHeight="1" x14ac:dyDescent="0.25">
      <c r="A1235" s="118" t="s">
        <v>2274</v>
      </c>
      <c r="B1235" s="1">
        <v>2515</v>
      </c>
      <c r="C1235" s="1" t="s">
        <v>1496</v>
      </c>
      <c r="D1235" s="1" t="s">
        <v>550</v>
      </c>
      <c r="E1235" s="1" t="s">
        <v>887</v>
      </c>
      <c r="F1235" s="14">
        <v>7510001720001</v>
      </c>
      <c r="G1235" s="1" t="s">
        <v>44</v>
      </c>
      <c r="H1235" s="133">
        <v>280</v>
      </c>
      <c r="I1235" s="7" t="s">
        <v>2516</v>
      </c>
      <c r="J1235" s="1" t="s">
        <v>57</v>
      </c>
      <c r="K1235" s="1" t="s">
        <v>687</v>
      </c>
      <c r="L1235" s="3">
        <v>1.99</v>
      </c>
      <c r="M1235" s="10">
        <f t="shared" si="23"/>
        <v>557.20000000000005</v>
      </c>
      <c r="N1235" s="5" t="s">
        <v>12</v>
      </c>
      <c r="O1235" s="1" t="s">
        <v>99</v>
      </c>
      <c r="P1235" s="1" t="s">
        <v>57</v>
      </c>
      <c r="Q1235" s="1" t="s">
        <v>226</v>
      </c>
      <c r="R1235" s="6">
        <v>45823</v>
      </c>
      <c r="S1235" s="1" t="s">
        <v>2776</v>
      </c>
      <c r="T1235" s="124" t="s">
        <v>552</v>
      </c>
    </row>
    <row r="1236" spans="1:20" ht="95.1" customHeight="1" x14ac:dyDescent="0.25">
      <c r="A1236" s="118" t="s">
        <v>2274</v>
      </c>
      <c r="B1236" s="1">
        <v>2007</v>
      </c>
      <c r="C1236" s="1" t="s">
        <v>1496</v>
      </c>
      <c r="D1236" s="1" t="s">
        <v>550</v>
      </c>
      <c r="E1236" s="1" t="s">
        <v>887</v>
      </c>
      <c r="F1236" s="14">
        <v>7510001720002</v>
      </c>
      <c r="G1236" s="1" t="s">
        <v>44</v>
      </c>
      <c r="H1236" s="133">
        <v>734</v>
      </c>
      <c r="I1236" s="7" t="s">
        <v>2516</v>
      </c>
      <c r="J1236" s="1" t="s">
        <v>57</v>
      </c>
      <c r="K1236" s="1" t="s">
        <v>688</v>
      </c>
      <c r="L1236" s="3">
        <v>6.39</v>
      </c>
      <c r="M1236" s="10">
        <f t="shared" si="23"/>
        <v>4690.26</v>
      </c>
      <c r="N1236" s="5" t="s">
        <v>12</v>
      </c>
      <c r="O1236" s="1" t="s">
        <v>99</v>
      </c>
      <c r="P1236" s="1" t="s">
        <v>57</v>
      </c>
      <c r="Q1236" s="1" t="s">
        <v>226</v>
      </c>
      <c r="R1236" s="6">
        <v>45823</v>
      </c>
      <c r="S1236" s="1" t="s">
        <v>2776</v>
      </c>
      <c r="T1236" s="124" t="s">
        <v>552</v>
      </c>
    </row>
    <row r="1237" spans="1:20" ht="95.1" customHeight="1" x14ac:dyDescent="0.25">
      <c r="A1237" s="118" t="s">
        <v>2274</v>
      </c>
      <c r="B1237" s="1">
        <v>2515</v>
      </c>
      <c r="C1237" s="1" t="s">
        <v>1496</v>
      </c>
      <c r="D1237" s="1" t="s">
        <v>550</v>
      </c>
      <c r="E1237" s="1" t="s">
        <v>887</v>
      </c>
      <c r="F1237" s="14">
        <v>7510001720002</v>
      </c>
      <c r="G1237" s="1" t="s">
        <v>44</v>
      </c>
      <c r="H1237" s="133">
        <v>635</v>
      </c>
      <c r="I1237" s="7" t="s">
        <v>2516</v>
      </c>
      <c r="J1237" s="1" t="s">
        <v>57</v>
      </c>
      <c r="K1237" s="1" t="s">
        <v>688</v>
      </c>
      <c r="L1237" s="3">
        <v>6.39</v>
      </c>
      <c r="M1237" s="10">
        <f t="shared" si="23"/>
        <v>4057.6499999999996</v>
      </c>
      <c r="N1237" s="5" t="s">
        <v>12</v>
      </c>
      <c r="O1237" s="1" t="s">
        <v>99</v>
      </c>
      <c r="P1237" s="1" t="s">
        <v>57</v>
      </c>
      <c r="Q1237" s="1" t="s">
        <v>226</v>
      </c>
      <c r="R1237" s="6">
        <v>45823</v>
      </c>
      <c r="S1237" s="1" t="s">
        <v>2776</v>
      </c>
      <c r="T1237" s="124" t="s">
        <v>552</v>
      </c>
    </row>
    <row r="1238" spans="1:20" ht="95.1" customHeight="1" x14ac:dyDescent="0.25">
      <c r="A1238" s="118" t="s">
        <v>2274</v>
      </c>
      <c r="B1238" s="1">
        <v>2007</v>
      </c>
      <c r="C1238" s="1" t="s">
        <v>1496</v>
      </c>
      <c r="D1238" s="1" t="s">
        <v>550</v>
      </c>
      <c r="E1238" s="1" t="s">
        <v>887</v>
      </c>
      <c r="F1238" s="1" t="s">
        <v>1133</v>
      </c>
      <c r="G1238" s="1" t="s">
        <v>3039</v>
      </c>
      <c r="H1238" s="133">
        <v>600</v>
      </c>
      <c r="I1238" s="7" t="s">
        <v>2516</v>
      </c>
      <c r="J1238" s="1" t="s">
        <v>57</v>
      </c>
      <c r="K1238" s="1" t="s">
        <v>689</v>
      </c>
      <c r="L1238" s="3">
        <v>44.49</v>
      </c>
      <c r="M1238" s="10">
        <f t="shared" si="23"/>
        <v>26694</v>
      </c>
      <c r="N1238" s="5" t="s">
        <v>12</v>
      </c>
      <c r="O1238" s="1" t="s">
        <v>99</v>
      </c>
      <c r="P1238" s="1" t="s">
        <v>57</v>
      </c>
      <c r="Q1238" s="1" t="s">
        <v>226</v>
      </c>
      <c r="R1238" s="6">
        <v>45823</v>
      </c>
      <c r="S1238" s="1" t="s">
        <v>2776</v>
      </c>
      <c r="T1238" s="124" t="s">
        <v>552</v>
      </c>
    </row>
    <row r="1239" spans="1:20" ht="95.1" customHeight="1" x14ac:dyDescent="0.25">
      <c r="A1239" s="118" t="s">
        <v>2274</v>
      </c>
      <c r="B1239" s="1">
        <v>2515</v>
      </c>
      <c r="C1239" s="1" t="s">
        <v>1496</v>
      </c>
      <c r="D1239" s="1" t="s">
        <v>550</v>
      </c>
      <c r="E1239" s="1" t="s">
        <v>887</v>
      </c>
      <c r="F1239" s="1" t="s">
        <v>1133</v>
      </c>
      <c r="G1239" s="1" t="s">
        <v>690</v>
      </c>
      <c r="H1239" s="133">
        <v>450</v>
      </c>
      <c r="I1239" s="7" t="s">
        <v>2516</v>
      </c>
      <c r="J1239" s="1" t="s">
        <v>57</v>
      </c>
      <c r="K1239" s="1" t="s">
        <v>2430</v>
      </c>
      <c r="L1239" s="3">
        <v>19</v>
      </c>
      <c r="M1239" s="10">
        <f t="shared" si="21"/>
        <v>8550</v>
      </c>
      <c r="N1239" s="5" t="s">
        <v>12</v>
      </c>
      <c r="O1239" s="1" t="s">
        <v>99</v>
      </c>
      <c r="P1239" s="1" t="s">
        <v>57</v>
      </c>
      <c r="Q1239" s="1" t="s">
        <v>226</v>
      </c>
      <c r="R1239" s="6">
        <v>45823</v>
      </c>
      <c r="S1239" s="1" t="s">
        <v>2776</v>
      </c>
      <c r="T1239" s="124" t="s">
        <v>552</v>
      </c>
    </row>
    <row r="1240" spans="1:20" ht="95.1" customHeight="1" x14ac:dyDescent="0.25">
      <c r="A1240" s="118" t="s">
        <v>2274</v>
      </c>
      <c r="B1240" s="1">
        <v>2515</v>
      </c>
      <c r="C1240" s="1" t="s">
        <v>1496</v>
      </c>
      <c r="D1240" s="1" t="s">
        <v>550</v>
      </c>
      <c r="E1240" s="1" t="s">
        <v>887</v>
      </c>
      <c r="F1240" s="1" t="s">
        <v>1133</v>
      </c>
      <c r="G1240" s="1" t="s">
        <v>690</v>
      </c>
      <c r="H1240" s="133">
        <v>450</v>
      </c>
      <c r="I1240" s="7" t="s">
        <v>2516</v>
      </c>
      <c r="J1240" s="1" t="s">
        <v>57</v>
      </c>
      <c r="K1240" s="1" t="s">
        <v>691</v>
      </c>
      <c r="L1240" s="3">
        <v>18.989999999999998</v>
      </c>
      <c r="M1240" s="10">
        <f t="shared" si="21"/>
        <v>8545.5</v>
      </c>
      <c r="N1240" s="5" t="s">
        <v>12</v>
      </c>
      <c r="O1240" s="1" t="s">
        <v>99</v>
      </c>
      <c r="P1240" s="1" t="s">
        <v>57</v>
      </c>
      <c r="Q1240" s="1" t="s">
        <v>226</v>
      </c>
      <c r="R1240" s="6">
        <v>45823</v>
      </c>
      <c r="S1240" s="1" t="s">
        <v>2776</v>
      </c>
      <c r="T1240" s="124" t="s">
        <v>552</v>
      </c>
    </row>
    <row r="1241" spans="1:20" ht="95.1" customHeight="1" x14ac:dyDescent="0.25">
      <c r="A1241" s="118" t="s">
        <v>2274</v>
      </c>
      <c r="B1241" s="1">
        <v>2007</v>
      </c>
      <c r="C1241" s="1" t="s">
        <v>1496</v>
      </c>
      <c r="D1241" s="1" t="s">
        <v>550</v>
      </c>
      <c r="E1241" s="1" t="s">
        <v>887</v>
      </c>
      <c r="F1241" s="1" t="s">
        <v>1133</v>
      </c>
      <c r="G1241" s="1" t="s">
        <v>3041</v>
      </c>
      <c r="H1241" s="133">
        <v>519</v>
      </c>
      <c r="I1241" s="7" t="s">
        <v>2516</v>
      </c>
      <c r="J1241" s="1" t="s">
        <v>57</v>
      </c>
      <c r="K1241" s="1" t="s">
        <v>692</v>
      </c>
      <c r="L1241" s="3">
        <v>4.5</v>
      </c>
      <c r="M1241" s="10">
        <f t="shared" si="21"/>
        <v>2335.5</v>
      </c>
      <c r="N1241" s="5" t="s">
        <v>12</v>
      </c>
      <c r="O1241" s="1" t="s">
        <v>99</v>
      </c>
      <c r="P1241" s="1" t="s">
        <v>57</v>
      </c>
      <c r="Q1241" s="1" t="s">
        <v>226</v>
      </c>
      <c r="R1241" s="6">
        <v>45823</v>
      </c>
      <c r="S1241" s="1" t="s">
        <v>2776</v>
      </c>
      <c r="T1241" s="124" t="s">
        <v>552</v>
      </c>
    </row>
    <row r="1242" spans="1:20" ht="95.1" customHeight="1" x14ac:dyDescent="0.25">
      <c r="A1242" s="118" t="s">
        <v>2274</v>
      </c>
      <c r="B1242" s="1">
        <v>2515</v>
      </c>
      <c r="C1242" s="1" t="s">
        <v>1496</v>
      </c>
      <c r="D1242" s="1" t="s">
        <v>550</v>
      </c>
      <c r="E1242" s="1" t="s">
        <v>887</v>
      </c>
      <c r="F1242" s="1" t="s">
        <v>1133</v>
      </c>
      <c r="G1242" s="1" t="s">
        <v>44</v>
      </c>
      <c r="H1242" s="133">
        <v>124</v>
      </c>
      <c r="I1242" s="7" t="s">
        <v>2516</v>
      </c>
      <c r="J1242" s="1" t="s">
        <v>57</v>
      </c>
      <c r="K1242" s="1" t="s">
        <v>693</v>
      </c>
      <c r="L1242" s="3">
        <v>1.24</v>
      </c>
      <c r="M1242" s="10">
        <f t="shared" si="21"/>
        <v>153.76</v>
      </c>
      <c r="N1242" s="5" t="s">
        <v>12</v>
      </c>
      <c r="O1242" s="1" t="s">
        <v>99</v>
      </c>
      <c r="P1242" s="1" t="s">
        <v>57</v>
      </c>
      <c r="Q1242" s="1" t="s">
        <v>226</v>
      </c>
      <c r="R1242" s="6">
        <v>45823</v>
      </c>
      <c r="S1242" s="1" t="s">
        <v>2776</v>
      </c>
      <c r="T1242" s="124" t="s">
        <v>552</v>
      </c>
    </row>
    <row r="1243" spans="1:20" ht="95.1" customHeight="1" x14ac:dyDescent="0.25">
      <c r="A1243" s="118" t="s">
        <v>2274</v>
      </c>
      <c r="B1243" s="1">
        <v>2515</v>
      </c>
      <c r="C1243" s="1" t="s">
        <v>1496</v>
      </c>
      <c r="D1243" s="1" t="s">
        <v>550</v>
      </c>
      <c r="E1243" s="1" t="s">
        <v>887</v>
      </c>
      <c r="F1243" s="1" t="s">
        <v>1133</v>
      </c>
      <c r="G1243" s="1" t="s">
        <v>44</v>
      </c>
      <c r="H1243" s="133">
        <v>150</v>
      </c>
      <c r="I1243" s="7" t="s">
        <v>2516</v>
      </c>
      <c r="J1243" s="1" t="s">
        <v>57</v>
      </c>
      <c r="K1243" s="1" t="s">
        <v>694</v>
      </c>
      <c r="L1243" s="3">
        <v>23.5</v>
      </c>
      <c r="M1243" s="10">
        <f t="shared" si="21"/>
        <v>3525</v>
      </c>
      <c r="N1243" s="5" t="s">
        <v>12</v>
      </c>
      <c r="O1243" s="1" t="s">
        <v>99</v>
      </c>
      <c r="P1243" s="1" t="s">
        <v>57</v>
      </c>
      <c r="Q1243" s="1" t="s">
        <v>226</v>
      </c>
      <c r="R1243" s="6">
        <v>45823</v>
      </c>
      <c r="S1243" s="1" t="s">
        <v>2776</v>
      </c>
      <c r="T1243" s="124" t="s">
        <v>552</v>
      </c>
    </row>
    <row r="1244" spans="1:20" ht="95.1" customHeight="1" x14ac:dyDescent="0.25">
      <c r="A1244" s="118" t="s">
        <v>2274</v>
      </c>
      <c r="B1244" s="1">
        <v>2515</v>
      </c>
      <c r="C1244" s="1" t="s">
        <v>1496</v>
      </c>
      <c r="D1244" s="1" t="s">
        <v>550</v>
      </c>
      <c r="E1244" s="1" t="s">
        <v>887</v>
      </c>
      <c r="F1244" s="1" t="s">
        <v>1133</v>
      </c>
      <c r="G1244" s="1" t="s">
        <v>44</v>
      </c>
      <c r="H1244" s="133">
        <v>150</v>
      </c>
      <c r="I1244" s="7" t="s">
        <v>2516</v>
      </c>
      <c r="J1244" s="1" t="s">
        <v>57</v>
      </c>
      <c r="K1244" s="1" t="s">
        <v>695</v>
      </c>
      <c r="L1244" s="3">
        <v>18.5</v>
      </c>
      <c r="M1244" s="10">
        <f t="shared" si="21"/>
        <v>2775</v>
      </c>
      <c r="N1244" s="5" t="s">
        <v>12</v>
      </c>
      <c r="O1244" s="1" t="s">
        <v>99</v>
      </c>
      <c r="P1244" s="1" t="s">
        <v>57</v>
      </c>
      <c r="Q1244" s="1" t="s">
        <v>226</v>
      </c>
      <c r="R1244" s="6">
        <v>45823</v>
      </c>
      <c r="S1244" s="1" t="s">
        <v>2776</v>
      </c>
      <c r="T1244" s="124" t="s">
        <v>552</v>
      </c>
    </row>
    <row r="1245" spans="1:20" ht="95.1" customHeight="1" x14ac:dyDescent="0.25">
      <c r="A1245" s="118" t="s">
        <v>2274</v>
      </c>
      <c r="B1245" s="1">
        <v>2515</v>
      </c>
      <c r="C1245" s="1" t="s">
        <v>1496</v>
      </c>
      <c r="D1245" s="1" t="s">
        <v>550</v>
      </c>
      <c r="E1245" s="1" t="s">
        <v>887</v>
      </c>
      <c r="F1245" s="1" t="s">
        <v>1133</v>
      </c>
      <c r="G1245" s="1" t="s">
        <v>44</v>
      </c>
      <c r="H1245" s="133">
        <v>160</v>
      </c>
      <c r="I1245" s="7" t="s">
        <v>2516</v>
      </c>
      <c r="J1245" s="1" t="s">
        <v>57</v>
      </c>
      <c r="K1245" s="1" t="s">
        <v>696</v>
      </c>
      <c r="L1245" s="3">
        <v>24.5</v>
      </c>
      <c r="M1245" s="10">
        <f t="shared" si="21"/>
        <v>3920</v>
      </c>
      <c r="N1245" s="5" t="s">
        <v>12</v>
      </c>
      <c r="O1245" s="1" t="s">
        <v>99</v>
      </c>
      <c r="P1245" s="1" t="s">
        <v>57</v>
      </c>
      <c r="Q1245" s="1" t="s">
        <v>226</v>
      </c>
      <c r="R1245" s="6">
        <v>45823</v>
      </c>
      <c r="S1245" s="1" t="s">
        <v>2776</v>
      </c>
      <c r="T1245" s="124" t="s">
        <v>552</v>
      </c>
    </row>
    <row r="1246" spans="1:20" ht="95.1" customHeight="1" x14ac:dyDescent="0.25">
      <c r="A1246" s="118" t="s">
        <v>2274</v>
      </c>
      <c r="B1246" s="1">
        <v>2515</v>
      </c>
      <c r="C1246" s="1" t="s">
        <v>1496</v>
      </c>
      <c r="D1246" s="1" t="s">
        <v>550</v>
      </c>
      <c r="E1246" s="1" t="s">
        <v>887</v>
      </c>
      <c r="F1246" s="1" t="s">
        <v>1133</v>
      </c>
      <c r="G1246" s="1" t="s">
        <v>44</v>
      </c>
      <c r="H1246" s="133">
        <v>200</v>
      </c>
      <c r="I1246" s="7" t="s">
        <v>2516</v>
      </c>
      <c r="J1246" s="1" t="s">
        <v>57</v>
      </c>
      <c r="K1246" s="1" t="s">
        <v>697</v>
      </c>
      <c r="L1246" s="3">
        <v>24</v>
      </c>
      <c r="M1246" s="10">
        <f t="shared" si="21"/>
        <v>4800</v>
      </c>
      <c r="N1246" s="5" t="s">
        <v>12</v>
      </c>
      <c r="O1246" s="1" t="s">
        <v>99</v>
      </c>
      <c r="P1246" s="1" t="s">
        <v>57</v>
      </c>
      <c r="Q1246" s="1" t="s">
        <v>226</v>
      </c>
      <c r="R1246" s="6">
        <v>45823</v>
      </c>
      <c r="S1246" s="1" t="s">
        <v>2776</v>
      </c>
      <c r="T1246" s="124" t="s">
        <v>552</v>
      </c>
    </row>
    <row r="1247" spans="1:20" ht="95.1" customHeight="1" x14ac:dyDescent="0.25">
      <c r="A1247" s="118" t="s">
        <v>2274</v>
      </c>
      <c r="B1247" s="1">
        <v>2007</v>
      </c>
      <c r="C1247" s="1" t="s">
        <v>1496</v>
      </c>
      <c r="D1247" s="1" t="s">
        <v>550</v>
      </c>
      <c r="E1247" s="1" t="s">
        <v>887</v>
      </c>
      <c r="F1247" s="14">
        <v>7410032600002</v>
      </c>
      <c r="G1247" s="1" t="s">
        <v>44</v>
      </c>
      <c r="H1247" s="133">
        <v>339</v>
      </c>
      <c r="I1247" s="7" t="s">
        <v>2516</v>
      </c>
      <c r="J1247" s="1" t="s">
        <v>57</v>
      </c>
      <c r="K1247" s="1" t="s">
        <v>698</v>
      </c>
      <c r="L1247" s="3">
        <v>14.8</v>
      </c>
      <c r="M1247" s="10">
        <f t="shared" si="21"/>
        <v>5017.2</v>
      </c>
      <c r="N1247" s="5" t="s">
        <v>12</v>
      </c>
      <c r="O1247" s="1" t="s">
        <v>99</v>
      </c>
      <c r="P1247" s="1" t="s">
        <v>57</v>
      </c>
      <c r="Q1247" s="1" t="s">
        <v>226</v>
      </c>
      <c r="R1247" s="6">
        <v>45823</v>
      </c>
      <c r="S1247" s="1" t="s">
        <v>2776</v>
      </c>
      <c r="T1247" s="124" t="s">
        <v>552</v>
      </c>
    </row>
    <row r="1248" spans="1:20" ht="95.1" customHeight="1" x14ac:dyDescent="0.25">
      <c r="A1248" s="118" t="s">
        <v>2274</v>
      </c>
      <c r="B1248" s="1">
        <v>2515</v>
      </c>
      <c r="C1248" s="1" t="s">
        <v>1496</v>
      </c>
      <c r="D1248" s="1" t="s">
        <v>550</v>
      </c>
      <c r="E1248" s="1" t="s">
        <v>887</v>
      </c>
      <c r="F1248" s="1" t="s">
        <v>1133</v>
      </c>
      <c r="G1248" s="1" t="s">
        <v>44</v>
      </c>
      <c r="H1248" s="133">
        <v>428</v>
      </c>
      <c r="I1248" s="7" t="s">
        <v>2516</v>
      </c>
      <c r="J1248" s="1" t="s">
        <v>57</v>
      </c>
      <c r="K1248" s="1" t="s">
        <v>698</v>
      </c>
      <c r="L1248" s="3">
        <v>14.8</v>
      </c>
      <c r="M1248" s="10">
        <f t="shared" si="21"/>
        <v>6334.4000000000005</v>
      </c>
      <c r="N1248" s="5" t="s">
        <v>12</v>
      </c>
      <c r="O1248" s="1" t="s">
        <v>99</v>
      </c>
      <c r="P1248" s="1" t="s">
        <v>57</v>
      </c>
      <c r="Q1248" s="1" t="s">
        <v>226</v>
      </c>
      <c r="R1248" s="6">
        <v>45823</v>
      </c>
      <c r="S1248" s="1" t="s">
        <v>2776</v>
      </c>
      <c r="T1248" s="124" t="s">
        <v>552</v>
      </c>
    </row>
    <row r="1249" spans="1:20" ht="95.1" customHeight="1" x14ac:dyDescent="0.25">
      <c r="A1249" s="118" t="s">
        <v>2274</v>
      </c>
      <c r="B1249" s="1">
        <v>2007</v>
      </c>
      <c r="C1249" s="1" t="s">
        <v>1496</v>
      </c>
      <c r="D1249" s="1" t="s">
        <v>550</v>
      </c>
      <c r="E1249" s="1" t="s">
        <v>887</v>
      </c>
      <c r="F1249" s="1" t="s">
        <v>1133</v>
      </c>
      <c r="G1249" s="1" t="s">
        <v>44</v>
      </c>
      <c r="H1249" s="133">
        <v>158</v>
      </c>
      <c r="I1249" s="7" t="s">
        <v>2516</v>
      </c>
      <c r="J1249" s="1" t="s">
        <v>57</v>
      </c>
      <c r="K1249" s="1" t="s">
        <v>699</v>
      </c>
      <c r="L1249" s="3">
        <v>15.9</v>
      </c>
      <c r="M1249" s="10">
        <f t="shared" si="21"/>
        <v>2512.2000000000003</v>
      </c>
      <c r="N1249" s="5" t="s">
        <v>12</v>
      </c>
      <c r="O1249" s="1" t="s">
        <v>99</v>
      </c>
      <c r="P1249" s="1" t="s">
        <v>57</v>
      </c>
      <c r="Q1249" s="1" t="s">
        <v>226</v>
      </c>
      <c r="R1249" s="6">
        <v>45823</v>
      </c>
      <c r="S1249" s="1" t="s">
        <v>2776</v>
      </c>
      <c r="T1249" s="124" t="s">
        <v>552</v>
      </c>
    </row>
    <row r="1250" spans="1:20" ht="95.1" customHeight="1" x14ac:dyDescent="0.25">
      <c r="A1250" s="118" t="s">
        <v>2274</v>
      </c>
      <c r="B1250" s="1">
        <v>2515</v>
      </c>
      <c r="C1250" s="1" t="s">
        <v>1496</v>
      </c>
      <c r="D1250" s="1" t="s">
        <v>550</v>
      </c>
      <c r="E1250" s="1" t="s">
        <v>887</v>
      </c>
      <c r="F1250" s="1" t="s">
        <v>1133</v>
      </c>
      <c r="G1250" s="1" t="s">
        <v>44</v>
      </c>
      <c r="H1250" s="133">
        <v>119</v>
      </c>
      <c r="I1250" s="7" t="s">
        <v>2516</v>
      </c>
      <c r="J1250" s="1" t="s">
        <v>57</v>
      </c>
      <c r="K1250" s="1" t="s">
        <v>699</v>
      </c>
      <c r="L1250" s="3">
        <v>15.9</v>
      </c>
      <c r="M1250" s="10">
        <f t="shared" si="21"/>
        <v>1892.1000000000001</v>
      </c>
      <c r="N1250" s="5" t="s">
        <v>12</v>
      </c>
      <c r="O1250" s="1" t="s">
        <v>99</v>
      </c>
      <c r="P1250" s="1" t="s">
        <v>57</v>
      </c>
      <c r="Q1250" s="1" t="s">
        <v>226</v>
      </c>
      <c r="R1250" s="6">
        <v>45823</v>
      </c>
      <c r="S1250" s="1" t="s">
        <v>2776</v>
      </c>
      <c r="T1250" s="124" t="s">
        <v>552</v>
      </c>
    </row>
    <row r="1251" spans="1:20" ht="95.1" customHeight="1" x14ac:dyDescent="0.25">
      <c r="A1251" s="118" t="s">
        <v>2274</v>
      </c>
      <c r="B1251" s="1">
        <v>2007</v>
      </c>
      <c r="C1251" s="1" t="s">
        <v>1496</v>
      </c>
      <c r="D1251" s="1" t="s">
        <v>550</v>
      </c>
      <c r="E1251" s="1" t="s">
        <v>887</v>
      </c>
      <c r="F1251" s="1" t="s">
        <v>1133</v>
      </c>
      <c r="G1251" s="1" t="s">
        <v>44</v>
      </c>
      <c r="H1251" s="133">
        <v>831</v>
      </c>
      <c r="I1251" s="7" t="s">
        <v>2516</v>
      </c>
      <c r="J1251" s="1" t="s">
        <v>57</v>
      </c>
      <c r="K1251" s="1" t="s">
        <v>700</v>
      </c>
      <c r="L1251" s="3">
        <v>0.55000000000000004</v>
      </c>
      <c r="M1251" s="10">
        <f t="shared" si="21"/>
        <v>457.05</v>
      </c>
      <c r="N1251" s="5" t="s">
        <v>12</v>
      </c>
      <c r="O1251" s="1" t="s">
        <v>99</v>
      </c>
      <c r="P1251" s="1" t="s">
        <v>57</v>
      </c>
      <c r="Q1251" s="1" t="s">
        <v>226</v>
      </c>
      <c r="R1251" s="6">
        <v>45823</v>
      </c>
      <c r="S1251" s="1" t="s">
        <v>2776</v>
      </c>
      <c r="T1251" s="124" t="s">
        <v>552</v>
      </c>
    </row>
    <row r="1252" spans="1:20" ht="95.1" customHeight="1" x14ac:dyDescent="0.25">
      <c r="A1252" s="118" t="s">
        <v>2274</v>
      </c>
      <c r="B1252" s="1">
        <v>2515</v>
      </c>
      <c r="C1252" s="1" t="s">
        <v>1496</v>
      </c>
      <c r="D1252" s="1" t="s">
        <v>550</v>
      </c>
      <c r="E1252" s="1" t="s">
        <v>887</v>
      </c>
      <c r="F1252" s="1" t="s">
        <v>1133</v>
      </c>
      <c r="G1252" s="1" t="s">
        <v>44</v>
      </c>
      <c r="H1252" s="133">
        <v>339</v>
      </c>
      <c r="I1252" s="7" t="s">
        <v>2516</v>
      </c>
      <c r="J1252" s="1" t="s">
        <v>57</v>
      </c>
      <c r="K1252" s="1" t="s">
        <v>700</v>
      </c>
      <c r="L1252" s="3">
        <v>0.55000000000000004</v>
      </c>
      <c r="M1252" s="10">
        <f t="shared" si="21"/>
        <v>186.45000000000002</v>
      </c>
      <c r="N1252" s="5" t="s">
        <v>12</v>
      </c>
      <c r="O1252" s="1" t="s">
        <v>99</v>
      </c>
      <c r="P1252" s="1" t="s">
        <v>57</v>
      </c>
      <c r="Q1252" s="1" t="s">
        <v>226</v>
      </c>
      <c r="R1252" s="6">
        <v>45823</v>
      </c>
      <c r="S1252" s="1" t="s">
        <v>2776</v>
      </c>
      <c r="T1252" s="124" t="s">
        <v>552</v>
      </c>
    </row>
    <row r="1253" spans="1:20" ht="95.1" customHeight="1" x14ac:dyDescent="0.25">
      <c r="A1253" s="118" t="s">
        <v>2274</v>
      </c>
      <c r="B1253" s="1">
        <v>2515</v>
      </c>
      <c r="C1253" s="1" t="s">
        <v>1496</v>
      </c>
      <c r="D1253" s="1" t="s">
        <v>550</v>
      </c>
      <c r="E1253" s="1" t="s">
        <v>887</v>
      </c>
      <c r="F1253" s="1">
        <v>1015386</v>
      </c>
      <c r="G1253" s="1" t="s">
        <v>44</v>
      </c>
      <c r="H1253" s="133">
        <v>358</v>
      </c>
      <c r="I1253" s="7" t="s">
        <v>2516</v>
      </c>
      <c r="J1253" s="1" t="s">
        <v>57</v>
      </c>
      <c r="K1253" s="1" t="s">
        <v>701</v>
      </c>
      <c r="L1253" s="3">
        <v>5.45</v>
      </c>
      <c r="M1253" s="10">
        <f t="shared" si="21"/>
        <v>1951.1000000000001</v>
      </c>
      <c r="N1253" s="5" t="s">
        <v>12</v>
      </c>
      <c r="O1253" s="1" t="s">
        <v>99</v>
      </c>
      <c r="P1253" s="1" t="s">
        <v>57</v>
      </c>
      <c r="Q1253" s="1" t="s">
        <v>226</v>
      </c>
      <c r="R1253" s="6">
        <v>45823</v>
      </c>
      <c r="S1253" s="1" t="s">
        <v>2776</v>
      </c>
      <c r="T1253" s="124" t="s">
        <v>552</v>
      </c>
    </row>
    <row r="1254" spans="1:20" ht="95.1" customHeight="1" x14ac:dyDescent="0.25">
      <c r="A1254" s="118" t="s">
        <v>2274</v>
      </c>
      <c r="B1254" s="1">
        <v>2007</v>
      </c>
      <c r="C1254" s="1" t="s">
        <v>1496</v>
      </c>
      <c r="D1254" s="1" t="s">
        <v>550</v>
      </c>
      <c r="E1254" s="1" t="s">
        <v>887</v>
      </c>
      <c r="F1254" s="1" t="s">
        <v>1133</v>
      </c>
      <c r="G1254" s="1" t="s">
        <v>44</v>
      </c>
      <c r="H1254" s="133">
        <v>40</v>
      </c>
      <c r="I1254" s="7" t="s">
        <v>2516</v>
      </c>
      <c r="J1254" s="1" t="s">
        <v>57</v>
      </c>
      <c r="K1254" s="1" t="s">
        <v>702</v>
      </c>
      <c r="L1254" s="3">
        <v>7</v>
      </c>
      <c r="M1254" s="10">
        <f t="shared" si="21"/>
        <v>280</v>
      </c>
      <c r="N1254" s="5" t="s">
        <v>12</v>
      </c>
      <c r="O1254" s="1" t="s">
        <v>99</v>
      </c>
      <c r="P1254" s="1" t="s">
        <v>57</v>
      </c>
      <c r="Q1254" s="1" t="s">
        <v>226</v>
      </c>
      <c r="R1254" s="6">
        <v>45823</v>
      </c>
      <c r="S1254" s="1" t="s">
        <v>2776</v>
      </c>
      <c r="T1254" s="124" t="s">
        <v>552</v>
      </c>
    </row>
    <row r="1255" spans="1:20" ht="95.1" customHeight="1" x14ac:dyDescent="0.25">
      <c r="A1255" s="118" t="s">
        <v>2274</v>
      </c>
      <c r="B1255" s="1">
        <v>2515</v>
      </c>
      <c r="C1255" s="1" t="s">
        <v>1496</v>
      </c>
      <c r="D1255" s="1" t="s">
        <v>550</v>
      </c>
      <c r="E1255" s="1" t="s">
        <v>887</v>
      </c>
      <c r="F1255" s="1" t="s">
        <v>1133</v>
      </c>
      <c r="G1255" s="1" t="s">
        <v>44</v>
      </c>
      <c r="H1255" s="133">
        <v>120</v>
      </c>
      <c r="I1255" s="7" t="s">
        <v>2516</v>
      </c>
      <c r="J1255" s="1" t="s">
        <v>57</v>
      </c>
      <c r="K1255" s="1" t="s">
        <v>702</v>
      </c>
      <c r="L1255" s="3">
        <v>7</v>
      </c>
      <c r="M1255" s="10">
        <f t="shared" si="21"/>
        <v>840</v>
      </c>
      <c r="N1255" s="5" t="s">
        <v>12</v>
      </c>
      <c r="O1255" s="1" t="s">
        <v>99</v>
      </c>
      <c r="P1255" s="1" t="s">
        <v>57</v>
      </c>
      <c r="Q1255" s="1" t="s">
        <v>226</v>
      </c>
      <c r="R1255" s="6">
        <v>45823</v>
      </c>
      <c r="S1255" s="1" t="s">
        <v>2776</v>
      </c>
      <c r="T1255" s="124" t="s">
        <v>552</v>
      </c>
    </row>
    <row r="1256" spans="1:20" ht="95.1" customHeight="1" x14ac:dyDescent="0.25">
      <c r="A1256" s="118" t="s">
        <v>2274</v>
      </c>
      <c r="B1256" s="1">
        <v>2007</v>
      </c>
      <c r="C1256" s="1" t="s">
        <v>1496</v>
      </c>
      <c r="D1256" s="1" t="s">
        <v>550</v>
      </c>
      <c r="E1256" s="1" t="s">
        <v>887</v>
      </c>
      <c r="F1256" s="1" t="s">
        <v>1133</v>
      </c>
      <c r="G1256" s="1" t="s">
        <v>44</v>
      </c>
      <c r="H1256" s="133">
        <v>756</v>
      </c>
      <c r="I1256" s="7" t="s">
        <v>2516</v>
      </c>
      <c r="J1256" s="1" t="s">
        <v>57</v>
      </c>
      <c r="K1256" s="1" t="s">
        <v>703</v>
      </c>
      <c r="L1256" s="3">
        <v>7.69</v>
      </c>
      <c r="M1256" s="10">
        <f t="shared" si="21"/>
        <v>5813.64</v>
      </c>
      <c r="N1256" s="5" t="s">
        <v>12</v>
      </c>
      <c r="O1256" s="1" t="s">
        <v>99</v>
      </c>
      <c r="P1256" s="1" t="s">
        <v>57</v>
      </c>
      <c r="Q1256" s="1" t="s">
        <v>226</v>
      </c>
      <c r="R1256" s="6">
        <v>45823</v>
      </c>
      <c r="S1256" s="1" t="s">
        <v>2776</v>
      </c>
      <c r="T1256" s="124" t="s">
        <v>552</v>
      </c>
    </row>
    <row r="1257" spans="1:20" ht="95.1" customHeight="1" x14ac:dyDescent="0.25">
      <c r="A1257" s="118" t="s">
        <v>2274</v>
      </c>
      <c r="B1257" s="1">
        <v>2515</v>
      </c>
      <c r="C1257" s="1" t="s">
        <v>1496</v>
      </c>
      <c r="D1257" s="1" t="s">
        <v>550</v>
      </c>
      <c r="E1257" s="1" t="s">
        <v>887</v>
      </c>
      <c r="F1257" s="1" t="s">
        <v>1133</v>
      </c>
      <c r="G1257" s="1" t="s">
        <v>44</v>
      </c>
      <c r="H1257" s="133">
        <v>490</v>
      </c>
      <c r="I1257" s="7" t="s">
        <v>2516</v>
      </c>
      <c r="J1257" s="1" t="s">
        <v>57</v>
      </c>
      <c r="K1257" s="1" t="s">
        <v>703</v>
      </c>
      <c r="L1257" s="3">
        <v>7.69</v>
      </c>
      <c r="M1257" s="10">
        <f t="shared" si="21"/>
        <v>3768.1000000000004</v>
      </c>
      <c r="N1257" s="5" t="s">
        <v>12</v>
      </c>
      <c r="O1257" s="1" t="s">
        <v>99</v>
      </c>
      <c r="P1257" s="1" t="s">
        <v>57</v>
      </c>
      <c r="Q1257" s="1" t="s">
        <v>226</v>
      </c>
      <c r="R1257" s="6">
        <v>45823</v>
      </c>
      <c r="S1257" s="1" t="s">
        <v>2776</v>
      </c>
      <c r="T1257" s="124" t="s">
        <v>552</v>
      </c>
    </row>
    <row r="1258" spans="1:20" ht="95.1" customHeight="1" x14ac:dyDescent="0.25">
      <c r="A1258" s="118" t="s">
        <v>2274</v>
      </c>
      <c r="B1258" s="1">
        <v>2007</v>
      </c>
      <c r="C1258" s="1" t="s">
        <v>1496</v>
      </c>
      <c r="D1258" s="1" t="s">
        <v>550</v>
      </c>
      <c r="E1258" s="1" t="s">
        <v>887</v>
      </c>
      <c r="F1258" s="1" t="s">
        <v>1133</v>
      </c>
      <c r="G1258" s="1" t="s">
        <v>3039</v>
      </c>
      <c r="H1258" s="133">
        <v>400</v>
      </c>
      <c r="I1258" s="7" t="s">
        <v>2516</v>
      </c>
      <c r="J1258" s="1" t="s">
        <v>57</v>
      </c>
      <c r="K1258" s="1" t="s">
        <v>704</v>
      </c>
      <c r="L1258" s="3">
        <v>3.22</v>
      </c>
      <c r="M1258" s="10">
        <f t="shared" si="21"/>
        <v>1288</v>
      </c>
      <c r="N1258" s="5" t="s">
        <v>12</v>
      </c>
      <c r="O1258" s="1" t="s">
        <v>99</v>
      </c>
      <c r="P1258" s="1" t="s">
        <v>57</v>
      </c>
      <c r="Q1258" s="1" t="s">
        <v>226</v>
      </c>
      <c r="R1258" s="6">
        <v>45823</v>
      </c>
      <c r="S1258" s="1" t="s">
        <v>2776</v>
      </c>
      <c r="T1258" s="124" t="s">
        <v>552</v>
      </c>
    </row>
    <row r="1259" spans="1:20" ht="95.1" customHeight="1" x14ac:dyDescent="0.25">
      <c r="A1259" s="118" t="s">
        <v>2274</v>
      </c>
      <c r="B1259" s="1">
        <v>2007</v>
      </c>
      <c r="C1259" s="1" t="s">
        <v>1496</v>
      </c>
      <c r="D1259" s="1" t="s">
        <v>550</v>
      </c>
      <c r="E1259" s="1" t="s">
        <v>887</v>
      </c>
      <c r="F1259" s="1" t="s">
        <v>1133</v>
      </c>
      <c r="G1259" s="1" t="s">
        <v>44</v>
      </c>
      <c r="H1259" s="133">
        <v>30</v>
      </c>
      <c r="I1259" s="7" t="s">
        <v>2516</v>
      </c>
      <c r="J1259" s="1" t="s">
        <v>57</v>
      </c>
      <c r="K1259" s="1" t="s">
        <v>705</v>
      </c>
      <c r="L1259" s="3">
        <v>199.9</v>
      </c>
      <c r="M1259" s="10">
        <f t="shared" si="21"/>
        <v>5997</v>
      </c>
      <c r="N1259" s="5" t="s">
        <v>12</v>
      </c>
      <c r="O1259" s="1" t="s">
        <v>99</v>
      </c>
      <c r="P1259" s="1" t="s">
        <v>57</v>
      </c>
      <c r="Q1259" s="1" t="s">
        <v>226</v>
      </c>
      <c r="R1259" s="6">
        <v>45823</v>
      </c>
      <c r="S1259" s="1" t="s">
        <v>2776</v>
      </c>
      <c r="T1259" s="124" t="s">
        <v>552</v>
      </c>
    </row>
    <row r="1260" spans="1:20" ht="95.1" customHeight="1" x14ac:dyDescent="0.25">
      <c r="A1260" s="118" t="s">
        <v>2274</v>
      </c>
      <c r="B1260" s="1">
        <v>2007</v>
      </c>
      <c r="C1260" s="1" t="s">
        <v>1496</v>
      </c>
      <c r="D1260" s="1" t="s">
        <v>550</v>
      </c>
      <c r="E1260" s="1" t="s">
        <v>887</v>
      </c>
      <c r="F1260" s="1">
        <v>1096908</v>
      </c>
      <c r="G1260" s="1" t="s">
        <v>3041</v>
      </c>
      <c r="H1260" s="133">
        <v>40</v>
      </c>
      <c r="I1260" s="7" t="s">
        <v>2516</v>
      </c>
      <c r="J1260" s="1" t="s">
        <v>57</v>
      </c>
      <c r="K1260" s="1" t="s">
        <v>706</v>
      </c>
      <c r="L1260" s="3">
        <v>2.15</v>
      </c>
      <c r="M1260" s="10">
        <f t="shared" si="21"/>
        <v>86</v>
      </c>
      <c r="N1260" s="5" t="s">
        <v>12</v>
      </c>
      <c r="O1260" s="1" t="s">
        <v>99</v>
      </c>
      <c r="P1260" s="1" t="s">
        <v>57</v>
      </c>
      <c r="Q1260" s="1" t="s">
        <v>226</v>
      </c>
      <c r="R1260" s="6">
        <v>45823</v>
      </c>
      <c r="S1260" s="1" t="s">
        <v>2776</v>
      </c>
      <c r="T1260" s="124" t="s">
        <v>552</v>
      </c>
    </row>
    <row r="1261" spans="1:20" ht="95.1" customHeight="1" x14ac:dyDescent="0.25">
      <c r="A1261" s="118" t="s">
        <v>2274</v>
      </c>
      <c r="B1261" s="1">
        <v>2007</v>
      </c>
      <c r="C1261" s="1" t="s">
        <v>1496</v>
      </c>
      <c r="D1261" s="1" t="s">
        <v>550</v>
      </c>
      <c r="E1261" s="1" t="s">
        <v>887</v>
      </c>
      <c r="F1261" s="1" t="s">
        <v>1133</v>
      </c>
      <c r="G1261" s="1" t="s">
        <v>44</v>
      </c>
      <c r="H1261" s="133">
        <v>48</v>
      </c>
      <c r="I1261" s="7" t="s">
        <v>2516</v>
      </c>
      <c r="J1261" s="1" t="s">
        <v>57</v>
      </c>
      <c r="K1261" s="1" t="s">
        <v>707</v>
      </c>
      <c r="L1261" s="3">
        <v>25</v>
      </c>
      <c r="M1261" s="10">
        <f t="shared" si="21"/>
        <v>1200</v>
      </c>
      <c r="N1261" s="5" t="s">
        <v>12</v>
      </c>
      <c r="O1261" s="1" t="s">
        <v>99</v>
      </c>
      <c r="P1261" s="1" t="s">
        <v>57</v>
      </c>
      <c r="Q1261" s="1" t="s">
        <v>226</v>
      </c>
      <c r="R1261" s="6">
        <v>45823</v>
      </c>
      <c r="S1261" s="1" t="s">
        <v>2776</v>
      </c>
      <c r="T1261" s="124" t="s">
        <v>552</v>
      </c>
    </row>
    <row r="1262" spans="1:20" ht="95.1" customHeight="1" x14ac:dyDescent="0.25">
      <c r="A1262" s="118" t="s">
        <v>2274</v>
      </c>
      <c r="B1262" s="1">
        <v>2515</v>
      </c>
      <c r="C1262" s="1" t="s">
        <v>1496</v>
      </c>
      <c r="D1262" s="1" t="s">
        <v>550</v>
      </c>
      <c r="E1262" s="1" t="s">
        <v>887</v>
      </c>
      <c r="F1262" s="1" t="s">
        <v>1133</v>
      </c>
      <c r="G1262" s="1" t="s">
        <v>44</v>
      </c>
      <c r="H1262" s="133">
        <v>6</v>
      </c>
      <c r="I1262" s="7" t="s">
        <v>2516</v>
      </c>
      <c r="J1262" s="1" t="s">
        <v>57</v>
      </c>
      <c r="K1262" s="1" t="s">
        <v>707</v>
      </c>
      <c r="L1262" s="3">
        <v>25</v>
      </c>
      <c r="M1262" s="10">
        <f t="shared" si="21"/>
        <v>150</v>
      </c>
      <c r="N1262" s="5" t="s">
        <v>12</v>
      </c>
      <c r="O1262" s="1" t="s">
        <v>99</v>
      </c>
      <c r="P1262" s="1" t="s">
        <v>57</v>
      </c>
      <c r="Q1262" s="1" t="s">
        <v>226</v>
      </c>
      <c r="R1262" s="6">
        <v>45823</v>
      </c>
      <c r="S1262" s="1" t="s">
        <v>2776</v>
      </c>
      <c r="T1262" s="124" t="s">
        <v>552</v>
      </c>
    </row>
    <row r="1263" spans="1:20" ht="95.1" customHeight="1" x14ac:dyDescent="0.25">
      <c r="A1263" s="118" t="s">
        <v>2274</v>
      </c>
      <c r="B1263" s="1">
        <v>2007</v>
      </c>
      <c r="C1263" s="1" t="s">
        <v>1496</v>
      </c>
      <c r="D1263" s="1" t="s">
        <v>550</v>
      </c>
      <c r="E1263" s="1" t="s">
        <v>887</v>
      </c>
      <c r="F1263" s="14">
        <v>7510000810001</v>
      </c>
      <c r="G1263" s="1" t="s">
        <v>3041</v>
      </c>
      <c r="H1263" s="133">
        <v>372</v>
      </c>
      <c r="I1263" s="7" t="s">
        <v>2516</v>
      </c>
      <c r="J1263" s="1" t="s">
        <v>57</v>
      </c>
      <c r="K1263" s="1" t="s">
        <v>708</v>
      </c>
      <c r="L1263" s="3">
        <v>46</v>
      </c>
      <c r="M1263" s="10">
        <f t="shared" si="21"/>
        <v>17112</v>
      </c>
      <c r="N1263" s="5" t="s">
        <v>12</v>
      </c>
      <c r="O1263" s="1" t="s">
        <v>99</v>
      </c>
      <c r="P1263" s="1" t="s">
        <v>57</v>
      </c>
      <c r="Q1263" s="1" t="s">
        <v>226</v>
      </c>
      <c r="R1263" s="6">
        <v>45823</v>
      </c>
      <c r="S1263" s="1" t="s">
        <v>2776</v>
      </c>
      <c r="T1263" s="124" t="s">
        <v>552</v>
      </c>
    </row>
    <row r="1264" spans="1:20" ht="95.1" customHeight="1" x14ac:dyDescent="0.25">
      <c r="A1264" s="118" t="s">
        <v>2274</v>
      </c>
      <c r="B1264" s="1">
        <v>2515</v>
      </c>
      <c r="C1264" s="1" t="s">
        <v>1496</v>
      </c>
      <c r="D1264" s="1" t="s">
        <v>550</v>
      </c>
      <c r="E1264" s="1" t="s">
        <v>887</v>
      </c>
      <c r="F1264" s="1" t="s">
        <v>1133</v>
      </c>
      <c r="G1264" s="1" t="s">
        <v>44</v>
      </c>
      <c r="H1264" s="133">
        <v>21</v>
      </c>
      <c r="I1264" s="7" t="s">
        <v>2516</v>
      </c>
      <c r="J1264" s="1" t="s">
        <v>57</v>
      </c>
      <c r="K1264" s="1" t="s">
        <v>708</v>
      </c>
      <c r="L1264" s="3">
        <v>46</v>
      </c>
      <c r="M1264" s="10">
        <f t="shared" si="21"/>
        <v>966</v>
      </c>
      <c r="N1264" s="5" t="s">
        <v>12</v>
      </c>
      <c r="O1264" s="1" t="s">
        <v>99</v>
      </c>
      <c r="P1264" s="1" t="s">
        <v>57</v>
      </c>
      <c r="Q1264" s="1" t="s">
        <v>226</v>
      </c>
      <c r="R1264" s="6">
        <v>45823</v>
      </c>
      <c r="S1264" s="1" t="s">
        <v>2776</v>
      </c>
      <c r="T1264" s="124" t="s">
        <v>552</v>
      </c>
    </row>
    <row r="1265" spans="1:20" ht="95.1" customHeight="1" x14ac:dyDescent="0.25">
      <c r="A1265" s="118" t="s">
        <v>2274</v>
      </c>
      <c r="B1265" s="1">
        <v>2007</v>
      </c>
      <c r="C1265" s="1" t="s">
        <v>1496</v>
      </c>
      <c r="D1265" s="1" t="s">
        <v>550</v>
      </c>
      <c r="E1265" s="1" t="s">
        <v>887</v>
      </c>
      <c r="F1265" s="1" t="s">
        <v>1133</v>
      </c>
      <c r="G1265" s="1" t="s">
        <v>44</v>
      </c>
      <c r="H1265" s="133">
        <v>100</v>
      </c>
      <c r="I1265" s="7" t="s">
        <v>2516</v>
      </c>
      <c r="J1265" s="1" t="s">
        <v>57</v>
      </c>
      <c r="K1265" s="1" t="s">
        <v>709</v>
      </c>
      <c r="L1265" s="3">
        <v>4.99</v>
      </c>
      <c r="M1265" s="10">
        <f t="shared" si="21"/>
        <v>499</v>
      </c>
      <c r="N1265" s="5" t="s">
        <v>12</v>
      </c>
      <c r="O1265" s="1" t="s">
        <v>99</v>
      </c>
      <c r="P1265" s="1" t="s">
        <v>57</v>
      </c>
      <c r="Q1265" s="1" t="s">
        <v>226</v>
      </c>
      <c r="R1265" s="6">
        <v>45823</v>
      </c>
      <c r="S1265" s="1" t="s">
        <v>2776</v>
      </c>
      <c r="T1265" s="124" t="s">
        <v>552</v>
      </c>
    </row>
    <row r="1266" spans="1:20" ht="95.1" customHeight="1" x14ac:dyDescent="0.25">
      <c r="A1266" s="118" t="s">
        <v>2274</v>
      </c>
      <c r="B1266" s="1">
        <v>2007</v>
      </c>
      <c r="C1266" s="1" t="s">
        <v>1496</v>
      </c>
      <c r="D1266" s="1" t="s">
        <v>550</v>
      </c>
      <c r="E1266" s="1" t="s">
        <v>887</v>
      </c>
      <c r="F1266" s="1" t="s">
        <v>1133</v>
      </c>
      <c r="G1266" s="1" t="s">
        <v>44</v>
      </c>
      <c r="H1266" s="133">
        <v>100</v>
      </c>
      <c r="I1266" s="7" t="s">
        <v>2516</v>
      </c>
      <c r="J1266" s="1" t="s">
        <v>57</v>
      </c>
      <c r="K1266" s="1" t="s">
        <v>710</v>
      </c>
      <c r="L1266" s="3">
        <v>5.39</v>
      </c>
      <c r="M1266" s="10">
        <f t="shared" si="21"/>
        <v>539</v>
      </c>
      <c r="N1266" s="5" t="s">
        <v>12</v>
      </c>
      <c r="O1266" s="1" t="s">
        <v>99</v>
      </c>
      <c r="P1266" s="1" t="s">
        <v>57</v>
      </c>
      <c r="Q1266" s="1" t="s">
        <v>226</v>
      </c>
      <c r="R1266" s="6">
        <v>45823</v>
      </c>
      <c r="S1266" s="1" t="s">
        <v>2776</v>
      </c>
      <c r="T1266" s="124" t="s">
        <v>552</v>
      </c>
    </row>
    <row r="1267" spans="1:20" ht="95.1" customHeight="1" x14ac:dyDescent="0.25">
      <c r="A1267" s="118" t="s">
        <v>2274</v>
      </c>
      <c r="B1267" s="1">
        <v>2007</v>
      </c>
      <c r="C1267" s="1" t="s">
        <v>1496</v>
      </c>
      <c r="D1267" s="1" t="s">
        <v>550</v>
      </c>
      <c r="E1267" s="1" t="s">
        <v>887</v>
      </c>
      <c r="F1267" s="14">
        <v>7510014100020</v>
      </c>
      <c r="G1267" s="1" t="s">
        <v>44</v>
      </c>
      <c r="H1267" s="133">
        <v>1352</v>
      </c>
      <c r="I1267" s="7" t="s">
        <v>2516</v>
      </c>
      <c r="J1267" s="1" t="s">
        <v>57</v>
      </c>
      <c r="K1267" s="1" t="s">
        <v>711</v>
      </c>
      <c r="L1267" s="3">
        <v>2.25</v>
      </c>
      <c r="M1267" s="10">
        <f t="shared" si="21"/>
        <v>3042</v>
      </c>
      <c r="N1267" s="5" t="s">
        <v>12</v>
      </c>
      <c r="O1267" s="1" t="s">
        <v>99</v>
      </c>
      <c r="P1267" s="1" t="s">
        <v>57</v>
      </c>
      <c r="Q1267" s="1" t="s">
        <v>226</v>
      </c>
      <c r="R1267" s="6">
        <v>45823</v>
      </c>
      <c r="S1267" s="1" t="s">
        <v>2776</v>
      </c>
      <c r="T1267" s="124" t="s">
        <v>552</v>
      </c>
    </row>
    <row r="1268" spans="1:20" ht="95.1" customHeight="1" x14ac:dyDescent="0.25">
      <c r="A1268" s="118" t="s">
        <v>2274</v>
      </c>
      <c r="B1268" s="1">
        <v>2007</v>
      </c>
      <c r="C1268" s="1" t="s">
        <v>1496</v>
      </c>
      <c r="D1268" s="1" t="s">
        <v>550</v>
      </c>
      <c r="E1268" s="1" t="s">
        <v>887</v>
      </c>
      <c r="F1268" s="1">
        <v>1077571</v>
      </c>
      <c r="G1268" s="1" t="s">
        <v>44</v>
      </c>
      <c r="H1268" s="133">
        <v>2045</v>
      </c>
      <c r="I1268" s="7" t="s">
        <v>2516</v>
      </c>
      <c r="J1268" s="1" t="s">
        <v>57</v>
      </c>
      <c r="K1268" s="1" t="s">
        <v>712</v>
      </c>
      <c r="L1268" s="3">
        <v>3.5</v>
      </c>
      <c r="M1268" s="10">
        <f t="shared" si="21"/>
        <v>7157.5</v>
      </c>
      <c r="N1268" s="5" t="s">
        <v>12</v>
      </c>
      <c r="O1268" s="1" t="s">
        <v>99</v>
      </c>
      <c r="P1268" s="1" t="s">
        <v>57</v>
      </c>
      <c r="Q1268" s="1" t="s">
        <v>226</v>
      </c>
      <c r="R1268" s="6">
        <v>45823</v>
      </c>
      <c r="S1268" s="1" t="s">
        <v>2776</v>
      </c>
      <c r="T1268" s="124" t="s">
        <v>552</v>
      </c>
    </row>
    <row r="1269" spans="1:20" ht="95.1" customHeight="1" x14ac:dyDescent="0.25">
      <c r="A1269" s="118" t="s">
        <v>2274</v>
      </c>
      <c r="B1269" s="1">
        <v>2515</v>
      </c>
      <c r="C1269" s="1" t="s">
        <v>1496</v>
      </c>
      <c r="D1269" s="1" t="s">
        <v>550</v>
      </c>
      <c r="E1269" s="1" t="s">
        <v>887</v>
      </c>
      <c r="F1269" s="1">
        <v>1077571</v>
      </c>
      <c r="G1269" s="1" t="s">
        <v>44</v>
      </c>
      <c r="H1269" s="133">
        <v>2570</v>
      </c>
      <c r="I1269" s="7" t="s">
        <v>2516</v>
      </c>
      <c r="J1269" s="1" t="s">
        <v>57</v>
      </c>
      <c r="K1269" s="1" t="s">
        <v>712</v>
      </c>
      <c r="L1269" s="3">
        <v>3.5</v>
      </c>
      <c r="M1269" s="10">
        <f t="shared" si="21"/>
        <v>8995</v>
      </c>
      <c r="N1269" s="5" t="s">
        <v>12</v>
      </c>
      <c r="O1269" s="1" t="s">
        <v>99</v>
      </c>
      <c r="P1269" s="1" t="s">
        <v>57</v>
      </c>
      <c r="Q1269" s="1" t="s">
        <v>226</v>
      </c>
      <c r="R1269" s="6">
        <v>45823</v>
      </c>
      <c r="S1269" s="1" t="s">
        <v>2776</v>
      </c>
      <c r="T1269" s="124" t="s">
        <v>552</v>
      </c>
    </row>
    <row r="1270" spans="1:20" ht="95.1" customHeight="1" x14ac:dyDescent="0.25">
      <c r="A1270" s="118" t="s">
        <v>2274</v>
      </c>
      <c r="B1270" s="1">
        <v>2007</v>
      </c>
      <c r="C1270" s="1" t="s">
        <v>1496</v>
      </c>
      <c r="D1270" s="1" t="s">
        <v>550</v>
      </c>
      <c r="E1270" s="1" t="s">
        <v>887</v>
      </c>
      <c r="F1270" s="14">
        <v>7510001560002</v>
      </c>
      <c r="G1270" s="1" t="s">
        <v>44</v>
      </c>
      <c r="H1270" s="133">
        <v>394</v>
      </c>
      <c r="I1270" s="7" t="s">
        <v>2516</v>
      </c>
      <c r="J1270" s="1" t="s">
        <v>57</v>
      </c>
      <c r="K1270" s="1" t="s">
        <v>713</v>
      </c>
      <c r="L1270" s="3">
        <v>6</v>
      </c>
      <c r="M1270" s="10">
        <f t="shared" si="21"/>
        <v>2364</v>
      </c>
      <c r="N1270" s="5" t="s">
        <v>12</v>
      </c>
      <c r="O1270" s="1" t="s">
        <v>99</v>
      </c>
      <c r="P1270" s="1" t="s">
        <v>57</v>
      </c>
      <c r="Q1270" s="1" t="s">
        <v>226</v>
      </c>
      <c r="R1270" s="6">
        <v>45823</v>
      </c>
      <c r="S1270" s="1" t="s">
        <v>2776</v>
      </c>
      <c r="T1270" s="124" t="s">
        <v>552</v>
      </c>
    </row>
    <row r="1271" spans="1:20" ht="95.1" customHeight="1" x14ac:dyDescent="0.25">
      <c r="A1271" s="118" t="s">
        <v>2274</v>
      </c>
      <c r="B1271" s="1">
        <v>2515</v>
      </c>
      <c r="C1271" s="1" t="s">
        <v>1496</v>
      </c>
      <c r="D1271" s="1" t="s">
        <v>550</v>
      </c>
      <c r="E1271" s="1" t="s">
        <v>887</v>
      </c>
      <c r="F1271" s="1" t="s">
        <v>1133</v>
      </c>
      <c r="G1271" s="1" t="s">
        <v>44</v>
      </c>
      <c r="H1271" s="133">
        <v>200</v>
      </c>
      <c r="I1271" s="7" t="s">
        <v>2516</v>
      </c>
      <c r="J1271" s="1" t="s">
        <v>57</v>
      </c>
      <c r="K1271" s="1" t="s">
        <v>713</v>
      </c>
      <c r="L1271" s="3">
        <v>6</v>
      </c>
      <c r="M1271" s="10">
        <f t="shared" si="21"/>
        <v>1200</v>
      </c>
      <c r="N1271" s="5" t="s">
        <v>12</v>
      </c>
      <c r="O1271" s="1" t="s">
        <v>99</v>
      </c>
      <c r="P1271" s="1" t="s">
        <v>57</v>
      </c>
      <c r="Q1271" s="1" t="s">
        <v>226</v>
      </c>
      <c r="R1271" s="6">
        <v>45823</v>
      </c>
      <c r="S1271" s="1" t="s">
        <v>2776</v>
      </c>
      <c r="T1271" s="124" t="s">
        <v>552</v>
      </c>
    </row>
    <row r="1272" spans="1:20" ht="95.1" customHeight="1" x14ac:dyDescent="0.25">
      <c r="A1272" s="118" t="s">
        <v>2274</v>
      </c>
      <c r="B1272" s="1">
        <v>2007</v>
      </c>
      <c r="C1272" s="1" t="s">
        <v>1496</v>
      </c>
      <c r="D1272" s="1" t="s">
        <v>550</v>
      </c>
      <c r="E1272" s="1" t="s">
        <v>887</v>
      </c>
      <c r="F1272" s="1" t="s">
        <v>1133</v>
      </c>
      <c r="G1272" s="1" t="s">
        <v>44</v>
      </c>
      <c r="H1272" s="133">
        <v>611</v>
      </c>
      <c r="I1272" s="7" t="s">
        <v>2516</v>
      </c>
      <c r="J1272" s="1" t="s">
        <v>57</v>
      </c>
      <c r="K1272" s="1" t="s">
        <v>714</v>
      </c>
      <c r="L1272" s="3">
        <v>1.35</v>
      </c>
      <c r="M1272" s="10">
        <f t="shared" si="21"/>
        <v>824.85</v>
      </c>
      <c r="N1272" s="5" t="s">
        <v>12</v>
      </c>
      <c r="O1272" s="1" t="s">
        <v>99</v>
      </c>
      <c r="P1272" s="1" t="s">
        <v>57</v>
      </c>
      <c r="Q1272" s="1" t="s">
        <v>226</v>
      </c>
      <c r="R1272" s="6">
        <v>45823</v>
      </c>
      <c r="S1272" s="1" t="s">
        <v>2776</v>
      </c>
      <c r="T1272" s="124" t="s">
        <v>552</v>
      </c>
    </row>
    <row r="1273" spans="1:20" ht="95.1" customHeight="1" x14ac:dyDescent="0.25">
      <c r="A1273" s="118" t="s">
        <v>2274</v>
      </c>
      <c r="B1273" s="1">
        <v>2515</v>
      </c>
      <c r="C1273" s="1" t="s">
        <v>1496</v>
      </c>
      <c r="D1273" s="1" t="s">
        <v>550</v>
      </c>
      <c r="E1273" s="1" t="s">
        <v>887</v>
      </c>
      <c r="F1273" s="1" t="s">
        <v>1133</v>
      </c>
      <c r="G1273" s="1" t="s">
        <v>44</v>
      </c>
      <c r="H1273" s="133">
        <v>15</v>
      </c>
      <c r="I1273" s="7" t="s">
        <v>2516</v>
      </c>
      <c r="J1273" s="1" t="s">
        <v>57</v>
      </c>
      <c r="K1273" s="1" t="s">
        <v>714</v>
      </c>
      <c r="L1273" s="3">
        <v>1.35</v>
      </c>
      <c r="M1273" s="10">
        <f t="shared" si="21"/>
        <v>20.25</v>
      </c>
      <c r="N1273" s="5" t="s">
        <v>12</v>
      </c>
      <c r="O1273" s="1" t="s">
        <v>99</v>
      </c>
      <c r="P1273" s="1" t="s">
        <v>57</v>
      </c>
      <c r="Q1273" s="1" t="s">
        <v>226</v>
      </c>
      <c r="R1273" s="6">
        <v>45823</v>
      </c>
      <c r="S1273" s="1" t="s">
        <v>2776</v>
      </c>
      <c r="T1273" s="124" t="s">
        <v>552</v>
      </c>
    </row>
    <row r="1274" spans="1:20" ht="95.1" customHeight="1" x14ac:dyDescent="0.25">
      <c r="A1274" s="118" t="s">
        <v>2274</v>
      </c>
      <c r="B1274" s="1">
        <v>2515</v>
      </c>
      <c r="C1274" s="1" t="s">
        <v>1496</v>
      </c>
      <c r="D1274" s="1" t="s">
        <v>550</v>
      </c>
      <c r="E1274" s="1" t="s">
        <v>887</v>
      </c>
      <c r="F1274" s="1" t="s">
        <v>1133</v>
      </c>
      <c r="G1274" s="1" t="s">
        <v>44</v>
      </c>
      <c r="H1274" s="133">
        <v>4000</v>
      </c>
      <c r="I1274" s="7" t="s">
        <v>2516</v>
      </c>
      <c r="J1274" s="1" t="s">
        <v>57</v>
      </c>
      <c r="K1274" s="1" t="s">
        <v>715</v>
      </c>
      <c r="L1274" s="3">
        <v>26.25</v>
      </c>
      <c r="M1274" s="10">
        <f t="shared" si="21"/>
        <v>105000</v>
      </c>
      <c r="N1274" s="5" t="s">
        <v>12</v>
      </c>
      <c r="O1274" s="1" t="s">
        <v>99</v>
      </c>
      <c r="P1274" s="1" t="s">
        <v>57</v>
      </c>
      <c r="Q1274" s="1" t="s">
        <v>226</v>
      </c>
      <c r="R1274" s="6">
        <v>45823</v>
      </c>
      <c r="S1274" s="1" t="s">
        <v>2776</v>
      </c>
      <c r="T1274" s="124" t="s">
        <v>552</v>
      </c>
    </row>
    <row r="1275" spans="1:20" ht="95.1" customHeight="1" x14ac:dyDescent="0.25">
      <c r="A1275" s="118" t="s">
        <v>2274</v>
      </c>
      <c r="B1275" s="1">
        <v>2515</v>
      </c>
      <c r="C1275" s="1" t="s">
        <v>1496</v>
      </c>
      <c r="D1275" s="1" t="s">
        <v>550</v>
      </c>
      <c r="E1275" s="1" t="s">
        <v>887</v>
      </c>
      <c r="F1275" s="1" t="s">
        <v>1133</v>
      </c>
      <c r="G1275" s="1" t="s">
        <v>690</v>
      </c>
      <c r="H1275" s="133">
        <v>800</v>
      </c>
      <c r="I1275" s="7" t="s">
        <v>2516</v>
      </c>
      <c r="J1275" s="1" t="s">
        <v>57</v>
      </c>
      <c r="K1275" s="1" t="s">
        <v>716</v>
      </c>
      <c r="L1275" s="3">
        <v>17.899999999999999</v>
      </c>
      <c r="M1275" s="10">
        <f t="shared" si="21"/>
        <v>14319.999999999998</v>
      </c>
      <c r="N1275" s="5" t="s">
        <v>12</v>
      </c>
      <c r="O1275" s="1" t="s">
        <v>99</v>
      </c>
      <c r="P1275" s="1" t="s">
        <v>57</v>
      </c>
      <c r="Q1275" s="1" t="s">
        <v>226</v>
      </c>
      <c r="R1275" s="6">
        <v>45823</v>
      </c>
      <c r="S1275" s="1" t="s">
        <v>2776</v>
      </c>
      <c r="T1275" s="124" t="s">
        <v>552</v>
      </c>
    </row>
    <row r="1276" spans="1:20" ht="95.1" customHeight="1" x14ac:dyDescent="0.25">
      <c r="A1276" s="118" t="s">
        <v>2274</v>
      </c>
      <c r="B1276" s="1">
        <v>2515</v>
      </c>
      <c r="C1276" s="1" t="s">
        <v>1496</v>
      </c>
      <c r="D1276" s="1" t="s">
        <v>550</v>
      </c>
      <c r="E1276" s="1" t="s">
        <v>887</v>
      </c>
      <c r="F1276" s="1">
        <v>1063099</v>
      </c>
      <c r="G1276" s="1" t="s">
        <v>690</v>
      </c>
      <c r="H1276" s="133">
        <v>150</v>
      </c>
      <c r="I1276" s="7" t="s">
        <v>2516</v>
      </c>
      <c r="J1276" s="1" t="s">
        <v>57</v>
      </c>
      <c r="K1276" s="1" t="s">
        <v>717</v>
      </c>
      <c r="L1276" s="3">
        <v>6.6</v>
      </c>
      <c r="M1276" s="10">
        <f t="shared" si="21"/>
        <v>990</v>
      </c>
      <c r="N1276" s="5" t="s">
        <v>12</v>
      </c>
      <c r="O1276" s="1" t="s">
        <v>99</v>
      </c>
      <c r="P1276" s="1" t="s">
        <v>57</v>
      </c>
      <c r="Q1276" s="1" t="s">
        <v>226</v>
      </c>
      <c r="R1276" s="6">
        <v>45823</v>
      </c>
      <c r="S1276" s="1" t="s">
        <v>2776</v>
      </c>
      <c r="T1276" s="124" t="s">
        <v>552</v>
      </c>
    </row>
    <row r="1277" spans="1:20" ht="95.1" customHeight="1" x14ac:dyDescent="0.25">
      <c r="A1277" s="118" t="s">
        <v>2274</v>
      </c>
      <c r="B1277" s="1">
        <v>2515</v>
      </c>
      <c r="C1277" s="1" t="s">
        <v>1496</v>
      </c>
      <c r="D1277" s="1" t="s">
        <v>550</v>
      </c>
      <c r="E1277" s="1" t="s">
        <v>887</v>
      </c>
      <c r="F1277" s="1" t="s">
        <v>1133</v>
      </c>
      <c r="G1277" s="1" t="s">
        <v>44</v>
      </c>
      <c r="H1277" s="133">
        <v>400</v>
      </c>
      <c r="I1277" s="7" t="s">
        <v>2516</v>
      </c>
      <c r="J1277" s="1" t="s">
        <v>57</v>
      </c>
      <c r="K1277" s="1" t="s">
        <v>718</v>
      </c>
      <c r="L1277" s="3">
        <v>2.0499999999999998</v>
      </c>
      <c r="M1277" s="10">
        <f t="shared" si="21"/>
        <v>819.99999999999989</v>
      </c>
      <c r="N1277" s="5" t="s">
        <v>12</v>
      </c>
      <c r="O1277" s="1" t="s">
        <v>99</v>
      </c>
      <c r="P1277" s="1" t="s">
        <v>57</v>
      </c>
      <c r="Q1277" s="1" t="s">
        <v>226</v>
      </c>
      <c r="R1277" s="6">
        <v>45823</v>
      </c>
      <c r="S1277" s="1" t="s">
        <v>2776</v>
      </c>
      <c r="T1277" s="124" t="s">
        <v>552</v>
      </c>
    </row>
    <row r="1278" spans="1:20" ht="95.1" customHeight="1" x14ac:dyDescent="0.25">
      <c r="A1278" s="118" t="s">
        <v>2274</v>
      </c>
      <c r="B1278" s="1">
        <v>2007</v>
      </c>
      <c r="C1278" s="1" t="s">
        <v>1496</v>
      </c>
      <c r="D1278" s="1" t="s">
        <v>550</v>
      </c>
      <c r="E1278" s="1" t="s">
        <v>887</v>
      </c>
      <c r="F1278" s="14">
        <v>7510006100016</v>
      </c>
      <c r="G1278" s="1" t="s">
        <v>44</v>
      </c>
      <c r="H1278" s="133">
        <v>850</v>
      </c>
      <c r="I1278" s="7" t="s">
        <v>2516</v>
      </c>
      <c r="J1278" s="1" t="s">
        <v>57</v>
      </c>
      <c r="K1278" s="1" t="s">
        <v>719</v>
      </c>
      <c r="L1278" s="3">
        <v>7.5</v>
      </c>
      <c r="M1278" s="10">
        <f t="shared" si="21"/>
        <v>6375</v>
      </c>
      <c r="N1278" s="5" t="s">
        <v>12</v>
      </c>
      <c r="O1278" s="1" t="s">
        <v>99</v>
      </c>
      <c r="P1278" s="1" t="s">
        <v>57</v>
      </c>
      <c r="Q1278" s="1" t="s">
        <v>226</v>
      </c>
      <c r="R1278" s="6">
        <v>45823</v>
      </c>
      <c r="S1278" s="1" t="s">
        <v>2776</v>
      </c>
      <c r="T1278" s="124" t="s">
        <v>552</v>
      </c>
    </row>
    <row r="1279" spans="1:20" ht="95.1" customHeight="1" x14ac:dyDescent="0.25">
      <c r="A1279" s="118" t="s">
        <v>2274</v>
      </c>
      <c r="B1279" s="1">
        <v>2515</v>
      </c>
      <c r="C1279" s="1" t="s">
        <v>1496</v>
      </c>
      <c r="D1279" s="1" t="s">
        <v>550</v>
      </c>
      <c r="E1279" s="1" t="s">
        <v>887</v>
      </c>
      <c r="F1279" s="14">
        <v>7510006100016</v>
      </c>
      <c r="G1279" s="1" t="s">
        <v>44</v>
      </c>
      <c r="H1279" s="133">
        <v>406</v>
      </c>
      <c r="I1279" s="7" t="s">
        <v>2516</v>
      </c>
      <c r="J1279" s="1" t="s">
        <v>57</v>
      </c>
      <c r="K1279" s="1" t="s">
        <v>719</v>
      </c>
      <c r="L1279" s="3">
        <v>7.5</v>
      </c>
      <c r="M1279" s="10">
        <f t="shared" si="21"/>
        <v>3045</v>
      </c>
      <c r="N1279" s="5" t="s">
        <v>12</v>
      </c>
      <c r="O1279" s="1" t="s">
        <v>99</v>
      </c>
      <c r="P1279" s="1" t="s">
        <v>57</v>
      </c>
      <c r="Q1279" s="1" t="s">
        <v>226</v>
      </c>
      <c r="R1279" s="6">
        <v>45823</v>
      </c>
      <c r="S1279" s="1" t="s">
        <v>2776</v>
      </c>
      <c r="T1279" s="124" t="s">
        <v>552</v>
      </c>
    </row>
    <row r="1280" spans="1:20" ht="95.1" customHeight="1" x14ac:dyDescent="0.25">
      <c r="A1280" s="118" t="s">
        <v>2274</v>
      </c>
      <c r="B1280" s="1">
        <v>2007</v>
      </c>
      <c r="C1280" s="1" t="s">
        <v>1496</v>
      </c>
      <c r="D1280" s="1" t="s">
        <v>550</v>
      </c>
      <c r="E1280" s="1" t="s">
        <v>887</v>
      </c>
      <c r="F1280" s="1" t="s">
        <v>1133</v>
      </c>
      <c r="G1280" s="1" t="s">
        <v>44</v>
      </c>
      <c r="H1280" s="133">
        <v>134</v>
      </c>
      <c r="I1280" s="7" t="s">
        <v>2516</v>
      </c>
      <c r="J1280" s="1" t="s">
        <v>57</v>
      </c>
      <c r="K1280" s="1" t="s">
        <v>720</v>
      </c>
      <c r="L1280" s="3">
        <v>57.49</v>
      </c>
      <c r="M1280" s="10">
        <f t="shared" si="21"/>
        <v>7703.66</v>
      </c>
      <c r="N1280" s="5" t="s">
        <v>12</v>
      </c>
      <c r="O1280" s="1" t="s">
        <v>99</v>
      </c>
      <c r="P1280" s="1" t="s">
        <v>57</v>
      </c>
      <c r="Q1280" s="1" t="s">
        <v>226</v>
      </c>
      <c r="R1280" s="6">
        <v>45823</v>
      </c>
      <c r="S1280" s="1" t="s">
        <v>2776</v>
      </c>
      <c r="T1280" s="124" t="s">
        <v>552</v>
      </c>
    </row>
    <row r="1281" spans="1:20" ht="95.1" customHeight="1" x14ac:dyDescent="0.25">
      <c r="A1281" s="118" t="s">
        <v>2274</v>
      </c>
      <c r="B1281" s="1">
        <v>2515</v>
      </c>
      <c r="C1281" s="1" t="s">
        <v>1496</v>
      </c>
      <c r="D1281" s="1" t="s">
        <v>550</v>
      </c>
      <c r="E1281" s="1" t="s">
        <v>887</v>
      </c>
      <c r="F1281" s="1" t="s">
        <v>1133</v>
      </c>
      <c r="G1281" s="1" t="s">
        <v>44</v>
      </c>
      <c r="H1281" s="133">
        <v>6</v>
      </c>
      <c r="I1281" s="7" t="s">
        <v>2516</v>
      </c>
      <c r="J1281" s="1" t="s">
        <v>57</v>
      </c>
      <c r="K1281" s="1" t="s">
        <v>720</v>
      </c>
      <c r="L1281" s="3">
        <v>57.49</v>
      </c>
      <c r="M1281" s="10">
        <f t="shared" si="21"/>
        <v>344.94</v>
      </c>
      <c r="N1281" s="5" t="s">
        <v>12</v>
      </c>
      <c r="O1281" s="1" t="s">
        <v>99</v>
      </c>
      <c r="P1281" s="1" t="s">
        <v>57</v>
      </c>
      <c r="Q1281" s="1" t="s">
        <v>226</v>
      </c>
      <c r="R1281" s="6">
        <v>45823</v>
      </c>
      <c r="S1281" s="1" t="s">
        <v>2776</v>
      </c>
      <c r="T1281" s="124" t="s">
        <v>552</v>
      </c>
    </row>
    <row r="1282" spans="1:20" ht="95.1" customHeight="1" x14ac:dyDescent="0.25">
      <c r="A1282" s="118" t="s">
        <v>2274</v>
      </c>
      <c r="B1282" s="1">
        <v>2007</v>
      </c>
      <c r="C1282" s="1" t="s">
        <v>1496</v>
      </c>
      <c r="D1282" s="1" t="s">
        <v>550</v>
      </c>
      <c r="E1282" s="1" t="s">
        <v>887</v>
      </c>
      <c r="F1282" s="1" t="s">
        <v>1133</v>
      </c>
      <c r="G1282" s="1" t="s">
        <v>44</v>
      </c>
      <c r="H1282" s="133">
        <v>60</v>
      </c>
      <c r="I1282" s="7" t="s">
        <v>2516</v>
      </c>
      <c r="J1282" s="1" t="s">
        <v>57</v>
      </c>
      <c r="K1282" s="1" t="s">
        <v>721</v>
      </c>
      <c r="L1282" s="3">
        <v>37.85</v>
      </c>
      <c r="M1282" s="10">
        <f t="shared" si="21"/>
        <v>2271</v>
      </c>
      <c r="N1282" s="5" t="s">
        <v>12</v>
      </c>
      <c r="O1282" s="1" t="s">
        <v>99</v>
      </c>
      <c r="P1282" s="1" t="s">
        <v>57</v>
      </c>
      <c r="Q1282" s="1" t="s">
        <v>226</v>
      </c>
      <c r="R1282" s="6">
        <v>45823</v>
      </c>
      <c r="S1282" s="1" t="s">
        <v>2776</v>
      </c>
      <c r="T1282" s="124" t="s">
        <v>552</v>
      </c>
    </row>
    <row r="1283" spans="1:20" ht="95.1" customHeight="1" x14ac:dyDescent="0.25">
      <c r="A1283" s="118" t="s">
        <v>2274</v>
      </c>
      <c r="B1283" s="1">
        <v>2515</v>
      </c>
      <c r="C1283" s="1" t="s">
        <v>1496</v>
      </c>
      <c r="D1283" s="1" t="s">
        <v>550</v>
      </c>
      <c r="E1283" s="1" t="s">
        <v>887</v>
      </c>
      <c r="F1283" s="1" t="s">
        <v>1133</v>
      </c>
      <c r="G1283" s="1" t="s">
        <v>44</v>
      </c>
      <c r="H1283" s="133">
        <v>36</v>
      </c>
      <c r="I1283" s="7" t="s">
        <v>2516</v>
      </c>
      <c r="J1283" s="1" t="s">
        <v>57</v>
      </c>
      <c r="K1283" s="1" t="s">
        <v>722</v>
      </c>
      <c r="L1283" s="3">
        <v>13.12</v>
      </c>
      <c r="M1283" s="10">
        <f t="shared" si="21"/>
        <v>472.32</v>
      </c>
      <c r="N1283" s="5" t="s">
        <v>12</v>
      </c>
      <c r="O1283" s="1" t="s">
        <v>99</v>
      </c>
      <c r="P1283" s="1" t="s">
        <v>57</v>
      </c>
      <c r="Q1283" s="1" t="s">
        <v>226</v>
      </c>
      <c r="R1283" s="6">
        <v>45823</v>
      </c>
      <c r="S1283" s="1" t="s">
        <v>2776</v>
      </c>
      <c r="T1283" s="124" t="s">
        <v>552</v>
      </c>
    </row>
    <row r="1284" spans="1:20" ht="95.1" customHeight="1" x14ac:dyDescent="0.25">
      <c r="A1284" s="118" t="s">
        <v>2274</v>
      </c>
      <c r="B1284" s="1">
        <v>2007</v>
      </c>
      <c r="C1284" s="1" t="s">
        <v>1496</v>
      </c>
      <c r="D1284" s="1" t="s">
        <v>550</v>
      </c>
      <c r="E1284" s="1" t="s">
        <v>887</v>
      </c>
      <c r="F1284" s="1" t="s">
        <v>1133</v>
      </c>
      <c r="G1284" s="1" t="s">
        <v>44</v>
      </c>
      <c r="H1284" s="133">
        <v>185</v>
      </c>
      <c r="I1284" s="7" t="s">
        <v>2516</v>
      </c>
      <c r="J1284" s="1" t="s">
        <v>57</v>
      </c>
      <c r="K1284" s="1" t="s">
        <v>723</v>
      </c>
      <c r="L1284" s="3">
        <v>0.22</v>
      </c>
      <c r="M1284" s="10">
        <f t="shared" si="21"/>
        <v>40.700000000000003</v>
      </c>
      <c r="N1284" s="5" t="s">
        <v>12</v>
      </c>
      <c r="O1284" s="1" t="s">
        <v>99</v>
      </c>
      <c r="P1284" s="1" t="s">
        <v>57</v>
      </c>
      <c r="Q1284" s="1" t="s">
        <v>226</v>
      </c>
      <c r="R1284" s="6">
        <v>45823</v>
      </c>
      <c r="S1284" s="1" t="s">
        <v>2776</v>
      </c>
      <c r="T1284" s="124" t="s">
        <v>552</v>
      </c>
    </row>
    <row r="1285" spans="1:20" ht="95.1" customHeight="1" x14ac:dyDescent="0.25">
      <c r="A1285" s="118" t="s">
        <v>2274</v>
      </c>
      <c r="B1285" s="1">
        <v>2515</v>
      </c>
      <c r="C1285" s="1" t="s">
        <v>1496</v>
      </c>
      <c r="D1285" s="1" t="s">
        <v>550</v>
      </c>
      <c r="E1285" s="1" t="s">
        <v>887</v>
      </c>
      <c r="F1285" s="1" t="s">
        <v>1133</v>
      </c>
      <c r="G1285" s="1" t="s">
        <v>44</v>
      </c>
      <c r="H1285" s="133">
        <v>960</v>
      </c>
      <c r="I1285" s="7" t="s">
        <v>2516</v>
      </c>
      <c r="J1285" s="1" t="s">
        <v>57</v>
      </c>
      <c r="K1285" s="1" t="s">
        <v>723</v>
      </c>
      <c r="L1285" s="3">
        <v>0.22</v>
      </c>
      <c r="M1285" s="10">
        <f t="shared" si="21"/>
        <v>211.2</v>
      </c>
      <c r="N1285" s="5" t="s">
        <v>12</v>
      </c>
      <c r="O1285" s="1" t="s">
        <v>99</v>
      </c>
      <c r="P1285" s="1" t="s">
        <v>57</v>
      </c>
      <c r="Q1285" s="1" t="s">
        <v>226</v>
      </c>
      <c r="R1285" s="6">
        <v>45823</v>
      </c>
      <c r="S1285" s="1" t="s">
        <v>2776</v>
      </c>
      <c r="T1285" s="124" t="s">
        <v>552</v>
      </c>
    </row>
    <row r="1286" spans="1:20" ht="95.1" customHeight="1" x14ac:dyDescent="0.25">
      <c r="A1286" s="118" t="s">
        <v>2274</v>
      </c>
      <c r="B1286" s="1">
        <v>2007</v>
      </c>
      <c r="C1286" s="1" t="s">
        <v>1496</v>
      </c>
      <c r="D1286" s="1" t="s">
        <v>550</v>
      </c>
      <c r="E1286" s="1" t="s">
        <v>887</v>
      </c>
      <c r="F1286" s="1" t="s">
        <v>1133</v>
      </c>
      <c r="G1286" s="1" t="s">
        <v>3039</v>
      </c>
      <c r="H1286" s="133">
        <v>86</v>
      </c>
      <c r="I1286" s="7" t="s">
        <v>2516</v>
      </c>
      <c r="J1286" s="1" t="s">
        <v>57</v>
      </c>
      <c r="K1286" s="1" t="s">
        <v>724</v>
      </c>
      <c r="L1286" s="3">
        <v>33.28</v>
      </c>
      <c r="M1286" s="10">
        <f t="shared" si="21"/>
        <v>2862.08</v>
      </c>
      <c r="N1286" s="5" t="s">
        <v>12</v>
      </c>
      <c r="O1286" s="1" t="s">
        <v>99</v>
      </c>
      <c r="P1286" s="1" t="s">
        <v>57</v>
      </c>
      <c r="Q1286" s="1" t="s">
        <v>226</v>
      </c>
      <c r="R1286" s="6">
        <v>45823</v>
      </c>
      <c r="S1286" s="1" t="s">
        <v>2776</v>
      </c>
      <c r="T1286" s="124" t="s">
        <v>552</v>
      </c>
    </row>
    <row r="1287" spans="1:20" ht="95.1" customHeight="1" x14ac:dyDescent="0.25">
      <c r="A1287" s="118" t="s">
        <v>2274</v>
      </c>
      <c r="B1287" s="1">
        <v>2515</v>
      </c>
      <c r="C1287" s="1" t="s">
        <v>1496</v>
      </c>
      <c r="D1287" s="1" t="s">
        <v>550</v>
      </c>
      <c r="E1287" s="1" t="s">
        <v>887</v>
      </c>
      <c r="F1287" s="1" t="s">
        <v>1133</v>
      </c>
      <c r="G1287" s="1" t="s">
        <v>44</v>
      </c>
      <c r="H1287" s="133">
        <v>110</v>
      </c>
      <c r="I1287" s="7" t="s">
        <v>2516</v>
      </c>
      <c r="J1287" s="1" t="s">
        <v>57</v>
      </c>
      <c r="K1287" s="1" t="s">
        <v>725</v>
      </c>
      <c r="L1287" s="3">
        <v>10.39</v>
      </c>
      <c r="M1287" s="10">
        <f t="shared" si="21"/>
        <v>1142.9000000000001</v>
      </c>
      <c r="N1287" s="5" t="s">
        <v>12</v>
      </c>
      <c r="O1287" s="1" t="s">
        <v>99</v>
      </c>
      <c r="P1287" s="1" t="s">
        <v>57</v>
      </c>
      <c r="Q1287" s="1" t="s">
        <v>226</v>
      </c>
      <c r="R1287" s="6">
        <v>45823</v>
      </c>
      <c r="S1287" s="1" t="s">
        <v>2776</v>
      </c>
      <c r="T1287" s="124" t="s">
        <v>552</v>
      </c>
    </row>
    <row r="1288" spans="1:20" ht="95.1" customHeight="1" x14ac:dyDescent="0.25">
      <c r="A1288" s="118" t="s">
        <v>2274</v>
      </c>
      <c r="B1288" s="1">
        <v>2007</v>
      </c>
      <c r="C1288" s="1" t="s">
        <v>1496</v>
      </c>
      <c r="D1288" s="1" t="s">
        <v>550</v>
      </c>
      <c r="E1288" s="1" t="s">
        <v>887</v>
      </c>
      <c r="F1288" s="1" t="s">
        <v>1133</v>
      </c>
      <c r="G1288" s="1" t="s">
        <v>44</v>
      </c>
      <c r="H1288" s="133">
        <v>10</v>
      </c>
      <c r="I1288" s="7" t="s">
        <v>2516</v>
      </c>
      <c r="J1288" s="1" t="s">
        <v>57</v>
      </c>
      <c r="K1288" s="1" t="s">
        <v>726</v>
      </c>
      <c r="L1288" s="3">
        <v>0.95</v>
      </c>
      <c r="M1288" s="10">
        <f t="shared" si="21"/>
        <v>9.5</v>
      </c>
      <c r="N1288" s="5" t="s">
        <v>12</v>
      </c>
      <c r="O1288" s="1" t="s">
        <v>99</v>
      </c>
      <c r="P1288" s="1" t="s">
        <v>57</v>
      </c>
      <c r="Q1288" s="1" t="s">
        <v>226</v>
      </c>
      <c r="R1288" s="6">
        <v>45823</v>
      </c>
      <c r="S1288" s="1" t="s">
        <v>2776</v>
      </c>
      <c r="T1288" s="124" t="s">
        <v>552</v>
      </c>
    </row>
    <row r="1289" spans="1:20" ht="95.1" customHeight="1" x14ac:dyDescent="0.25">
      <c r="A1289" s="118" t="s">
        <v>2274</v>
      </c>
      <c r="B1289" s="1">
        <v>2515</v>
      </c>
      <c r="C1289" s="1" t="s">
        <v>1496</v>
      </c>
      <c r="D1289" s="1" t="s">
        <v>550</v>
      </c>
      <c r="E1289" s="1" t="s">
        <v>887</v>
      </c>
      <c r="F1289" s="1" t="s">
        <v>1133</v>
      </c>
      <c r="G1289" s="1" t="s">
        <v>44</v>
      </c>
      <c r="H1289" s="133">
        <v>300</v>
      </c>
      <c r="I1289" s="7" t="s">
        <v>2516</v>
      </c>
      <c r="J1289" s="1" t="s">
        <v>57</v>
      </c>
      <c r="K1289" s="1" t="s">
        <v>726</v>
      </c>
      <c r="L1289" s="3">
        <v>0.95</v>
      </c>
      <c r="M1289" s="10">
        <f t="shared" si="21"/>
        <v>285</v>
      </c>
      <c r="N1289" s="5" t="s">
        <v>12</v>
      </c>
      <c r="O1289" s="1" t="s">
        <v>99</v>
      </c>
      <c r="P1289" s="1" t="s">
        <v>57</v>
      </c>
      <c r="Q1289" s="1" t="s">
        <v>226</v>
      </c>
      <c r="R1289" s="6">
        <v>45823</v>
      </c>
      <c r="S1289" s="1" t="s">
        <v>2776</v>
      </c>
      <c r="T1289" s="124" t="s">
        <v>552</v>
      </c>
    </row>
    <row r="1290" spans="1:20" ht="95.1" customHeight="1" x14ac:dyDescent="0.25">
      <c r="A1290" s="118" t="s">
        <v>2274</v>
      </c>
      <c r="B1290" s="1">
        <v>2515</v>
      </c>
      <c r="C1290" s="1" t="s">
        <v>1496</v>
      </c>
      <c r="D1290" s="1" t="s">
        <v>550</v>
      </c>
      <c r="E1290" s="1" t="s">
        <v>887</v>
      </c>
      <c r="F1290" s="1" t="s">
        <v>1133</v>
      </c>
      <c r="G1290" s="1" t="s">
        <v>44</v>
      </c>
      <c r="H1290" s="133">
        <v>125</v>
      </c>
      <c r="I1290" s="7" t="s">
        <v>2516</v>
      </c>
      <c r="J1290" s="1" t="s">
        <v>57</v>
      </c>
      <c r="K1290" s="1" t="s">
        <v>727</v>
      </c>
      <c r="L1290" s="3">
        <v>6.19</v>
      </c>
      <c r="M1290" s="10">
        <f t="shared" si="21"/>
        <v>773.75</v>
      </c>
      <c r="N1290" s="5" t="s">
        <v>12</v>
      </c>
      <c r="O1290" s="1" t="s">
        <v>99</v>
      </c>
      <c r="P1290" s="1" t="s">
        <v>57</v>
      </c>
      <c r="Q1290" s="1" t="s">
        <v>226</v>
      </c>
      <c r="R1290" s="6">
        <v>45823</v>
      </c>
      <c r="S1290" s="1" t="s">
        <v>2776</v>
      </c>
      <c r="T1290" s="124" t="s">
        <v>552</v>
      </c>
    </row>
    <row r="1291" spans="1:20" ht="95.1" customHeight="1" x14ac:dyDescent="0.25">
      <c r="A1291" s="118" t="s">
        <v>2274</v>
      </c>
      <c r="B1291" s="1">
        <v>2515</v>
      </c>
      <c r="C1291" s="1" t="s">
        <v>1496</v>
      </c>
      <c r="D1291" s="1" t="s">
        <v>550</v>
      </c>
      <c r="E1291" s="1" t="s">
        <v>887</v>
      </c>
      <c r="F1291" s="1" t="s">
        <v>1133</v>
      </c>
      <c r="G1291" s="1" t="s">
        <v>44</v>
      </c>
      <c r="H1291" s="133">
        <v>300</v>
      </c>
      <c r="I1291" s="7" t="s">
        <v>2516</v>
      </c>
      <c r="J1291" s="1" t="s">
        <v>57</v>
      </c>
      <c r="K1291" s="1" t="s">
        <v>728</v>
      </c>
      <c r="L1291" s="3">
        <v>1.81</v>
      </c>
      <c r="M1291" s="10">
        <f t="shared" si="21"/>
        <v>543</v>
      </c>
      <c r="N1291" s="5" t="s">
        <v>12</v>
      </c>
      <c r="O1291" s="1" t="s">
        <v>99</v>
      </c>
      <c r="P1291" s="1" t="s">
        <v>57</v>
      </c>
      <c r="Q1291" s="1" t="s">
        <v>226</v>
      </c>
      <c r="R1291" s="6">
        <v>45823</v>
      </c>
      <c r="S1291" s="1" t="s">
        <v>2776</v>
      </c>
      <c r="T1291" s="124" t="s">
        <v>552</v>
      </c>
    </row>
    <row r="1292" spans="1:20" ht="95.1" customHeight="1" x14ac:dyDescent="0.25">
      <c r="A1292" s="118" t="s">
        <v>2274</v>
      </c>
      <c r="B1292" s="1">
        <v>2007</v>
      </c>
      <c r="C1292" s="1" t="s">
        <v>1496</v>
      </c>
      <c r="D1292" s="1" t="s">
        <v>550</v>
      </c>
      <c r="E1292" s="1" t="s">
        <v>887</v>
      </c>
      <c r="F1292" s="1" t="s">
        <v>1133</v>
      </c>
      <c r="G1292" s="1" t="s">
        <v>44</v>
      </c>
      <c r="H1292" s="133">
        <v>800</v>
      </c>
      <c r="I1292" s="7" t="s">
        <v>2516</v>
      </c>
      <c r="J1292" s="1" t="s">
        <v>57</v>
      </c>
      <c r="K1292" s="1" t="s">
        <v>729</v>
      </c>
      <c r="L1292" s="3">
        <v>0.28999999999999998</v>
      </c>
      <c r="M1292" s="10">
        <f t="shared" si="21"/>
        <v>231.99999999999997</v>
      </c>
      <c r="N1292" s="5" t="s">
        <v>12</v>
      </c>
      <c r="O1292" s="1" t="s">
        <v>99</v>
      </c>
      <c r="P1292" s="1" t="s">
        <v>57</v>
      </c>
      <c r="Q1292" s="1" t="s">
        <v>226</v>
      </c>
      <c r="R1292" s="6">
        <v>45823</v>
      </c>
      <c r="S1292" s="1" t="s">
        <v>2776</v>
      </c>
      <c r="T1292" s="124" t="s">
        <v>552</v>
      </c>
    </row>
    <row r="1293" spans="1:20" ht="95.1" customHeight="1" x14ac:dyDescent="0.25">
      <c r="A1293" s="118" t="s">
        <v>2274</v>
      </c>
      <c r="B1293" s="1">
        <v>2007</v>
      </c>
      <c r="C1293" s="1" t="s">
        <v>1496</v>
      </c>
      <c r="D1293" s="1" t="s">
        <v>550</v>
      </c>
      <c r="E1293" s="1" t="s">
        <v>887</v>
      </c>
      <c r="F1293" s="1" t="s">
        <v>1133</v>
      </c>
      <c r="G1293" s="1" t="s">
        <v>44</v>
      </c>
      <c r="H1293" s="133">
        <v>600</v>
      </c>
      <c r="I1293" s="7" t="s">
        <v>2516</v>
      </c>
      <c r="J1293" s="1" t="s">
        <v>57</v>
      </c>
      <c r="K1293" s="1" t="s">
        <v>730</v>
      </c>
      <c r="L1293" s="3">
        <v>4.3899999999999997</v>
      </c>
      <c r="M1293" s="10">
        <f t="shared" si="21"/>
        <v>2634</v>
      </c>
      <c r="N1293" s="5" t="s">
        <v>12</v>
      </c>
      <c r="O1293" s="1" t="s">
        <v>99</v>
      </c>
      <c r="P1293" s="1" t="s">
        <v>57</v>
      </c>
      <c r="Q1293" s="1" t="s">
        <v>226</v>
      </c>
      <c r="R1293" s="6">
        <v>45823</v>
      </c>
      <c r="S1293" s="1" t="s">
        <v>2776</v>
      </c>
      <c r="T1293" s="124" t="s">
        <v>552</v>
      </c>
    </row>
    <row r="1294" spans="1:20" ht="95.1" customHeight="1" x14ac:dyDescent="0.25">
      <c r="A1294" s="118" t="s">
        <v>2274</v>
      </c>
      <c r="B1294" s="1">
        <v>2007</v>
      </c>
      <c r="C1294" s="1" t="s">
        <v>1496</v>
      </c>
      <c r="D1294" s="1" t="s">
        <v>550</v>
      </c>
      <c r="E1294" s="1" t="s">
        <v>887</v>
      </c>
      <c r="F1294" s="1" t="s">
        <v>1133</v>
      </c>
      <c r="G1294" s="1" t="s">
        <v>44</v>
      </c>
      <c r="H1294" s="133">
        <v>407</v>
      </c>
      <c r="I1294" s="7" t="s">
        <v>2516</v>
      </c>
      <c r="J1294" s="1" t="s">
        <v>57</v>
      </c>
      <c r="K1294" s="1" t="s">
        <v>731</v>
      </c>
      <c r="L1294" s="3">
        <v>13.41</v>
      </c>
      <c r="M1294" s="10">
        <f t="shared" si="21"/>
        <v>5457.87</v>
      </c>
      <c r="N1294" s="5" t="s">
        <v>12</v>
      </c>
      <c r="O1294" s="1" t="s">
        <v>99</v>
      </c>
      <c r="P1294" s="1" t="s">
        <v>57</v>
      </c>
      <c r="Q1294" s="1" t="s">
        <v>226</v>
      </c>
      <c r="R1294" s="6">
        <v>45823</v>
      </c>
      <c r="S1294" s="1" t="s">
        <v>2776</v>
      </c>
      <c r="T1294" s="124" t="s">
        <v>552</v>
      </c>
    </row>
    <row r="1295" spans="1:20" ht="95.1" customHeight="1" x14ac:dyDescent="0.25">
      <c r="A1295" s="118" t="s">
        <v>2274</v>
      </c>
      <c r="B1295" s="1">
        <v>2515</v>
      </c>
      <c r="C1295" s="1" t="s">
        <v>1496</v>
      </c>
      <c r="D1295" s="1" t="s">
        <v>550</v>
      </c>
      <c r="E1295" s="1" t="s">
        <v>887</v>
      </c>
      <c r="F1295" s="1" t="s">
        <v>1133</v>
      </c>
      <c r="G1295" s="1" t="s">
        <v>44</v>
      </c>
      <c r="H1295" s="133">
        <v>610</v>
      </c>
      <c r="I1295" s="7" t="s">
        <v>2516</v>
      </c>
      <c r="J1295" s="1" t="s">
        <v>57</v>
      </c>
      <c r="K1295" s="1" t="s">
        <v>731</v>
      </c>
      <c r="L1295" s="3">
        <v>13.41</v>
      </c>
      <c r="M1295" s="10">
        <f t="shared" si="21"/>
        <v>8180.1</v>
      </c>
      <c r="N1295" s="5" t="s">
        <v>12</v>
      </c>
      <c r="O1295" s="1" t="s">
        <v>99</v>
      </c>
      <c r="P1295" s="1" t="s">
        <v>57</v>
      </c>
      <c r="Q1295" s="1" t="s">
        <v>226</v>
      </c>
      <c r="R1295" s="6">
        <v>45823</v>
      </c>
      <c r="S1295" s="1" t="s">
        <v>2776</v>
      </c>
      <c r="T1295" s="124" t="s">
        <v>552</v>
      </c>
    </row>
    <row r="1296" spans="1:20" ht="95.1" customHeight="1" x14ac:dyDescent="0.25">
      <c r="A1296" s="118" t="s">
        <v>2274</v>
      </c>
      <c r="B1296" s="1">
        <v>2007</v>
      </c>
      <c r="C1296" s="1" t="s">
        <v>1496</v>
      </c>
      <c r="D1296" s="1" t="s">
        <v>550</v>
      </c>
      <c r="E1296" s="1" t="s">
        <v>887</v>
      </c>
      <c r="F1296" s="1" t="s">
        <v>1133</v>
      </c>
      <c r="G1296" s="1" t="s">
        <v>44</v>
      </c>
      <c r="H1296" s="133">
        <v>607</v>
      </c>
      <c r="I1296" s="7" t="s">
        <v>2516</v>
      </c>
      <c r="J1296" s="1" t="s">
        <v>57</v>
      </c>
      <c r="K1296" s="1" t="s">
        <v>732</v>
      </c>
      <c r="L1296" s="3">
        <v>4.3899999999999997</v>
      </c>
      <c r="M1296" s="10">
        <f t="shared" si="21"/>
        <v>2664.73</v>
      </c>
      <c r="N1296" s="5" t="s">
        <v>12</v>
      </c>
      <c r="O1296" s="1" t="s">
        <v>99</v>
      </c>
      <c r="P1296" s="1" t="s">
        <v>57</v>
      </c>
      <c r="Q1296" s="1" t="s">
        <v>226</v>
      </c>
      <c r="R1296" s="6">
        <v>45823</v>
      </c>
      <c r="S1296" s="1" t="s">
        <v>2776</v>
      </c>
      <c r="T1296" s="124" t="s">
        <v>552</v>
      </c>
    </row>
    <row r="1297" spans="1:20" ht="95.1" customHeight="1" x14ac:dyDescent="0.25">
      <c r="A1297" s="118" t="s">
        <v>2274</v>
      </c>
      <c r="B1297" s="1">
        <v>2515</v>
      </c>
      <c r="C1297" s="1" t="s">
        <v>1496</v>
      </c>
      <c r="D1297" s="1" t="s">
        <v>550</v>
      </c>
      <c r="E1297" s="1" t="s">
        <v>887</v>
      </c>
      <c r="F1297" s="1" t="s">
        <v>1133</v>
      </c>
      <c r="G1297" s="1" t="s">
        <v>44</v>
      </c>
      <c r="H1297" s="133">
        <v>235</v>
      </c>
      <c r="I1297" s="7" t="s">
        <v>2516</v>
      </c>
      <c r="J1297" s="1" t="s">
        <v>57</v>
      </c>
      <c r="K1297" s="1" t="s">
        <v>732</v>
      </c>
      <c r="L1297" s="3">
        <v>4.3899999999999997</v>
      </c>
      <c r="M1297" s="10">
        <f t="shared" si="21"/>
        <v>1031.6499999999999</v>
      </c>
      <c r="N1297" s="5" t="s">
        <v>12</v>
      </c>
      <c r="O1297" s="1" t="s">
        <v>99</v>
      </c>
      <c r="P1297" s="1" t="s">
        <v>57</v>
      </c>
      <c r="Q1297" s="1" t="s">
        <v>226</v>
      </c>
      <c r="R1297" s="6">
        <v>45823</v>
      </c>
      <c r="S1297" s="1" t="s">
        <v>2776</v>
      </c>
      <c r="T1297" s="124" t="s">
        <v>552</v>
      </c>
    </row>
    <row r="1298" spans="1:20" ht="95.1" customHeight="1" x14ac:dyDescent="0.25">
      <c r="A1298" s="118" t="s">
        <v>2274</v>
      </c>
      <c r="B1298" s="1">
        <v>2007</v>
      </c>
      <c r="C1298" s="1" t="s">
        <v>1496</v>
      </c>
      <c r="D1298" s="1" t="s">
        <v>550</v>
      </c>
      <c r="E1298" s="1" t="s">
        <v>887</v>
      </c>
      <c r="F1298" s="14">
        <v>7120010400011</v>
      </c>
      <c r="G1298" s="1" t="s">
        <v>44</v>
      </c>
      <c r="H1298" s="133">
        <v>196</v>
      </c>
      <c r="I1298" s="7" t="s">
        <v>2516</v>
      </c>
      <c r="J1298" s="1" t="s">
        <v>57</v>
      </c>
      <c r="K1298" s="1" t="s">
        <v>733</v>
      </c>
      <c r="L1298" s="3">
        <v>28.8</v>
      </c>
      <c r="M1298" s="10">
        <f t="shared" si="21"/>
        <v>5644.8</v>
      </c>
      <c r="N1298" s="5" t="s">
        <v>12</v>
      </c>
      <c r="O1298" s="1" t="s">
        <v>99</v>
      </c>
      <c r="P1298" s="1" t="s">
        <v>57</v>
      </c>
      <c r="Q1298" s="1" t="s">
        <v>226</v>
      </c>
      <c r="R1298" s="6">
        <v>45823</v>
      </c>
      <c r="S1298" s="1" t="s">
        <v>2776</v>
      </c>
      <c r="T1298" s="124" t="s">
        <v>552</v>
      </c>
    </row>
    <row r="1299" spans="1:20" ht="95.1" customHeight="1" x14ac:dyDescent="0.25">
      <c r="A1299" s="118" t="s">
        <v>2274</v>
      </c>
      <c r="B1299" s="1">
        <v>2515</v>
      </c>
      <c r="C1299" s="1" t="s">
        <v>1496</v>
      </c>
      <c r="D1299" s="1" t="s">
        <v>550</v>
      </c>
      <c r="E1299" s="1" t="s">
        <v>887</v>
      </c>
      <c r="F1299" s="14">
        <v>7120010400011</v>
      </c>
      <c r="G1299" s="1" t="s">
        <v>44</v>
      </c>
      <c r="H1299" s="133">
        <v>92</v>
      </c>
      <c r="I1299" s="7" t="s">
        <v>2516</v>
      </c>
      <c r="J1299" s="1" t="s">
        <v>57</v>
      </c>
      <c r="K1299" s="1" t="s">
        <v>733</v>
      </c>
      <c r="L1299" s="3">
        <v>28.8</v>
      </c>
      <c r="M1299" s="10">
        <f t="shared" si="21"/>
        <v>2649.6</v>
      </c>
      <c r="N1299" s="5" t="s">
        <v>12</v>
      </c>
      <c r="O1299" s="1" t="s">
        <v>99</v>
      </c>
      <c r="P1299" s="1" t="s">
        <v>57</v>
      </c>
      <c r="Q1299" s="1" t="s">
        <v>226</v>
      </c>
      <c r="R1299" s="6">
        <v>45823</v>
      </c>
      <c r="S1299" s="1" t="s">
        <v>2776</v>
      </c>
      <c r="T1299" s="124" t="s">
        <v>552</v>
      </c>
    </row>
    <row r="1300" spans="1:20" ht="95.1" customHeight="1" x14ac:dyDescent="0.25">
      <c r="A1300" s="118" t="s">
        <v>2274</v>
      </c>
      <c r="B1300" s="1">
        <v>2007</v>
      </c>
      <c r="C1300" s="1" t="s">
        <v>1496</v>
      </c>
      <c r="D1300" s="1" t="s">
        <v>550</v>
      </c>
      <c r="E1300" s="1" t="s">
        <v>887</v>
      </c>
      <c r="F1300" s="1" t="s">
        <v>1133</v>
      </c>
      <c r="G1300" s="1" t="s">
        <v>3039</v>
      </c>
      <c r="H1300" s="133">
        <v>140</v>
      </c>
      <c r="I1300" s="7" t="s">
        <v>2516</v>
      </c>
      <c r="J1300" s="1" t="s">
        <v>57</v>
      </c>
      <c r="K1300" s="1" t="s">
        <v>734</v>
      </c>
      <c r="L1300" s="3">
        <v>46.41</v>
      </c>
      <c r="M1300" s="10">
        <f t="shared" si="21"/>
        <v>6497.4</v>
      </c>
      <c r="N1300" s="5" t="s">
        <v>12</v>
      </c>
      <c r="O1300" s="1" t="s">
        <v>99</v>
      </c>
      <c r="P1300" s="1" t="s">
        <v>57</v>
      </c>
      <c r="Q1300" s="1" t="s">
        <v>226</v>
      </c>
      <c r="R1300" s="6">
        <v>45823</v>
      </c>
      <c r="S1300" s="1" t="s">
        <v>2776</v>
      </c>
      <c r="T1300" s="124" t="s">
        <v>552</v>
      </c>
    </row>
    <row r="1301" spans="1:20" ht="95.1" customHeight="1" x14ac:dyDescent="0.25">
      <c r="A1301" s="118" t="s">
        <v>2274</v>
      </c>
      <c r="B1301" s="1">
        <v>2007</v>
      </c>
      <c r="C1301" s="1" t="s">
        <v>1496</v>
      </c>
      <c r="D1301" s="1" t="s">
        <v>550</v>
      </c>
      <c r="E1301" s="1" t="s">
        <v>887</v>
      </c>
      <c r="F1301" s="1" t="s">
        <v>1133</v>
      </c>
      <c r="G1301" s="1" t="s">
        <v>44</v>
      </c>
      <c r="H1301" s="133">
        <v>200</v>
      </c>
      <c r="I1301" s="7" t="s">
        <v>2516</v>
      </c>
      <c r="J1301" s="1" t="s">
        <v>57</v>
      </c>
      <c r="K1301" s="1" t="s">
        <v>735</v>
      </c>
      <c r="L1301" s="3">
        <v>43.71</v>
      </c>
      <c r="M1301" s="10">
        <f t="shared" si="21"/>
        <v>8742</v>
      </c>
      <c r="N1301" s="5" t="s">
        <v>12</v>
      </c>
      <c r="O1301" s="1" t="s">
        <v>99</v>
      </c>
      <c r="P1301" s="1" t="s">
        <v>57</v>
      </c>
      <c r="Q1301" s="1" t="s">
        <v>226</v>
      </c>
      <c r="R1301" s="6">
        <v>45823</v>
      </c>
      <c r="S1301" s="1" t="s">
        <v>2776</v>
      </c>
      <c r="T1301" s="124" t="s">
        <v>552</v>
      </c>
    </row>
    <row r="1302" spans="1:20" ht="95.1" customHeight="1" x14ac:dyDescent="0.25">
      <c r="A1302" s="118" t="s">
        <v>2274</v>
      </c>
      <c r="B1302" s="1">
        <v>2515</v>
      </c>
      <c r="C1302" s="1" t="s">
        <v>1496</v>
      </c>
      <c r="D1302" s="1" t="s">
        <v>550</v>
      </c>
      <c r="E1302" s="1" t="s">
        <v>887</v>
      </c>
      <c r="F1302" s="1" t="s">
        <v>1133</v>
      </c>
      <c r="G1302" s="1" t="s">
        <v>3039</v>
      </c>
      <c r="H1302" s="133">
        <v>600</v>
      </c>
      <c r="I1302" s="7" t="s">
        <v>2516</v>
      </c>
      <c r="J1302" s="1" t="s">
        <v>57</v>
      </c>
      <c r="K1302" s="1" t="s">
        <v>736</v>
      </c>
      <c r="L1302" s="3">
        <v>12.57</v>
      </c>
      <c r="M1302" s="10">
        <f t="shared" si="21"/>
        <v>7542</v>
      </c>
      <c r="N1302" s="5" t="s">
        <v>12</v>
      </c>
      <c r="O1302" s="1" t="s">
        <v>99</v>
      </c>
      <c r="P1302" s="1" t="s">
        <v>57</v>
      </c>
      <c r="Q1302" s="1" t="s">
        <v>226</v>
      </c>
      <c r="R1302" s="6">
        <v>45823</v>
      </c>
      <c r="S1302" s="1" t="s">
        <v>2776</v>
      </c>
      <c r="T1302" s="124" t="s">
        <v>552</v>
      </c>
    </row>
    <row r="1303" spans="1:20" ht="95.1" customHeight="1" x14ac:dyDescent="0.25">
      <c r="A1303" s="118" t="s">
        <v>2274</v>
      </c>
      <c r="B1303" s="1">
        <v>2515</v>
      </c>
      <c r="C1303" s="1" t="s">
        <v>1496</v>
      </c>
      <c r="D1303" s="1" t="s">
        <v>550</v>
      </c>
      <c r="E1303" s="1" t="s">
        <v>887</v>
      </c>
      <c r="F1303" s="1" t="s">
        <v>1133</v>
      </c>
      <c r="G1303" s="1" t="s">
        <v>3039</v>
      </c>
      <c r="H1303" s="133">
        <v>900</v>
      </c>
      <c r="I1303" s="7" t="s">
        <v>2516</v>
      </c>
      <c r="J1303" s="1" t="s">
        <v>57</v>
      </c>
      <c r="K1303" s="1" t="s">
        <v>737</v>
      </c>
      <c r="L1303" s="3">
        <v>11.82</v>
      </c>
      <c r="M1303" s="10">
        <f t="shared" si="21"/>
        <v>10638</v>
      </c>
      <c r="N1303" s="5" t="s">
        <v>12</v>
      </c>
      <c r="O1303" s="1" t="s">
        <v>99</v>
      </c>
      <c r="P1303" s="1" t="s">
        <v>57</v>
      </c>
      <c r="Q1303" s="1" t="s">
        <v>226</v>
      </c>
      <c r="R1303" s="6">
        <v>45823</v>
      </c>
      <c r="S1303" s="1" t="s">
        <v>2776</v>
      </c>
      <c r="T1303" s="124" t="s">
        <v>552</v>
      </c>
    </row>
    <row r="1304" spans="1:20" ht="95.1" customHeight="1" x14ac:dyDescent="0.25">
      <c r="A1304" s="118" t="s">
        <v>2274</v>
      </c>
      <c r="B1304" s="1">
        <v>2007</v>
      </c>
      <c r="C1304" s="1" t="s">
        <v>1496</v>
      </c>
      <c r="D1304" s="1" t="s">
        <v>550</v>
      </c>
      <c r="E1304" s="1" t="s">
        <v>887</v>
      </c>
      <c r="F1304" s="1">
        <v>1077558</v>
      </c>
      <c r="G1304" s="1" t="s">
        <v>44</v>
      </c>
      <c r="H1304" s="133">
        <v>1678</v>
      </c>
      <c r="I1304" s="7" t="s">
        <v>2516</v>
      </c>
      <c r="J1304" s="1" t="s">
        <v>57</v>
      </c>
      <c r="K1304" s="1" t="s">
        <v>738</v>
      </c>
      <c r="L1304" s="3">
        <v>1.61</v>
      </c>
      <c r="M1304" s="10">
        <f t="shared" si="21"/>
        <v>2701.5800000000004</v>
      </c>
      <c r="N1304" s="5" t="s">
        <v>12</v>
      </c>
      <c r="O1304" s="1" t="s">
        <v>99</v>
      </c>
      <c r="P1304" s="1" t="s">
        <v>57</v>
      </c>
      <c r="Q1304" s="1" t="s">
        <v>226</v>
      </c>
      <c r="R1304" s="6">
        <v>45823</v>
      </c>
      <c r="S1304" s="1" t="s">
        <v>2776</v>
      </c>
      <c r="T1304" s="124" t="s">
        <v>552</v>
      </c>
    </row>
    <row r="1305" spans="1:20" ht="95.1" customHeight="1" x14ac:dyDescent="0.25">
      <c r="A1305" s="118" t="s">
        <v>2274</v>
      </c>
      <c r="B1305" s="1">
        <v>2515</v>
      </c>
      <c r="C1305" s="1" t="s">
        <v>1496</v>
      </c>
      <c r="D1305" s="1" t="s">
        <v>550</v>
      </c>
      <c r="E1305" s="1" t="s">
        <v>887</v>
      </c>
      <c r="F1305" s="1">
        <v>1077558</v>
      </c>
      <c r="G1305" s="1" t="s">
        <v>44</v>
      </c>
      <c r="H1305" s="133">
        <v>578</v>
      </c>
      <c r="I1305" s="7" t="s">
        <v>2516</v>
      </c>
      <c r="J1305" s="1" t="s">
        <v>57</v>
      </c>
      <c r="K1305" s="1" t="s">
        <v>738</v>
      </c>
      <c r="L1305" s="3">
        <v>1.61</v>
      </c>
      <c r="M1305" s="10">
        <f t="shared" si="21"/>
        <v>930.58</v>
      </c>
      <c r="N1305" s="5" t="s">
        <v>12</v>
      </c>
      <c r="O1305" s="1" t="s">
        <v>99</v>
      </c>
      <c r="P1305" s="1" t="s">
        <v>57</v>
      </c>
      <c r="Q1305" s="1" t="s">
        <v>226</v>
      </c>
      <c r="R1305" s="6">
        <v>45823</v>
      </c>
      <c r="S1305" s="1" t="s">
        <v>2776</v>
      </c>
      <c r="T1305" s="124" t="s">
        <v>552</v>
      </c>
    </row>
    <row r="1306" spans="1:20" ht="95.1" customHeight="1" x14ac:dyDescent="0.25">
      <c r="A1306" s="118" t="s">
        <v>2274</v>
      </c>
      <c r="B1306" s="1">
        <v>2007</v>
      </c>
      <c r="C1306" s="1" t="s">
        <v>1496</v>
      </c>
      <c r="D1306" s="1" t="s">
        <v>550</v>
      </c>
      <c r="E1306" s="1" t="s">
        <v>887</v>
      </c>
      <c r="F1306" s="1" t="s">
        <v>1133</v>
      </c>
      <c r="G1306" s="1" t="s">
        <v>3039</v>
      </c>
      <c r="H1306" s="133">
        <v>324</v>
      </c>
      <c r="I1306" s="7" t="s">
        <v>2516</v>
      </c>
      <c r="J1306" s="1" t="s">
        <v>57</v>
      </c>
      <c r="K1306" s="1" t="s">
        <v>739</v>
      </c>
      <c r="L1306" s="3">
        <v>3.59</v>
      </c>
      <c r="M1306" s="10">
        <f t="shared" si="21"/>
        <v>1163.1599999999999</v>
      </c>
      <c r="N1306" s="5" t="s">
        <v>12</v>
      </c>
      <c r="O1306" s="1" t="s">
        <v>99</v>
      </c>
      <c r="P1306" s="1" t="s">
        <v>57</v>
      </c>
      <c r="Q1306" s="1" t="s">
        <v>226</v>
      </c>
      <c r="R1306" s="6">
        <v>45823</v>
      </c>
      <c r="S1306" s="1" t="s">
        <v>2776</v>
      </c>
      <c r="T1306" s="124" t="s">
        <v>552</v>
      </c>
    </row>
    <row r="1307" spans="1:20" ht="95.1" customHeight="1" x14ac:dyDescent="0.25">
      <c r="A1307" s="118" t="s">
        <v>2274</v>
      </c>
      <c r="B1307" s="1">
        <v>2515</v>
      </c>
      <c r="C1307" s="1" t="s">
        <v>1496</v>
      </c>
      <c r="D1307" s="1" t="s">
        <v>550</v>
      </c>
      <c r="E1307" s="1" t="s">
        <v>887</v>
      </c>
      <c r="F1307" s="1" t="s">
        <v>1133</v>
      </c>
      <c r="G1307" s="1" t="s">
        <v>3039</v>
      </c>
      <c r="H1307" s="134">
        <v>1</v>
      </c>
      <c r="I1307" s="7" t="s">
        <v>2516</v>
      </c>
      <c r="J1307" s="1" t="s">
        <v>57</v>
      </c>
      <c r="K1307" s="1" t="s">
        <v>739</v>
      </c>
      <c r="L1307" s="3">
        <v>3.59</v>
      </c>
      <c r="M1307" s="10">
        <f t="shared" si="21"/>
        <v>3.59</v>
      </c>
      <c r="N1307" s="5" t="s">
        <v>12</v>
      </c>
      <c r="O1307" s="1" t="s">
        <v>99</v>
      </c>
      <c r="P1307" s="1" t="s">
        <v>57</v>
      </c>
      <c r="Q1307" s="1" t="s">
        <v>226</v>
      </c>
      <c r="R1307" s="6">
        <v>45823</v>
      </c>
      <c r="S1307" s="1" t="s">
        <v>2776</v>
      </c>
      <c r="T1307" s="124" t="s">
        <v>552</v>
      </c>
    </row>
    <row r="1308" spans="1:20" s="28" customFormat="1" ht="95.1" customHeight="1" x14ac:dyDescent="0.25">
      <c r="A1308" s="118" t="s">
        <v>2274</v>
      </c>
      <c r="B1308" s="1">
        <v>2007</v>
      </c>
      <c r="C1308" s="1" t="s">
        <v>1496</v>
      </c>
      <c r="D1308" s="1" t="s">
        <v>550</v>
      </c>
      <c r="E1308" s="1" t="s">
        <v>887</v>
      </c>
      <c r="F1308" s="1" t="s">
        <v>1133</v>
      </c>
      <c r="G1308" s="1" t="s">
        <v>44</v>
      </c>
      <c r="H1308" s="133">
        <v>496</v>
      </c>
      <c r="I1308" s="7" t="s">
        <v>2516</v>
      </c>
      <c r="J1308" s="1" t="s">
        <v>57</v>
      </c>
      <c r="K1308" s="1" t="s">
        <v>740</v>
      </c>
      <c r="L1308" s="3">
        <v>1.49</v>
      </c>
      <c r="M1308" s="10">
        <f t="shared" si="21"/>
        <v>739.04</v>
      </c>
      <c r="N1308" s="5" t="s">
        <v>12</v>
      </c>
      <c r="O1308" s="1" t="s">
        <v>99</v>
      </c>
      <c r="P1308" s="1" t="s">
        <v>57</v>
      </c>
      <c r="Q1308" s="1" t="s">
        <v>226</v>
      </c>
      <c r="R1308" s="6">
        <v>45823</v>
      </c>
      <c r="S1308" s="1" t="s">
        <v>2776</v>
      </c>
      <c r="T1308" s="124" t="s">
        <v>552</v>
      </c>
    </row>
    <row r="1309" spans="1:20" s="28" customFormat="1" ht="95.1" customHeight="1" x14ac:dyDescent="0.25">
      <c r="A1309" s="118" t="s">
        <v>2274</v>
      </c>
      <c r="B1309" s="1">
        <v>2515</v>
      </c>
      <c r="C1309" s="1" t="s">
        <v>1496</v>
      </c>
      <c r="D1309" s="1" t="s">
        <v>550</v>
      </c>
      <c r="E1309" s="1" t="s">
        <v>887</v>
      </c>
      <c r="F1309" s="1" t="s">
        <v>1133</v>
      </c>
      <c r="G1309" s="1" t="s">
        <v>44</v>
      </c>
      <c r="H1309" s="133">
        <v>223</v>
      </c>
      <c r="I1309" s="7" t="s">
        <v>2516</v>
      </c>
      <c r="J1309" s="1" t="s">
        <v>57</v>
      </c>
      <c r="K1309" s="1" t="s">
        <v>740</v>
      </c>
      <c r="L1309" s="3">
        <v>1.49</v>
      </c>
      <c r="M1309" s="10">
        <f t="shared" si="21"/>
        <v>332.27</v>
      </c>
      <c r="N1309" s="5" t="s">
        <v>12</v>
      </c>
      <c r="O1309" s="1" t="s">
        <v>99</v>
      </c>
      <c r="P1309" s="1" t="s">
        <v>57</v>
      </c>
      <c r="Q1309" s="1" t="s">
        <v>226</v>
      </c>
      <c r="R1309" s="6">
        <v>45823</v>
      </c>
      <c r="S1309" s="1" t="s">
        <v>2776</v>
      </c>
      <c r="T1309" s="124" t="s">
        <v>552</v>
      </c>
    </row>
    <row r="1310" spans="1:20" ht="95.1" customHeight="1" x14ac:dyDescent="0.25">
      <c r="A1310" s="118" t="s">
        <v>2274</v>
      </c>
      <c r="B1310" s="1">
        <v>2007</v>
      </c>
      <c r="C1310" s="1" t="s">
        <v>1496</v>
      </c>
      <c r="D1310" s="1" t="s">
        <v>550</v>
      </c>
      <c r="E1310" s="1" t="s">
        <v>887</v>
      </c>
      <c r="F1310" s="1" t="s">
        <v>1133</v>
      </c>
      <c r="G1310" s="1" t="s">
        <v>44</v>
      </c>
      <c r="H1310" s="133">
        <v>4653</v>
      </c>
      <c r="I1310" s="7" t="s">
        <v>2516</v>
      </c>
      <c r="J1310" s="1" t="s">
        <v>57</v>
      </c>
      <c r="K1310" s="1" t="s">
        <v>741</v>
      </c>
      <c r="L1310" s="3">
        <v>6.67</v>
      </c>
      <c r="M1310" s="10">
        <f t="shared" si="21"/>
        <v>31035.51</v>
      </c>
      <c r="N1310" s="5" t="s">
        <v>12</v>
      </c>
      <c r="O1310" s="1" t="s">
        <v>99</v>
      </c>
      <c r="P1310" s="1" t="s">
        <v>57</v>
      </c>
      <c r="Q1310" s="1" t="s">
        <v>226</v>
      </c>
      <c r="R1310" s="6">
        <v>45823</v>
      </c>
      <c r="S1310" s="1" t="s">
        <v>2776</v>
      </c>
      <c r="T1310" s="124" t="s">
        <v>552</v>
      </c>
    </row>
    <row r="1311" spans="1:20" ht="95.1" customHeight="1" x14ac:dyDescent="0.25">
      <c r="A1311" s="118" t="s">
        <v>2274</v>
      </c>
      <c r="B1311" s="1">
        <v>2515</v>
      </c>
      <c r="C1311" s="1" t="s">
        <v>1496</v>
      </c>
      <c r="D1311" s="1" t="s">
        <v>550</v>
      </c>
      <c r="E1311" s="1" t="s">
        <v>887</v>
      </c>
      <c r="F1311" s="1" t="s">
        <v>1133</v>
      </c>
      <c r="G1311" s="1" t="s">
        <v>44</v>
      </c>
      <c r="H1311" s="133">
        <v>2311</v>
      </c>
      <c r="I1311" s="7" t="s">
        <v>2516</v>
      </c>
      <c r="J1311" s="1" t="s">
        <v>57</v>
      </c>
      <c r="K1311" s="1" t="s">
        <v>741</v>
      </c>
      <c r="L1311" s="3">
        <v>6.67</v>
      </c>
      <c r="M1311" s="10">
        <f t="shared" si="21"/>
        <v>15414.369999999999</v>
      </c>
      <c r="N1311" s="5" t="s">
        <v>12</v>
      </c>
      <c r="O1311" s="1" t="s">
        <v>99</v>
      </c>
      <c r="P1311" s="1" t="s">
        <v>57</v>
      </c>
      <c r="Q1311" s="1" t="s">
        <v>226</v>
      </c>
      <c r="R1311" s="6">
        <v>45823</v>
      </c>
      <c r="S1311" s="1" t="s">
        <v>2776</v>
      </c>
      <c r="T1311" s="124" t="s">
        <v>552</v>
      </c>
    </row>
    <row r="1312" spans="1:20" ht="95.1" customHeight="1" x14ac:dyDescent="0.25">
      <c r="A1312" s="118" t="s">
        <v>2274</v>
      </c>
      <c r="B1312" s="1">
        <v>2007</v>
      </c>
      <c r="C1312" s="1" t="s">
        <v>1496</v>
      </c>
      <c r="D1312" s="1" t="s">
        <v>550</v>
      </c>
      <c r="E1312" s="1" t="s">
        <v>887</v>
      </c>
      <c r="F1312" s="14">
        <v>7510001590001</v>
      </c>
      <c r="G1312" s="1" t="s">
        <v>3039</v>
      </c>
      <c r="H1312" s="133">
        <v>569</v>
      </c>
      <c r="I1312" s="7" t="s">
        <v>2516</v>
      </c>
      <c r="J1312" s="1" t="s">
        <v>57</v>
      </c>
      <c r="K1312" s="1" t="s">
        <v>742</v>
      </c>
      <c r="L1312" s="3">
        <v>6.54</v>
      </c>
      <c r="M1312" s="10">
        <f t="shared" si="21"/>
        <v>3721.26</v>
      </c>
      <c r="N1312" s="5" t="s">
        <v>12</v>
      </c>
      <c r="O1312" s="1" t="s">
        <v>99</v>
      </c>
      <c r="P1312" s="1" t="s">
        <v>57</v>
      </c>
      <c r="Q1312" s="1" t="s">
        <v>226</v>
      </c>
      <c r="R1312" s="6">
        <v>45823</v>
      </c>
      <c r="S1312" s="1" t="s">
        <v>2776</v>
      </c>
      <c r="T1312" s="124" t="s">
        <v>552</v>
      </c>
    </row>
    <row r="1313" spans="1:20" ht="95.1" customHeight="1" x14ac:dyDescent="0.25">
      <c r="A1313" s="118" t="s">
        <v>2274</v>
      </c>
      <c r="B1313" s="1">
        <v>2515</v>
      </c>
      <c r="C1313" s="1" t="s">
        <v>1496</v>
      </c>
      <c r="D1313" s="1" t="s">
        <v>550</v>
      </c>
      <c r="E1313" s="1" t="s">
        <v>887</v>
      </c>
      <c r="F1313" s="14">
        <v>7510001590001</v>
      </c>
      <c r="G1313" s="1" t="s">
        <v>3039</v>
      </c>
      <c r="H1313" s="133">
        <v>39</v>
      </c>
      <c r="I1313" s="7" t="s">
        <v>2516</v>
      </c>
      <c r="J1313" s="1" t="s">
        <v>57</v>
      </c>
      <c r="K1313" s="1" t="s">
        <v>742</v>
      </c>
      <c r="L1313" s="3">
        <v>6.54</v>
      </c>
      <c r="M1313" s="10">
        <f t="shared" si="21"/>
        <v>255.06</v>
      </c>
      <c r="N1313" s="5" t="s">
        <v>12</v>
      </c>
      <c r="O1313" s="1" t="s">
        <v>99</v>
      </c>
      <c r="P1313" s="1" t="s">
        <v>57</v>
      </c>
      <c r="Q1313" s="1" t="s">
        <v>226</v>
      </c>
      <c r="R1313" s="6">
        <v>45823</v>
      </c>
      <c r="S1313" s="1" t="s">
        <v>2776</v>
      </c>
      <c r="T1313" s="124" t="s">
        <v>552</v>
      </c>
    </row>
    <row r="1314" spans="1:20" ht="95.1" customHeight="1" x14ac:dyDescent="0.25">
      <c r="A1314" s="118" t="s">
        <v>2274</v>
      </c>
      <c r="B1314" s="1">
        <v>2007</v>
      </c>
      <c r="C1314" s="1" t="s">
        <v>1496</v>
      </c>
      <c r="D1314" s="1" t="s">
        <v>550</v>
      </c>
      <c r="E1314" s="1" t="s">
        <v>887</v>
      </c>
      <c r="F1314" s="14">
        <v>7510009900008</v>
      </c>
      <c r="G1314" s="1" t="s">
        <v>3039</v>
      </c>
      <c r="H1314" s="133">
        <v>1565</v>
      </c>
      <c r="I1314" s="7" t="s">
        <v>2516</v>
      </c>
      <c r="J1314" s="1" t="s">
        <v>57</v>
      </c>
      <c r="K1314" s="1" t="s">
        <v>2282</v>
      </c>
      <c r="L1314" s="3">
        <v>2.0099999999999998</v>
      </c>
      <c r="M1314" s="10">
        <f t="shared" si="21"/>
        <v>3145.6499999999996</v>
      </c>
      <c r="N1314" s="5" t="s">
        <v>12</v>
      </c>
      <c r="O1314" s="1" t="s">
        <v>99</v>
      </c>
      <c r="P1314" s="1" t="s">
        <v>57</v>
      </c>
      <c r="Q1314" s="1" t="s">
        <v>226</v>
      </c>
      <c r="R1314" s="6">
        <v>45823</v>
      </c>
      <c r="S1314" s="1" t="s">
        <v>2776</v>
      </c>
      <c r="T1314" s="124" t="s">
        <v>552</v>
      </c>
    </row>
    <row r="1315" spans="1:20" ht="95.1" customHeight="1" x14ac:dyDescent="0.25">
      <c r="A1315" s="118" t="s">
        <v>2274</v>
      </c>
      <c r="B1315" s="1">
        <v>2515</v>
      </c>
      <c r="C1315" s="1" t="s">
        <v>1496</v>
      </c>
      <c r="D1315" s="1" t="s">
        <v>550</v>
      </c>
      <c r="E1315" s="1" t="s">
        <v>887</v>
      </c>
      <c r="F1315" s="14">
        <v>7510009900008</v>
      </c>
      <c r="G1315" s="1" t="s">
        <v>3039</v>
      </c>
      <c r="H1315" s="133">
        <v>1435</v>
      </c>
      <c r="I1315" s="7" t="s">
        <v>2516</v>
      </c>
      <c r="J1315" s="1" t="s">
        <v>57</v>
      </c>
      <c r="K1315" s="1" t="s">
        <v>2282</v>
      </c>
      <c r="L1315" s="3">
        <v>2.0099999999999998</v>
      </c>
      <c r="M1315" s="10">
        <f t="shared" si="21"/>
        <v>2884.35</v>
      </c>
      <c r="N1315" s="5" t="s">
        <v>12</v>
      </c>
      <c r="O1315" s="1" t="s">
        <v>99</v>
      </c>
      <c r="P1315" s="1" t="s">
        <v>57</v>
      </c>
      <c r="Q1315" s="1" t="s">
        <v>226</v>
      </c>
      <c r="R1315" s="6">
        <v>45823</v>
      </c>
      <c r="S1315" s="1" t="s">
        <v>2776</v>
      </c>
      <c r="T1315" s="124" t="s">
        <v>552</v>
      </c>
    </row>
    <row r="1316" spans="1:20" ht="95.1" customHeight="1" x14ac:dyDescent="0.25">
      <c r="A1316" s="118" t="s">
        <v>2274</v>
      </c>
      <c r="B1316" s="1">
        <v>2007</v>
      </c>
      <c r="C1316" s="1" t="s">
        <v>1496</v>
      </c>
      <c r="D1316" s="1" t="s">
        <v>550</v>
      </c>
      <c r="E1316" s="1" t="s">
        <v>887</v>
      </c>
      <c r="F1316" s="1" t="s">
        <v>1133</v>
      </c>
      <c r="G1316" s="1" t="s">
        <v>44</v>
      </c>
      <c r="H1316" s="133">
        <v>2000</v>
      </c>
      <c r="I1316" s="7" t="s">
        <v>2516</v>
      </c>
      <c r="J1316" s="1" t="s">
        <v>57</v>
      </c>
      <c r="K1316" s="1" t="s">
        <v>2283</v>
      </c>
      <c r="L1316" s="3">
        <v>6.9</v>
      </c>
      <c r="M1316" s="10">
        <f t="shared" si="21"/>
        <v>13800</v>
      </c>
      <c r="N1316" s="5" t="s">
        <v>12</v>
      </c>
      <c r="O1316" s="1" t="s">
        <v>99</v>
      </c>
      <c r="P1316" s="1" t="s">
        <v>57</v>
      </c>
      <c r="Q1316" s="1" t="s">
        <v>226</v>
      </c>
      <c r="R1316" s="6">
        <v>45823</v>
      </c>
      <c r="S1316" s="1" t="s">
        <v>2776</v>
      </c>
      <c r="T1316" s="124" t="s">
        <v>552</v>
      </c>
    </row>
    <row r="1317" spans="1:20" ht="95.1" customHeight="1" x14ac:dyDescent="0.25">
      <c r="A1317" s="118" t="s">
        <v>2274</v>
      </c>
      <c r="B1317" s="1">
        <v>2007</v>
      </c>
      <c r="C1317" s="1" t="s">
        <v>1496</v>
      </c>
      <c r="D1317" s="1" t="s">
        <v>550</v>
      </c>
      <c r="E1317" s="1" t="s">
        <v>887</v>
      </c>
      <c r="F1317" s="1" t="s">
        <v>1133</v>
      </c>
      <c r="G1317" s="1" t="s">
        <v>44</v>
      </c>
      <c r="H1317" s="133">
        <v>956</v>
      </c>
      <c r="I1317" s="7" t="s">
        <v>2516</v>
      </c>
      <c r="J1317" s="1" t="s">
        <v>57</v>
      </c>
      <c r="K1317" s="1" t="s">
        <v>2284</v>
      </c>
      <c r="L1317" s="3">
        <v>12.8</v>
      </c>
      <c r="M1317" s="10">
        <f t="shared" si="21"/>
        <v>12236.800000000001</v>
      </c>
      <c r="N1317" s="5" t="s">
        <v>12</v>
      </c>
      <c r="O1317" s="1" t="s">
        <v>99</v>
      </c>
      <c r="P1317" s="1" t="s">
        <v>57</v>
      </c>
      <c r="Q1317" s="1" t="s">
        <v>226</v>
      </c>
      <c r="R1317" s="6">
        <v>45823</v>
      </c>
      <c r="S1317" s="1" t="s">
        <v>2776</v>
      </c>
      <c r="T1317" s="124" t="s">
        <v>552</v>
      </c>
    </row>
    <row r="1318" spans="1:20" ht="95.1" customHeight="1" x14ac:dyDescent="0.25">
      <c r="A1318" s="118" t="s">
        <v>2274</v>
      </c>
      <c r="B1318" s="1">
        <v>2515</v>
      </c>
      <c r="C1318" s="1" t="s">
        <v>1496</v>
      </c>
      <c r="D1318" s="1" t="s">
        <v>550</v>
      </c>
      <c r="E1318" s="1" t="s">
        <v>887</v>
      </c>
      <c r="F1318" s="1" t="s">
        <v>1133</v>
      </c>
      <c r="G1318" s="1" t="s">
        <v>44</v>
      </c>
      <c r="H1318" s="133">
        <v>565</v>
      </c>
      <c r="I1318" s="7" t="s">
        <v>2516</v>
      </c>
      <c r="J1318" s="1" t="s">
        <v>57</v>
      </c>
      <c r="K1318" s="1" t="s">
        <v>2284</v>
      </c>
      <c r="L1318" s="3">
        <v>12.8</v>
      </c>
      <c r="M1318" s="10">
        <f t="shared" si="21"/>
        <v>7232</v>
      </c>
      <c r="N1318" s="5" t="s">
        <v>12</v>
      </c>
      <c r="O1318" s="1" t="s">
        <v>99</v>
      </c>
      <c r="P1318" s="1" t="s">
        <v>57</v>
      </c>
      <c r="Q1318" s="1" t="s">
        <v>226</v>
      </c>
      <c r="R1318" s="6">
        <v>45823</v>
      </c>
      <c r="S1318" s="1" t="s">
        <v>2776</v>
      </c>
      <c r="T1318" s="124" t="s">
        <v>552</v>
      </c>
    </row>
    <row r="1319" spans="1:20" ht="95.1" customHeight="1" x14ac:dyDescent="0.25">
      <c r="A1319" s="118" t="s">
        <v>2274</v>
      </c>
      <c r="B1319" s="1">
        <v>2007</v>
      </c>
      <c r="C1319" s="1" t="s">
        <v>1496</v>
      </c>
      <c r="D1319" s="1" t="s">
        <v>550</v>
      </c>
      <c r="E1319" s="1" t="s">
        <v>887</v>
      </c>
      <c r="F1319" s="1" t="s">
        <v>1133</v>
      </c>
      <c r="G1319" s="1" t="s">
        <v>44</v>
      </c>
      <c r="H1319" s="133">
        <v>237</v>
      </c>
      <c r="I1319" s="7" t="s">
        <v>2516</v>
      </c>
      <c r="J1319" s="1" t="s">
        <v>57</v>
      </c>
      <c r="K1319" s="1" t="s">
        <v>2285</v>
      </c>
      <c r="L1319" s="3">
        <v>3.69</v>
      </c>
      <c r="M1319" s="10">
        <f t="shared" si="21"/>
        <v>874.53</v>
      </c>
      <c r="N1319" s="5" t="s">
        <v>12</v>
      </c>
      <c r="O1319" s="1" t="s">
        <v>99</v>
      </c>
      <c r="P1319" s="1" t="s">
        <v>57</v>
      </c>
      <c r="Q1319" s="1" t="s">
        <v>226</v>
      </c>
      <c r="R1319" s="6">
        <v>45823</v>
      </c>
      <c r="S1319" s="1" t="s">
        <v>2776</v>
      </c>
      <c r="T1319" s="124" t="s">
        <v>552</v>
      </c>
    </row>
    <row r="1320" spans="1:20" ht="95.1" customHeight="1" x14ac:dyDescent="0.25">
      <c r="A1320" s="118" t="s">
        <v>2274</v>
      </c>
      <c r="B1320" s="1">
        <v>2515</v>
      </c>
      <c r="C1320" s="1" t="s">
        <v>1496</v>
      </c>
      <c r="D1320" s="1" t="s">
        <v>550</v>
      </c>
      <c r="E1320" s="1" t="s">
        <v>887</v>
      </c>
      <c r="F1320" s="1" t="s">
        <v>1133</v>
      </c>
      <c r="G1320" s="1" t="s">
        <v>44</v>
      </c>
      <c r="H1320" s="133">
        <v>121</v>
      </c>
      <c r="I1320" s="7" t="s">
        <v>2516</v>
      </c>
      <c r="J1320" s="1" t="s">
        <v>57</v>
      </c>
      <c r="K1320" s="1" t="s">
        <v>2285</v>
      </c>
      <c r="L1320" s="3">
        <v>3.69</v>
      </c>
      <c r="M1320" s="10">
        <f t="shared" si="21"/>
        <v>446.49</v>
      </c>
      <c r="N1320" s="5" t="s">
        <v>12</v>
      </c>
      <c r="O1320" s="1" t="s">
        <v>99</v>
      </c>
      <c r="P1320" s="1" t="s">
        <v>57</v>
      </c>
      <c r="Q1320" s="1" t="s">
        <v>226</v>
      </c>
      <c r="R1320" s="6">
        <v>45823</v>
      </c>
      <c r="S1320" s="1" t="s">
        <v>2776</v>
      </c>
      <c r="T1320" s="124" t="s">
        <v>552</v>
      </c>
    </row>
    <row r="1321" spans="1:20" ht="95.1" customHeight="1" x14ac:dyDescent="0.25">
      <c r="A1321" s="118" t="s">
        <v>2274</v>
      </c>
      <c r="B1321" s="1">
        <v>2007</v>
      </c>
      <c r="C1321" s="1" t="s">
        <v>1496</v>
      </c>
      <c r="D1321" s="1" t="s">
        <v>550</v>
      </c>
      <c r="E1321" s="1" t="s">
        <v>887</v>
      </c>
      <c r="F1321" s="1" t="s">
        <v>1133</v>
      </c>
      <c r="G1321" s="1" t="s">
        <v>3039</v>
      </c>
      <c r="H1321" s="133">
        <v>131</v>
      </c>
      <c r="I1321" s="7" t="s">
        <v>2516</v>
      </c>
      <c r="J1321" s="1" t="s">
        <v>57</v>
      </c>
      <c r="K1321" s="1" t="s">
        <v>2286</v>
      </c>
      <c r="L1321" s="3">
        <v>4.2300000000000004</v>
      </c>
      <c r="M1321" s="10">
        <f t="shared" si="21"/>
        <v>554.13000000000011</v>
      </c>
      <c r="N1321" s="5" t="s">
        <v>12</v>
      </c>
      <c r="O1321" s="1" t="s">
        <v>99</v>
      </c>
      <c r="P1321" s="1" t="s">
        <v>57</v>
      </c>
      <c r="Q1321" s="1" t="s">
        <v>226</v>
      </c>
      <c r="R1321" s="6">
        <v>45823</v>
      </c>
      <c r="S1321" s="1" t="s">
        <v>2776</v>
      </c>
      <c r="T1321" s="124" t="s">
        <v>552</v>
      </c>
    </row>
    <row r="1322" spans="1:20" ht="95.1" customHeight="1" x14ac:dyDescent="0.25">
      <c r="A1322" s="118" t="s">
        <v>2274</v>
      </c>
      <c r="B1322" s="1">
        <v>2007</v>
      </c>
      <c r="C1322" s="1" t="s">
        <v>1496</v>
      </c>
      <c r="D1322" s="1" t="s">
        <v>550</v>
      </c>
      <c r="E1322" s="1" t="s">
        <v>887</v>
      </c>
      <c r="F1322" s="1" t="s">
        <v>1133</v>
      </c>
      <c r="G1322" s="1" t="s">
        <v>3039</v>
      </c>
      <c r="H1322" s="133">
        <v>145</v>
      </c>
      <c r="I1322" s="7" t="s">
        <v>2516</v>
      </c>
      <c r="J1322" s="1" t="s">
        <v>57</v>
      </c>
      <c r="K1322" s="1" t="s">
        <v>2287</v>
      </c>
      <c r="L1322" s="3">
        <v>5.17</v>
      </c>
      <c r="M1322" s="10">
        <f t="shared" si="21"/>
        <v>749.65</v>
      </c>
      <c r="N1322" s="5" t="s">
        <v>12</v>
      </c>
      <c r="O1322" s="1" t="s">
        <v>99</v>
      </c>
      <c r="P1322" s="1" t="s">
        <v>57</v>
      </c>
      <c r="Q1322" s="1" t="s">
        <v>226</v>
      </c>
      <c r="R1322" s="6">
        <v>45823</v>
      </c>
      <c r="S1322" s="1" t="s">
        <v>2776</v>
      </c>
      <c r="T1322" s="124" t="s">
        <v>552</v>
      </c>
    </row>
    <row r="1323" spans="1:20" ht="95.1" customHeight="1" x14ac:dyDescent="0.25">
      <c r="A1323" s="118" t="s">
        <v>2274</v>
      </c>
      <c r="B1323" s="1">
        <v>2515</v>
      </c>
      <c r="C1323" s="1" t="s">
        <v>1496</v>
      </c>
      <c r="D1323" s="1" t="s">
        <v>550</v>
      </c>
      <c r="E1323" s="1" t="s">
        <v>887</v>
      </c>
      <c r="F1323" s="1" t="s">
        <v>1133</v>
      </c>
      <c r="G1323" s="1" t="s">
        <v>3039</v>
      </c>
      <c r="H1323" s="133">
        <v>3000</v>
      </c>
      <c r="I1323" s="7" t="s">
        <v>2516</v>
      </c>
      <c r="J1323" s="1" t="s">
        <v>57</v>
      </c>
      <c r="K1323" s="1" t="s">
        <v>2287</v>
      </c>
      <c r="L1323" s="3">
        <v>5.17</v>
      </c>
      <c r="M1323" s="10">
        <f t="shared" si="21"/>
        <v>15510</v>
      </c>
      <c r="N1323" s="5" t="s">
        <v>12</v>
      </c>
      <c r="O1323" s="1" t="s">
        <v>99</v>
      </c>
      <c r="P1323" s="1" t="s">
        <v>57</v>
      </c>
      <c r="Q1323" s="1" t="s">
        <v>226</v>
      </c>
      <c r="R1323" s="6">
        <v>45823</v>
      </c>
      <c r="S1323" s="1" t="s">
        <v>2776</v>
      </c>
      <c r="T1323" s="124" t="s">
        <v>552</v>
      </c>
    </row>
    <row r="1324" spans="1:20" ht="95.1" customHeight="1" x14ac:dyDescent="0.25">
      <c r="A1324" s="118" t="s">
        <v>2274</v>
      </c>
      <c r="B1324" s="1">
        <v>2007</v>
      </c>
      <c r="C1324" s="1" t="s">
        <v>1496</v>
      </c>
      <c r="D1324" s="1" t="s">
        <v>550</v>
      </c>
      <c r="E1324" s="1" t="s">
        <v>887</v>
      </c>
      <c r="F1324" s="1" t="s">
        <v>1133</v>
      </c>
      <c r="G1324" s="1" t="s">
        <v>3039</v>
      </c>
      <c r="H1324" s="133">
        <v>204</v>
      </c>
      <c r="I1324" s="7" t="s">
        <v>2516</v>
      </c>
      <c r="J1324" s="1" t="s">
        <v>57</v>
      </c>
      <c r="K1324" s="1" t="s">
        <v>2288</v>
      </c>
      <c r="L1324" s="3">
        <v>5.27</v>
      </c>
      <c r="M1324" s="10">
        <f t="shared" si="21"/>
        <v>1075.08</v>
      </c>
      <c r="N1324" s="5" t="s">
        <v>12</v>
      </c>
      <c r="O1324" s="1" t="s">
        <v>99</v>
      </c>
      <c r="P1324" s="1" t="s">
        <v>57</v>
      </c>
      <c r="Q1324" s="1" t="s">
        <v>226</v>
      </c>
      <c r="R1324" s="6">
        <v>45823</v>
      </c>
      <c r="S1324" s="1" t="s">
        <v>2776</v>
      </c>
      <c r="T1324" s="124" t="s">
        <v>552</v>
      </c>
    </row>
    <row r="1325" spans="1:20" ht="95.1" customHeight="1" x14ac:dyDescent="0.25">
      <c r="A1325" s="118" t="s">
        <v>2274</v>
      </c>
      <c r="B1325" s="1">
        <v>2515</v>
      </c>
      <c r="C1325" s="1" t="s">
        <v>1496</v>
      </c>
      <c r="D1325" s="1" t="s">
        <v>550</v>
      </c>
      <c r="E1325" s="1" t="s">
        <v>887</v>
      </c>
      <c r="F1325" s="1" t="s">
        <v>1133</v>
      </c>
      <c r="G1325" s="1" t="s">
        <v>3039</v>
      </c>
      <c r="H1325" s="133">
        <v>300</v>
      </c>
      <c r="I1325" s="7" t="s">
        <v>2516</v>
      </c>
      <c r="J1325" s="1" t="s">
        <v>57</v>
      </c>
      <c r="K1325" s="1" t="s">
        <v>2288</v>
      </c>
      <c r="L1325" s="3">
        <v>5.27</v>
      </c>
      <c r="M1325" s="10">
        <f t="shared" si="21"/>
        <v>1580.9999999999998</v>
      </c>
      <c r="N1325" s="5" t="s">
        <v>12</v>
      </c>
      <c r="O1325" s="1" t="s">
        <v>99</v>
      </c>
      <c r="P1325" s="1" t="s">
        <v>57</v>
      </c>
      <c r="Q1325" s="1" t="s">
        <v>226</v>
      </c>
      <c r="R1325" s="6">
        <v>45823</v>
      </c>
      <c r="S1325" s="1" t="s">
        <v>2776</v>
      </c>
      <c r="T1325" s="124" t="s">
        <v>552</v>
      </c>
    </row>
    <row r="1326" spans="1:20" ht="95.1" customHeight="1" x14ac:dyDescent="0.25">
      <c r="A1326" s="118" t="s">
        <v>2274</v>
      </c>
      <c r="B1326" s="1">
        <v>2007</v>
      </c>
      <c r="C1326" s="1" t="s">
        <v>1496</v>
      </c>
      <c r="D1326" s="1" t="s">
        <v>550</v>
      </c>
      <c r="E1326" s="1" t="s">
        <v>887</v>
      </c>
      <c r="F1326" s="1" t="s">
        <v>1133</v>
      </c>
      <c r="G1326" s="1" t="s">
        <v>3039</v>
      </c>
      <c r="H1326" s="133">
        <v>91</v>
      </c>
      <c r="I1326" s="7" t="s">
        <v>2516</v>
      </c>
      <c r="J1326" s="1" t="s">
        <v>57</v>
      </c>
      <c r="K1326" s="1" t="s">
        <v>2289</v>
      </c>
      <c r="L1326" s="3">
        <v>6.48</v>
      </c>
      <c r="M1326" s="10">
        <f t="shared" si="21"/>
        <v>589.68000000000006</v>
      </c>
      <c r="N1326" s="5" t="s">
        <v>12</v>
      </c>
      <c r="O1326" s="1" t="s">
        <v>99</v>
      </c>
      <c r="P1326" s="1" t="s">
        <v>57</v>
      </c>
      <c r="Q1326" s="1" t="s">
        <v>226</v>
      </c>
      <c r="R1326" s="6">
        <v>45823</v>
      </c>
      <c r="S1326" s="1" t="s">
        <v>2776</v>
      </c>
      <c r="T1326" s="124" t="s">
        <v>552</v>
      </c>
    </row>
    <row r="1327" spans="1:20" ht="95.1" customHeight="1" x14ac:dyDescent="0.25">
      <c r="A1327" s="118" t="s">
        <v>2274</v>
      </c>
      <c r="B1327" s="1">
        <v>2515</v>
      </c>
      <c r="C1327" s="1" t="s">
        <v>1496</v>
      </c>
      <c r="D1327" s="1" t="s">
        <v>550</v>
      </c>
      <c r="E1327" s="1" t="s">
        <v>887</v>
      </c>
      <c r="F1327" s="1" t="s">
        <v>1133</v>
      </c>
      <c r="G1327" s="1" t="s">
        <v>3039</v>
      </c>
      <c r="H1327" s="133">
        <v>3000</v>
      </c>
      <c r="I1327" s="7" t="s">
        <v>2516</v>
      </c>
      <c r="J1327" s="1" t="s">
        <v>57</v>
      </c>
      <c r="K1327" s="1" t="s">
        <v>2289</v>
      </c>
      <c r="L1327" s="3">
        <v>6.48</v>
      </c>
      <c r="M1327" s="10">
        <f t="shared" si="21"/>
        <v>19440</v>
      </c>
      <c r="N1327" s="5" t="s">
        <v>12</v>
      </c>
      <c r="O1327" s="1" t="s">
        <v>99</v>
      </c>
      <c r="P1327" s="1" t="s">
        <v>57</v>
      </c>
      <c r="Q1327" s="1" t="s">
        <v>226</v>
      </c>
      <c r="R1327" s="6">
        <v>45823</v>
      </c>
      <c r="S1327" s="1" t="s">
        <v>2776</v>
      </c>
      <c r="T1327" s="124" t="s">
        <v>552</v>
      </c>
    </row>
    <row r="1328" spans="1:20" ht="95.1" customHeight="1" x14ac:dyDescent="0.25">
      <c r="A1328" s="118" t="s">
        <v>2274</v>
      </c>
      <c r="B1328" s="1">
        <v>2007</v>
      </c>
      <c r="C1328" s="1" t="s">
        <v>1496</v>
      </c>
      <c r="D1328" s="1" t="s">
        <v>550</v>
      </c>
      <c r="E1328" s="1" t="s">
        <v>887</v>
      </c>
      <c r="F1328" s="1" t="s">
        <v>1133</v>
      </c>
      <c r="G1328" s="1" t="s">
        <v>3039</v>
      </c>
      <c r="H1328" s="133">
        <v>200</v>
      </c>
      <c r="I1328" s="7" t="s">
        <v>2516</v>
      </c>
      <c r="J1328" s="1" t="s">
        <v>57</v>
      </c>
      <c r="K1328" s="1" t="s">
        <v>2290</v>
      </c>
      <c r="L1328" s="3">
        <v>8.7899999999999991</v>
      </c>
      <c r="M1328" s="10">
        <f t="shared" si="21"/>
        <v>1757.9999999999998</v>
      </c>
      <c r="N1328" s="5" t="s">
        <v>12</v>
      </c>
      <c r="O1328" s="1" t="s">
        <v>99</v>
      </c>
      <c r="P1328" s="1" t="s">
        <v>57</v>
      </c>
      <c r="Q1328" s="1" t="s">
        <v>226</v>
      </c>
      <c r="R1328" s="6">
        <v>45823</v>
      </c>
      <c r="S1328" s="1" t="s">
        <v>2776</v>
      </c>
      <c r="T1328" s="124" t="s">
        <v>552</v>
      </c>
    </row>
    <row r="1329" spans="1:20" ht="95.1" customHeight="1" x14ac:dyDescent="0.25">
      <c r="A1329" s="118" t="s">
        <v>2274</v>
      </c>
      <c r="B1329" s="1">
        <v>2515</v>
      </c>
      <c r="C1329" s="1" t="s">
        <v>1496</v>
      </c>
      <c r="D1329" s="1" t="s">
        <v>550</v>
      </c>
      <c r="E1329" s="1" t="s">
        <v>887</v>
      </c>
      <c r="F1329" s="1" t="s">
        <v>1133</v>
      </c>
      <c r="G1329" s="1" t="s">
        <v>3039</v>
      </c>
      <c r="H1329" s="133">
        <v>3000</v>
      </c>
      <c r="I1329" s="7" t="s">
        <v>2516</v>
      </c>
      <c r="J1329" s="1" t="s">
        <v>57</v>
      </c>
      <c r="K1329" s="1" t="s">
        <v>2290</v>
      </c>
      <c r="L1329" s="3">
        <v>8.7899999999999991</v>
      </c>
      <c r="M1329" s="10">
        <f t="shared" si="21"/>
        <v>26369.999999999996</v>
      </c>
      <c r="N1329" s="5" t="s">
        <v>12</v>
      </c>
      <c r="O1329" s="1" t="s">
        <v>99</v>
      </c>
      <c r="P1329" s="1" t="s">
        <v>57</v>
      </c>
      <c r="Q1329" s="1" t="s">
        <v>226</v>
      </c>
      <c r="R1329" s="6">
        <v>45823</v>
      </c>
      <c r="S1329" s="1" t="s">
        <v>2776</v>
      </c>
      <c r="T1329" s="124" t="s">
        <v>552</v>
      </c>
    </row>
    <row r="1330" spans="1:20" ht="95.1" customHeight="1" x14ac:dyDescent="0.25">
      <c r="A1330" s="118" t="s">
        <v>2274</v>
      </c>
      <c r="B1330" s="1">
        <v>2007</v>
      </c>
      <c r="C1330" s="1" t="s">
        <v>1496</v>
      </c>
      <c r="D1330" s="1" t="s">
        <v>550</v>
      </c>
      <c r="E1330" s="1" t="s">
        <v>887</v>
      </c>
      <c r="F1330" s="1" t="s">
        <v>1133</v>
      </c>
      <c r="G1330" s="1" t="s">
        <v>3039</v>
      </c>
      <c r="H1330" s="133">
        <v>151</v>
      </c>
      <c r="I1330" s="7" t="s">
        <v>2516</v>
      </c>
      <c r="J1330" s="1" t="s">
        <v>57</v>
      </c>
      <c r="K1330" s="1" t="s">
        <v>2291</v>
      </c>
      <c r="L1330" s="3">
        <v>8.6199999999999992</v>
      </c>
      <c r="M1330" s="10">
        <f t="shared" si="21"/>
        <v>1301.6199999999999</v>
      </c>
      <c r="N1330" s="5" t="s">
        <v>12</v>
      </c>
      <c r="O1330" s="1" t="s">
        <v>99</v>
      </c>
      <c r="P1330" s="1" t="s">
        <v>57</v>
      </c>
      <c r="Q1330" s="1" t="s">
        <v>226</v>
      </c>
      <c r="R1330" s="6">
        <v>45823</v>
      </c>
      <c r="S1330" s="1" t="s">
        <v>2776</v>
      </c>
      <c r="T1330" s="124" t="s">
        <v>552</v>
      </c>
    </row>
    <row r="1331" spans="1:20" ht="95.1" customHeight="1" x14ac:dyDescent="0.25">
      <c r="A1331" s="118" t="s">
        <v>2274</v>
      </c>
      <c r="B1331" s="1">
        <v>2007</v>
      </c>
      <c r="C1331" s="1" t="s">
        <v>1496</v>
      </c>
      <c r="D1331" s="1" t="s">
        <v>550</v>
      </c>
      <c r="E1331" s="1" t="s">
        <v>887</v>
      </c>
      <c r="F1331" s="1" t="s">
        <v>1133</v>
      </c>
      <c r="G1331" s="1" t="s">
        <v>3041</v>
      </c>
      <c r="H1331" s="133">
        <v>1570</v>
      </c>
      <c r="I1331" s="7" t="s">
        <v>2516</v>
      </c>
      <c r="J1331" s="1" t="s">
        <v>57</v>
      </c>
      <c r="K1331" s="1" t="s">
        <v>2292</v>
      </c>
      <c r="L1331" s="3">
        <v>19.059999999999999</v>
      </c>
      <c r="M1331" s="10">
        <f t="shared" si="21"/>
        <v>29924.199999999997</v>
      </c>
      <c r="N1331" s="5" t="s">
        <v>12</v>
      </c>
      <c r="O1331" s="1" t="s">
        <v>99</v>
      </c>
      <c r="P1331" s="1" t="s">
        <v>57</v>
      </c>
      <c r="Q1331" s="1" t="s">
        <v>226</v>
      </c>
      <c r="R1331" s="6">
        <v>45823</v>
      </c>
      <c r="S1331" s="1" t="s">
        <v>2776</v>
      </c>
      <c r="T1331" s="124" t="s">
        <v>552</v>
      </c>
    </row>
    <row r="1332" spans="1:20" ht="95.1" customHeight="1" x14ac:dyDescent="0.25">
      <c r="A1332" s="118" t="s">
        <v>2274</v>
      </c>
      <c r="B1332" s="1">
        <v>2515</v>
      </c>
      <c r="C1332" s="1" t="s">
        <v>1496</v>
      </c>
      <c r="D1332" s="1" t="s">
        <v>550</v>
      </c>
      <c r="E1332" s="1" t="s">
        <v>887</v>
      </c>
      <c r="F1332" s="1" t="s">
        <v>1133</v>
      </c>
      <c r="G1332" s="1" t="s">
        <v>3041</v>
      </c>
      <c r="H1332" s="133">
        <v>30</v>
      </c>
      <c r="I1332" s="7" t="s">
        <v>2516</v>
      </c>
      <c r="J1332" s="1" t="s">
        <v>57</v>
      </c>
      <c r="K1332" s="1" t="s">
        <v>2292</v>
      </c>
      <c r="L1332" s="3">
        <v>19.059999999999999</v>
      </c>
      <c r="M1332" s="10">
        <f t="shared" si="21"/>
        <v>571.79999999999995</v>
      </c>
      <c r="N1332" s="5" t="s">
        <v>12</v>
      </c>
      <c r="O1332" s="1" t="s">
        <v>99</v>
      </c>
      <c r="P1332" s="1" t="s">
        <v>57</v>
      </c>
      <c r="Q1332" s="1" t="s">
        <v>226</v>
      </c>
      <c r="R1332" s="6">
        <v>45823</v>
      </c>
      <c r="S1332" s="1" t="s">
        <v>2776</v>
      </c>
      <c r="T1332" s="124" t="s">
        <v>552</v>
      </c>
    </row>
    <row r="1333" spans="1:20" ht="95.1" customHeight="1" x14ac:dyDescent="0.25">
      <c r="A1333" s="118" t="s">
        <v>2274</v>
      </c>
      <c r="B1333" s="1">
        <v>2007</v>
      </c>
      <c r="C1333" s="1" t="s">
        <v>1496</v>
      </c>
      <c r="D1333" s="1" t="s">
        <v>550</v>
      </c>
      <c r="E1333" s="1" t="s">
        <v>887</v>
      </c>
      <c r="F1333" s="1" t="s">
        <v>1133</v>
      </c>
      <c r="G1333" s="1" t="s">
        <v>3039</v>
      </c>
      <c r="H1333" s="133">
        <v>15</v>
      </c>
      <c r="I1333" s="7" t="s">
        <v>2516</v>
      </c>
      <c r="J1333" s="1" t="s">
        <v>57</v>
      </c>
      <c r="K1333" s="1" t="s">
        <v>2293</v>
      </c>
      <c r="L1333" s="3">
        <v>0.34</v>
      </c>
      <c r="M1333" s="10">
        <f t="shared" si="21"/>
        <v>5.1000000000000005</v>
      </c>
      <c r="N1333" s="5" t="s">
        <v>12</v>
      </c>
      <c r="O1333" s="1" t="s">
        <v>99</v>
      </c>
      <c r="P1333" s="1" t="s">
        <v>57</v>
      </c>
      <c r="Q1333" s="1" t="s">
        <v>226</v>
      </c>
      <c r="R1333" s="6">
        <v>45823</v>
      </c>
      <c r="S1333" s="1" t="s">
        <v>2776</v>
      </c>
      <c r="T1333" s="124" t="s">
        <v>552</v>
      </c>
    </row>
    <row r="1334" spans="1:20" ht="95.1" customHeight="1" x14ac:dyDescent="0.25">
      <c r="A1334" s="118" t="s">
        <v>2274</v>
      </c>
      <c r="B1334" s="1">
        <v>2515</v>
      </c>
      <c r="C1334" s="1" t="s">
        <v>1496</v>
      </c>
      <c r="D1334" s="1" t="s">
        <v>550</v>
      </c>
      <c r="E1334" s="1" t="s">
        <v>887</v>
      </c>
      <c r="F1334" s="1" t="s">
        <v>1133</v>
      </c>
      <c r="G1334" s="1" t="s">
        <v>3039</v>
      </c>
      <c r="H1334" s="133">
        <v>8000</v>
      </c>
      <c r="I1334" s="7" t="s">
        <v>2516</v>
      </c>
      <c r="J1334" s="1" t="s">
        <v>57</v>
      </c>
      <c r="K1334" s="1" t="s">
        <v>2293</v>
      </c>
      <c r="L1334" s="3">
        <v>0.34</v>
      </c>
      <c r="M1334" s="10">
        <f t="shared" si="21"/>
        <v>2720</v>
      </c>
      <c r="N1334" s="5" t="s">
        <v>12</v>
      </c>
      <c r="O1334" s="1" t="s">
        <v>99</v>
      </c>
      <c r="P1334" s="1" t="s">
        <v>57</v>
      </c>
      <c r="Q1334" s="1" t="s">
        <v>226</v>
      </c>
      <c r="R1334" s="6">
        <v>45823</v>
      </c>
      <c r="S1334" s="1" t="s">
        <v>2776</v>
      </c>
      <c r="T1334" s="124" t="s">
        <v>552</v>
      </c>
    </row>
    <row r="1335" spans="1:20" ht="95.1" customHeight="1" x14ac:dyDescent="0.25">
      <c r="A1335" s="118" t="s">
        <v>2274</v>
      </c>
      <c r="B1335" s="1">
        <v>2515</v>
      </c>
      <c r="C1335" s="1" t="s">
        <v>1496</v>
      </c>
      <c r="D1335" s="1" t="s">
        <v>550</v>
      </c>
      <c r="E1335" s="1" t="s">
        <v>887</v>
      </c>
      <c r="F1335" s="1" t="s">
        <v>1133</v>
      </c>
      <c r="G1335" s="1" t="s">
        <v>3039</v>
      </c>
      <c r="H1335" s="133">
        <v>600</v>
      </c>
      <c r="I1335" s="7" t="s">
        <v>2516</v>
      </c>
      <c r="J1335" s="1" t="s">
        <v>57</v>
      </c>
      <c r="K1335" s="1" t="s">
        <v>2294</v>
      </c>
      <c r="L1335" s="3">
        <v>39.99</v>
      </c>
      <c r="M1335" s="10">
        <f t="shared" si="21"/>
        <v>23994</v>
      </c>
      <c r="N1335" s="5" t="s">
        <v>12</v>
      </c>
      <c r="O1335" s="1" t="s">
        <v>99</v>
      </c>
      <c r="P1335" s="1" t="s">
        <v>57</v>
      </c>
      <c r="Q1335" s="1" t="s">
        <v>226</v>
      </c>
      <c r="R1335" s="6">
        <v>45823</v>
      </c>
      <c r="S1335" s="1" t="s">
        <v>2776</v>
      </c>
      <c r="T1335" s="124" t="s">
        <v>552</v>
      </c>
    </row>
    <row r="1336" spans="1:20" ht="95.1" customHeight="1" x14ac:dyDescent="0.25">
      <c r="A1336" s="118" t="s">
        <v>2274</v>
      </c>
      <c r="B1336" s="1">
        <v>2007</v>
      </c>
      <c r="C1336" s="1" t="s">
        <v>1496</v>
      </c>
      <c r="D1336" s="1" t="s">
        <v>550</v>
      </c>
      <c r="E1336" s="1" t="s">
        <v>887</v>
      </c>
      <c r="F1336" s="1" t="s">
        <v>1133</v>
      </c>
      <c r="G1336" s="1" t="s">
        <v>44</v>
      </c>
      <c r="H1336" s="133">
        <v>1574</v>
      </c>
      <c r="I1336" s="7" t="s">
        <v>2516</v>
      </c>
      <c r="J1336" s="1" t="s">
        <v>57</v>
      </c>
      <c r="K1336" s="1" t="s">
        <v>2295</v>
      </c>
      <c r="L1336" s="3">
        <v>12.84</v>
      </c>
      <c r="M1336" s="10">
        <f t="shared" si="21"/>
        <v>20210.16</v>
      </c>
      <c r="N1336" s="5" t="s">
        <v>12</v>
      </c>
      <c r="O1336" s="1" t="s">
        <v>99</v>
      </c>
      <c r="P1336" s="1" t="s">
        <v>57</v>
      </c>
      <c r="Q1336" s="1" t="s">
        <v>226</v>
      </c>
      <c r="R1336" s="6">
        <v>45823</v>
      </c>
      <c r="S1336" s="1" t="s">
        <v>2776</v>
      </c>
      <c r="T1336" s="124" t="s">
        <v>552</v>
      </c>
    </row>
    <row r="1337" spans="1:20" ht="95.1" customHeight="1" x14ac:dyDescent="0.25">
      <c r="A1337" s="118" t="s">
        <v>2274</v>
      </c>
      <c r="B1337" s="1">
        <v>2515</v>
      </c>
      <c r="C1337" s="1" t="s">
        <v>1496</v>
      </c>
      <c r="D1337" s="1" t="s">
        <v>550</v>
      </c>
      <c r="E1337" s="1" t="s">
        <v>887</v>
      </c>
      <c r="F1337" s="1" t="s">
        <v>1133</v>
      </c>
      <c r="G1337" s="1" t="s">
        <v>44</v>
      </c>
      <c r="H1337" s="133">
        <v>1565</v>
      </c>
      <c r="I1337" s="7" t="s">
        <v>2516</v>
      </c>
      <c r="J1337" s="1" t="s">
        <v>57</v>
      </c>
      <c r="K1337" s="1" t="s">
        <v>2295</v>
      </c>
      <c r="L1337" s="3">
        <v>12.84</v>
      </c>
      <c r="M1337" s="10">
        <f t="shared" si="21"/>
        <v>20094.599999999999</v>
      </c>
      <c r="N1337" s="5" t="s">
        <v>12</v>
      </c>
      <c r="O1337" s="1" t="s">
        <v>99</v>
      </c>
      <c r="P1337" s="1" t="s">
        <v>57</v>
      </c>
      <c r="Q1337" s="1" t="s">
        <v>226</v>
      </c>
      <c r="R1337" s="6">
        <v>45823</v>
      </c>
      <c r="S1337" s="1" t="s">
        <v>2776</v>
      </c>
      <c r="T1337" s="124" t="s">
        <v>552</v>
      </c>
    </row>
    <row r="1338" spans="1:20" ht="95.1" customHeight="1" x14ac:dyDescent="0.25">
      <c r="A1338" s="118" t="s">
        <v>2274</v>
      </c>
      <c r="B1338" s="1">
        <v>2007</v>
      </c>
      <c r="C1338" s="1" t="s">
        <v>1496</v>
      </c>
      <c r="D1338" s="1" t="s">
        <v>550</v>
      </c>
      <c r="E1338" s="1" t="s">
        <v>887</v>
      </c>
      <c r="F1338" s="14">
        <v>7510001730003</v>
      </c>
      <c r="G1338" s="1" t="s">
        <v>44</v>
      </c>
      <c r="H1338" s="133">
        <v>813</v>
      </c>
      <c r="I1338" s="7" t="s">
        <v>2516</v>
      </c>
      <c r="J1338" s="1" t="s">
        <v>57</v>
      </c>
      <c r="K1338" s="1" t="s">
        <v>743</v>
      </c>
      <c r="L1338" s="3">
        <v>2.65</v>
      </c>
      <c r="M1338" s="10">
        <f t="shared" si="21"/>
        <v>2154.4499999999998</v>
      </c>
      <c r="N1338" s="5" t="s">
        <v>12</v>
      </c>
      <c r="O1338" s="1" t="s">
        <v>99</v>
      </c>
      <c r="P1338" s="1" t="s">
        <v>57</v>
      </c>
      <c r="Q1338" s="1" t="s">
        <v>226</v>
      </c>
      <c r="R1338" s="6">
        <v>45823</v>
      </c>
      <c r="S1338" s="1" t="s">
        <v>2776</v>
      </c>
      <c r="T1338" s="124" t="s">
        <v>552</v>
      </c>
    </row>
    <row r="1339" spans="1:20" ht="95.1" customHeight="1" x14ac:dyDescent="0.25">
      <c r="A1339" s="118" t="s">
        <v>2274</v>
      </c>
      <c r="B1339" s="1">
        <v>2515</v>
      </c>
      <c r="C1339" s="1" t="s">
        <v>1496</v>
      </c>
      <c r="D1339" s="1" t="s">
        <v>550</v>
      </c>
      <c r="E1339" s="1" t="s">
        <v>887</v>
      </c>
      <c r="F1339" s="14">
        <v>7510001730003</v>
      </c>
      <c r="G1339" s="1" t="s">
        <v>44</v>
      </c>
      <c r="H1339" s="133">
        <v>437</v>
      </c>
      <c r="I1339" s="7" t="s">
        <v>2516</v>
      </c>
      <c r="J1339" s="1" t="s">
        <v>57</v>
      </c>
      <c r="K1339" s="1" t="s">
        <v>743</v>
      </c>
      <c r="L1339" s="3">
        <v>2.65</v>
      </c>
      <c r="M1339" s="10">
        <f t="shared" si="21"/>
        <v>1158.05</v>
      </c>
      <c r="N1339" s="5" t="s">
        <v>12</v>
      </c>
      <c r="O1339" s="1" t="s">
        <v>99</v>
      </c>
      <c r="P1339" s="1" t="s">
        <v>57</v>
      </c>
      <c r="Q1339" s="1" t="s">
        <v>226</v>
      </c>
      <c r="R1339" s="6">
        <v>45823</v>
      </c>
      <c r="S1339" s="1" t="s">
        <v>2776</v>
      </c>
      <c r="T1339" s="124" t="s">
        <v>552</v>
      </c>
    </row>
    <row r="1340" spans="1:20" ht="95.1" customHeight="1" x14ac:dyDescent="0.25">
      <c r="A1340" s="118" t="s">
        <v>2274</v>
      </c>
      <c r="B1340" s="1">
        <v>2007</v>
      </c>
      <c r="C1340" s="1" t="s">
        <v>1496</v>
      </c>
      <c r="D1340" s="1" t="s">
        <v>550</v>
      </c>
      <c r="E1340" s="1" t="s">
        <v>887</v>
      </c>
      <c r="F1340" s="1" t="s">
        <v>1133</v>
      </c>
      <c r="G1340" s="1" t="s">
        <v>3039</v>
      </c>
      <c r="H1340" s="133">
        <v>16</v>
      </c>
      <c r="I1340" s="7" t="s">
        <v>2516</v>
      </c>
      <c r="J1340" s="1" t="s">
        <v>57</v>
      </c>
      <c r="K1340" s="1" t="s">
        <v>744</v>
      </c>
      <c r="L1340" s="3">
        <v>39.840000000000003</v>
      </c>
      <c r="M1340" s="10">
        <f t="shared" si="21"/>
        <v>637.44000000000005</v>
      </c>
      <c r="N1340" s="5" t="s">
        <v>12</v>
      </c>
      <c r="O1340" s="1" t="s">
        <v>99</v>
      </c>
      <c r="P1340" s="1" t="s">
        <v>57</v>
      </c>
      <c r="Q1340" s="1" t="s">
        <v>226</v>
      </c>
      <c r="R1340" s="6">
        <v>45823</v>
      </c>
      <c r="S1340" s="1" t="s">
        <v>2776</v>
      </c>
      <c r="T1340" s="124" t="s">
        <v>552</v>
      </c>
    </row>
    <row r="1341" spans="1:20" ht="95.1" customHeight="1" x14ac:dyDescent="0.25">
      <c r="A1341" s="118" t="s">
        <v>2274</v>
      </c>
      <c r="B1341" s="1">
        <v>2515</v>
      </c>
      <c r="C1341" s="1" t="s">
        <v>1496</v>
      </c>
      <c r="D1341" s="1" t="s">
        <v>550</v>
      </c>
      <c r="E1341" s="1" t="s">
        <v>887</v>
      </c>
      <c r="F1341" s="1" t="s">
        <v>1133</v>
      </c>
      <c r="G1341" s="1" t="s">
        <v>3039</v>
      </c>
      <c r="H1341" s="133">
        <v>200</v>
      </c>
      <c r="I1341" s="7" t="s">
        <v>2516</v>
      </c>
      <c r="J1341" s="1" t="s">
        <v>57</v>
      </c>
      <c r="K1341" s="1" t="s">
        <v>744</v>
      </c>
      <c r="L1341" s="3">
        <v>39.840000000000003</v>
      </c>
      <c r="M1341" s="10">
        <f t="shared" si="21"/>
        <v>7968.0000000000009</v>
      </c>
      <c r="N1341" s="5" t="s">
        <v>12</v>
      </c>
      <c r="O1341" s="1" t="s">
        <v>99</v>
      </c>
      <c r="P1341" s="1" t="s">
        <v>57</v>
      </c>
      <c r="Q1341" s="1" t="s">
        <v>226</v>
      </c>
      <c r="R1341" s="6">
        <v>45823</v>
      </c>
      <c r="S1341" s="1" t="s">
        <v>2776</v>
      </c>
      <c r="T1341" s="124" t="s">
        <v>552</v>
      </c>
    </row>
    <row r="1342" spans="1:20" ht="95.1" customHeight="1" x14ac:dyDescent="0.25">
      <c r="A1342" s="118" t="s">
        <v>2274</v>
      </c>
      <c r="B1342" s="1">
        <v>2515</v>
      </c>
      <c r="C1342" s="1" t="s">
        <v>1496</v>
      </c>
      <c r="D1342" s="1" t="s">
        <v>550</v>
      </c>
      <c r="E1342" s="1" t="s">
        <v>887</v>
      </c>
      <c r="F1342" s="1" t="s">
        <v>1133</v>
      </c>
      <c r="G1342" s="1" t="s">
        <v>690</v>
      </c>
      <c r="H1342" s="133">
        <v>200</v>
      </c>
      <c r="I1342" s="7" t="s">
        <v>2516</v>
      </c>
      <c r="J1342" s="1" t="s">
        <v>57</v>
      </c>
      <c r="K1342" s="1" t="s">
        <v>2296</v>
      </c>
      <c r="L1342" s="3">
        <v>18</v>
      </c>
      <c r="M1342" s="10">
        <f t="shared" si="21"/>
        <v>3600</v>
      </c>
      <c r="N1342" s="5" t="s">
        <v>12</v>
      </c>
      <c r="O1342" s="1" t="s">
        <v>99</v>
      </c>
      <c r="P1342" s="1" t="s">
        <v>57</v>
      </c>
      <c r="Q1342" s="1" t="s">
        <v>226</v>
      </c>
      <c r="R1342" s="6">
        <v>45823</v>
      </c>
      <c r="S1342" s="1" t="s">
        <v>2776</v>
      </c>
      <c r="T1342" s="124" t="s">
        <v>552</v>
      </c>
    </row>
    <row r="1343" spans="1:20" ht="95.1" customHeight="1" x14ac:dyDescent="0.25">
      <c r="A1343" s="118" t="s">
        <v>2274</v>
      </c>
      <c r="B1343" s="1">
        <v>2007</v>
      </c>
      <c r="C1343" s="1" t="s">
        <v>1496</v>
      </c>
      <c r="D1343" s="1" t="s">
        <v>550</v>
      </c>
      <c r="E1343" s="1" t="s">
        <v>887</v>
      </c>
      <c r="F1343" s="1" t="s">
        <v>1133</v>
      </c>
      <c r="G1343" s="1" t="s">
        <v>3039</v>
      </c>
      <c r="H1343" s="133">
        <v>50</v>
      </c>
      <c r="I1343" s="7" t="s">
        <v>2516</v>
      </c>
      <c r="J1343" s="1" t="s">
        <v>57</v>
      </c>
      <c r="K1343" s="1" t="s">
        <v>2297</v>
      </c>
      <c r="L1343" s="3">
        <v>27.9</v>
      </c>
      <c r="M1343" s="10">
        <f t="shared" si="21"/>
        <v>1395</v>
      </c>
      <c r="N1343" s="5" t="s">
        <v>12</v>
      </c>
      <c r="O1343" s="1" t="s">
        <v>99</v>
      </c>
      <c r="P1343" s="1" t="s">
        <v>57</v>
      </c>
      <c r="Q1343" s="1" t="s">
        <v>226</v>
      </c>
      <c r="R1343" s="6">
        <v>45823</v>
      </c>
      <c r="S1343" s="1" t="s">
        <v>2776</v>
      </c>
      <c r="T1343" s="124" t="s">
        <v>552</v>
      </c>
    </row>
    <row r="1344" spans="1:20" ht="95.1" customHeight="1" x14ac:dyDescent="0.25">
      <c r="A1344" s="118" t="s">
        <v>2274</v>
      </c>
      <c r="B1344" s="1">
        <v>2515</v>
      </c>
      <c r="C1344" s="1" t="s">
        <v>1496</v>
      </c>
      <c r="D1344" s="1" t="s">
        <v>550</v>
      </c>
      <c r="E1344" s="1" t="s">
        <v>887</v>
      </c>
      <c r="F1344" s="1" t="s">
        <v>1133</v>
      </c>
      <c r="G1344" s="1" t="s">
        <v>3039</v>
      </c>
      <c r="H1344" s="133">
        <v>600</v>
      </c>
      <c r="I1344" s="7" t="s">
        <v>2516</v>
      </c>
      <c r="J1344" s="1" t="s">
        <v>57</v>
      </c>
      <c r="K1344" s="1" t="s">
        <v>2297</v>
      </c>
      <c r="L1344" s="3">
        <v>27.9</v>
      </c>
      <c r="M1344" s="10">
        <f t="shared" si="21"/>
        <v>16740</v>
      </c>
      <c r="N1344" s="5" t="s">
        <v>12</v>
      </c>
      <c r="O1344" s="1" t="s">
        <v>99</v>
      </c>
      <c r="P1344" s="1" t="s">
        <v>57</v>
      </c>
      <c r="Q1344" s="1" t="s">
        <v>226</v>
      </c>
      <c r="R1344" s="6">
        <v>45823</v>
      </c>
      <c r="S1344" s="1" t="s">
        <v>2776</v>
      </c>
      <c r="T1344" s="124" t="s">
        <v>552</v>
      </c>
    </row>
    <row r="1345" spans="1:20" ht="95.1" customHeight="1" x14ac:dyDescent="0.25">
      <c r="A1345" s="118" t="s">
        <v>2274</v>
      </c>
      <c r="B1345" s="1">
        <v>2007</v>
      </c>
      <c r="C1345" s="1" t="s">
        <v>1496</v>
      </c>
      <c r="D1345" s="1" t="s">
        <v>550</v>
      </c>
      <c r="E1345" s="1" t="s">
        <v>887</v>
      </c>
      <c r="F1345" s="1" t="s">
        <v>1133</v>
      </c>
      <c r="G1345" s="1" t="s">
        <v>690</v>
      </c>
      <c r="H1345" s="133">
        <v>1823</v>
      </c>
      <c r="I1345" s="7" t="s">
        <v>2516</v>
      </c>
      <c r="J1345" s="1" t="s">
        <v>57</v>
      </c>
      <c r="K1345" s="1" t="s">
        <v>2298</v>
      </c>
      <c r="L1345" s="3">
        <v>13.2</v>
      </c>
      <c r="M1345" s="10">
        <f t="shared" si="21"/>
        <v>24063.599999999999</v>
      </c>
      <c r="N1345" s="5" t="s">
        <v>12</v>
      </c>
      <c r="O1345" s="1" t="s">
        <v>99</v>
      </c>
      <c r="P1345" s="1" t="s">
        <v>57</v>
      </c>
      <c r="Q1345" s="1" t="s">
        <v>226</v>
      </c>
      <c r="R1345" s="6">
        <v>45823</v>
      </c>
      <c r="S1345" s="1" t="s">
        <v>2776</v>
      </c>
      <c r="T1345" s="124" t="s">
        <v>552</v>
      </c>
    </row>
    <row r="1346" spans="1:20" ht="95.1" customHeight="1" x14ac:dyDescent="0.25">
      <c r="A1346" s="118" t="s">
        <v>2274</v>
      </c>
      <c r="B1346" s="1">
        <v>2515</v>
      </c>
      <c r="C1346" s="1" t="s">
        <v>1496</v>
      </c>
      <c r="D1346" s="1" t="s">
        <v>550</v>
      </c>
      <c r="E1346" s="1" t="s">
        <v>887</v>
      </c>
      <c r="F1346" s="1" t="s">
        <v>1133</v>
      </c>
      <c r="G1346" s="1" t="s">
        <v>690</v>
      </c>
      <c r="H1346" s="133">
        <v>1658</v>
      </c>
      <c r="I1346" s="7" t="s">
        <v>2516</v>
      </c>
      <c r="J1346" s="1" t="s">
        <v>57</v>
      </c>
      <c r="K1346" s="1" t="s">
        <v>2298</v>
      </c>
      <c r="L1346" s="3">
        <v>13.2</v>
      </c>
      <c r="M1346" s="10">
        <f t="shared" si="21"/>
        <v>21885.599999999999</v>
      </c>
      <c r="N1346" s="5" t="s">
        <v>12</v>
      </c>
      <c r="O1346" s="1" t="s">
        <v>99</v>
      </c>
      <c r="P1346" s="1" t="s">
        <v>57</v>
      </c>
      <c r="Q1346" s="1" t="s">
        <v>226</v>
      </c>
      <c r="R1346" s="6">
        <v>45823</v>
      </c>
      <c r="S1346" s="1" t="s">
        <v>2776</v>
      </c>
      <c r="T1346" s="124" t="s">
        <v>552</v>
      </c>
    </row>
    <row r="1347" spans="1:20" ht="95.1" customHeight="1" x14ac:dyDescent="0.25">
      <c r="A1347" s="118" t="s">
        <v>2274</v>
      </c>
      <c r="B1347" s="1">
        <v>2007</v>
      </c>
      <c r="C1347" s="1" t="s">
        <v>1496</v>
      </c>
      <c r="D1347" s="1" t="s">
        <v>550</v>
      </c>
      <c r="E1347" s="1" t="s">
        <v>887</v>
      </c>
      <c r="F1347" s="1" t="s">
        <v>1133</v>
      </c>
      <c r="G1347" s="1" t="s">
        <v>690</v>
      </c>
      <c r="H1347" s="133">
        <v>2365</v>
      </c>
      <c r="I1347" s="7" t="s">
        <v>2516</v>
      </c>
      <c r="J1347" s="1" t="s">
        <v>57</v>
      </c>
      <c r="K1347" s="1" t="s">
        <v>2299</v>
      </c>
      <c r="L1347" s="3">
        <v>20</v>
      </c>
      <c r="M1347" s="10">
        <f t="shared" si="21"/>
        <v>47300</v>
      </c>
      <c r="N1347" s="5" t="s">
        <v>12</v>
      </c>
      <c r="O1347" s="1" t="s">
        <v>99</v>
      </c>
      <c r="P1347" s="1" t="s">
        <v>57</v>
      </c>
      <c r="Q1347" s="1" t="s">
        <v>226</v>
      </c>
      <c r="R1347" s="6">
        <v>45823</v>
      </c>
      <c r="S1347" s="1" t="s">
        <v>2776</v>
      </c>
      <c r="T1347" s="124" t="s">
        <v>552</v>
      </c>
    </row>
    <row r="1348" spans="1:20" ht="95.1" customHeight="1" x14ac:dyDescent="0.25">
      <c r="A1348" s="118" t="s">
        <v>2274</v>
      </c>
      <c r="B1348" s="1">
        <v>2515</v>
      </c>
      <c r="C1348" s="1" t="s">
        <v>1496</v>
      </c>
      <c r="D1348" s="1" t="s">
        <v>550</v>
      </c>
      <c r="E1348" s="1" t="s">
        <v>887</v>
      </c>
      <c r="F1348" s="1" t="s">
        <v>1133</v>
      </c>
      <c r="G1348" s="1" t="s">
        <v>690</v>
      </c>
      <c r="H1348" s="133">
        <v>2820</v>
      </c>
      <c r="I1348" s="7" t="s">
        <v>2516</v>
      </c>
      <c r="J1348" s="1" t="s">
        <v>57</v>
      </c>
      <c r="K1348" s="1" t="s">
        <v>2299</v>
      </c>
      <c r="L1348" s="3">
        <v>20</v>
      </c>
      <c r="M1348" s="10">
        <f t="shared" si="21"/>
        <v>56400</v>
      </c>
      <c r="N1348" s="5" t="s">
        <v>12</v>
      </c>
      <c r="O1348" s="1" t="s">
        <v>99</v>
      </c>
      <c r="P1348" s="1" t="s">
        <v>57</v>
      </c>
      <c r="Q1348" s="1" t="s">
        <v>226</v>
      </c>
      <c r="R1348" s="6">
        <v>45823</v>
      </c>
      <c r="S1348" s="1" t="s">
        <v>2776</v>
      </c>
      <c r="T1348" s="124" t="s">
        <v>552</v>
      </c>
    </row>
    <row r="1349" spans="1:20" ht="95.1" customHeight="1" x14ac:dyDescent="0.25">
      <c r="A1349" s="118" t="s">
        <v>2274</v>
      </c>
      <c r="B1349" s="1">
        <v>2007</v>
      </c>
      <c r="C1349" s="1" t="s">
        <v>1496</v>
      </c>
      <c r="D1349" s="1" t="s">
        <v>550</v>
      </c>
      <c r="E1349" s="1" t="s">
        <v>887</v>
      </c>
      <c r="F1349" s="14">
        <v>6135058100001</v>
      </c>
      <c r="G1349" s="1" t="s">
        <v>44</v>
      </c>
      <c r="H1349" s="133">
        <v>124</v>
      </c>
      <c r="I1349" s="7" t="s">
        <v>2516</v>
      </c>
      <c r="J1349" s="1" t="s">
        <v>57</v>
      </c>
      <c r="K1349" s="1" t="s">
        <v>745</v>
      </c>
      <c r="L1349" s="3">
        <v>6.97</v>
      </c>
      <c r="M1349" s="10">
        <f t="shared" si="21"/>
        <v>864.28</v>
      </c>
      <c r="N1349" s="5" t="s">
        <v>12</v>
      </c>
      <c r="O1349" s="1" t="s">
        <v>99</v>
      </c>
      <c r="P1349" s="1" t="s">
        <v>57</v>
      </c>
      <c r="Q1349" s="1" t="s">
        <v>226</v>
      </c>
      <c r="R1349" s="6">
        <v>45823</v>
      </c>
      <c r="S1349" s="1" t="s">
        <v>2776</v>
      </c>
      <c r="T1349" s="124" t="s">
        <v>552</v>
      </c>
    </row>
    <row r="1350" spans="1:20" ht="95.1" customHeight="1" x14ac:dyDescent="0.25">
      <c r="A1350" s="118" t="s">
        <v>2274</v>
      </c>
      <c r="B1350" s="1">
        <v>2515</v>
      </c>
      <c r="C1350" s="1" t="s">
        <v>1496</v>
      </c>
      <c r="D1350" s="1" t="s">
        <v>550</v>
      </c>
      <c r="E1350" s="1" t="s">
        <v>887</v>
      </c>
      <c r="F1350" s="14">
        <v>6135058100001</v>
      </c>
      <c r="G1350" s="1" t="s">
        <v>44</v>
      </c>
      <c r="H1350" s="133">
        <v>498</v>
      </c>
      <c r="I1350" s="7" t="s">
        <v>2516</v>
      </c>
      <c r="J1350" s="1" t="s">
        <v>57</v>
      </c>
      <c r="K1350" s="1" t="s">
        <v>745</v>
      </c>
      <c r="L1350" s="3">
        <v>6.97</v>
      </c>
      <c r="M1350" s="10">
        <f t="shared" si="21"/>
        <v>3471.06</v>
      </c>
      <c r="N1350" s="5" t="s">
        <v>12</v>
      </c>
      <c r="O1350" s="1" t="s">
        <v>99</v>
      </c>
      <c r="P1350" s="1" t="s">
        <v>57</v>
      </c>
      <c r="Q1350" s="1" t="s">
        <v>226</v>
      </c>
      <c r="R1350" s="6">
        <v>45823</v>
      </c>
      <c r="S1350" s="1" t="s">
        <v>2776</v>
      </c>
      <c r="T1350" s="124" t="s">
        <v>552</v>
      </c>
    </row>
    <row r="1351" spans="1:20" ht="95.1" customHeight="1" x14ac:dyDescent="0.25">
      <c r="A1351" s="118" t="s">
        <v>2274</v>
      </c>
      <c r="B1351" s="1">
        <v>2007</v>
      </c>
      <c r="C1351" s="1" t="s">
        <v>1496</v>
      </c>
      <c r="D1351" s="1" t="s">
        <v>550</v>
      </c>
      <c r="E1351" s="1" t="s">
        <v>887</v>
      </c>
      <c r="F1351" s="1" t="s">
        <v>1133</v>
      </c>
      <c r="G1351" s="1" t="s">
        <v>44</v>
      </c>
      <c r="H1351" s="133">
        <v>239</v>
      </c>
      <c r="I1351" s="7" t="s">
        <v>2516</v>
      </c>
      <c r="J1351" s="1" t="s">
        <v>57</v>
      </c>
      <c r="K1351" s="1" t="s">
        <v>2300</v>
      </c>
      <c r="L1351" s="3">
        <v>3.95</v>
      </c>
      <c r="M1351" s="10">
        <f t="shared" si="21"/>
        <v>944.05000000000007</v>
      </c>
      <c r="N1351" s="5" t="s">
        <v>12</v>
      </c>
      <c r="O1351" s="1" t="s">
        <v>99</v>
      </c>
      <c r="P1351" s="1" t="s">
        <v>57</v>
      </c>
      <c r="Q1351" s="1" t="s">
        <v>226</v>
      </c>
      <c r="R1351" s="6">
        <v>45823</v>
      </c>
      <c r="S1351" s="1" t="s">
        <v>2776</v>
      </c>
      <c r="T1351" s="124" t="s">
        <v>552</v>
      </c>
    </row>
    <row r="1352" spans="1:20" ht="95.1" customHeight="1" x14ac:dyDescent="0.25">
      <c r="A1352" s="118" t="s">
        <v>2274</v>
      </c>
      <c r="B1352" s="1">
        <v>2515</v>
      </c>
      <c r="C1352" s="1" t="s">
        <v>1496</v>
      </c>
      <c r="D1352" s="1" t="s">
        <v>550</v>
      </c>
      <c r="E1352" s="1" t="s">
        <v>887</v>
      </c>
      <c r="F1352" s="1" t="s">
        <v>1133</v>
      </c>
      <c r="G1352" s="1" t="s">
        <v>44</v>
      </c>
      <c r="H1352" s="133">
        <v>133</v>
      </c>
      <c r="I1352" s="7" t="s">
        <v>2516</v>
      </c>
      <c r="J1352" s="1" t="s">
        <v>57</v>
      </c>
      <c r="K1352" s="1" t="s">
        <v>2300</v>
      </c>
      <c r="L1352" s="3">
        <v>3.95</v>
      </c>
      <c r="M1352" s="10">
        <f t="shared" si="21"/>
        <v>525.35</v>
      </c>
      <c r="N1352" s="5" t="s">
        <v>12</v>
      </c>
      <c r="O1352" s="1" t="s">
        <v>99</v>
      </c>
      <c r="P1352" s="1" t="s">
        <v>57</v>
      </c>
      <c r="Q1352" s="1" t="s">
        <v>226</v>
      </c>
      <c r="R1352" s="6">
        <v>45823</v>
      </c>
      <c r="S1352" s="1" t="s">
        <v>2776</v>
      </c>
      <c r="T1352" s="124" t="s">
        <v>552</v>
      </c>
    </row>
    <row r="1353" spans="1:20" ht="95.1" customHeight="1" x14ac:dyDescent="0.25">
      <c r="A1353" s="118" t="s">
        <v>2274</v>
      </c>
      <c r="B1353" s="1">
        <v>2007</v>
      </c>
      <c r="C1353" s="1" t="s">
        <v>1496</v>
      </c>
      <c r="D1353" s="1" t="s">
        <v>550</v>
      </c>
      <c r="E1353" s="1" t="s">
        <v>887</v>
      </c>
      <c r="F1353" s="14">
        <v>7510004700005</v>
      </c>
      <c r="G1353" s="1" t="s">
        <v>690</v>
      </c>
      <c r="H1353" s="133">
        <v>753</v>
      </c>
      <c r="I1353" s="7" t="s">
        <v>2516</v>
      </c>
      <c r="J1353" s="1" t="s">
        <v>57</v>
      </c>
      <c r="K1353" s="1" t="s">
        <v>2301</v>
      </c>
      <c r="L1353" s="3">
        <v>7.2</v>
      </c>
      <c r="M1353" s="10">
        <f t="shared" si="21"/>
        <v>5421.6</v>
      </c>
      <c r="N1353" s="5" t="s">
        <v>12</v>
      </c>
      <c r="O1353" s="1" t="s">
        <v>99</v>
      </c>
      <c r="P1353" s="1" t="s">
        <v>57</v>
      </c>
      <c r="Q1353" s="1" t="s">
        <v>226</v>
      </c>
      <c r="R1353" s="6">
        <v>45823</v>
      </c>
      <c r="S1353" s="1" t="s">
        <v>2776</v>
      </c>
      <c r="T1353" s="124" t="s">
        <v>552</v>
      </c>
    </row>
    <row r="1354" spans="1:20" ht="95.1" customHeight="1" x14ac:dyDescent="0.25">
      <c r="A1354" s="118" t="s">
        <v>2274</v>
      </c>
      <c r="B1354" s="1">
        <v>2515</v>
      </c>
      <c r="C1354" s="1" t="s">
        <v>1496</v>
      </c>
      <c r="D1354" s="1" t="s">
        <v>550</v>
      </c>
      <c r="E1354" s="1" t="s">
        <v>887</v>
      </c>
      <c r="F1354" s="14">
        <v>7510004700005</v>
      </c>
      <c r="G1354" s="1" t="s">
        <v>690</v>
      </c>
      <c r="H1354" s="133">
        <v>161</v>
      </c>
      <c r="I1354" s="7" t="s">
        <v>2516</v>
      </c>
      <c r="J1354" s="1" t="s">
        <v>57</v>
      </c>
      <c r="K1354" s="1" t="s">
        <v>2301</v>
      </c>
      <c r="L1354" s="3">
        <v>7.2</v>
      </c>
      <c r="M1354" s="10">
        <f t="shared" si="21"/>
        <v>1159.2</v>
      </c>
      <c r="N1354" s="5" t="s">
        <v>12</v>
      </c>
      <c r="O1354" s="1" t="s">
        <v>99</v>
      </c>
      <c r="P1354" s="1" t="s">
        <v>57</v>
      </c>
      <c r="Q1354" s="1" t="s">
        <v>226</v>
      </c>
      <c r="R1354" s="6">
        <v>45823</v>
      </c>
      <c r="S1354" s="1" t="s">
        <v>2776</v>
      </c>
      <c r="T1354" s="124" t="s">
        <v>552</v>
      </c>
    </row>
    <row r="1355" spans="1:20" ht="95.1" customHeight="1" x14ac:dyDescent="0.25">
      <c r="A1355" s="118" t="s">
        <v>2274</v>
      </c>
      <c r="B1355" s="1">
        <v>2007</v>
      </c>
      <c r="C1355" s="1" t="s">
        <v>1496</v>
      </c>
      <c r="D1355" s="1" t="s">
        <v>550</v>
      </c>
      <c r="E1355" s="1" t="s">
        <v>887</v>
      </c>
      <c r="F1355" s="1">
        <v>1059992</v>
      </c>
      <c r="G1355" s="1" t="s">
        <v>690</v>
      </c>
      <c r="H1355" s="133">
        <v>202</v>
      </c>
      <c r="I1355" s="7" t="s">
        <v>2516</v>
      </c>
      <c r="J1355" s="1" t="s">
        <v>57</v>
      </c>
      <c r="K1355" s="1" t="s">
        <v>2302</v>
      </c>
      <c r="L1355" s="3">
        <v>2.77</v>
      </c>
      <c r="M1355" s="10">
        <f t="shared" si="21"/>
        <v>559.54</v>
      </c>
      <c r="N1355" s="5" t="s">
        <v>12</v>
      </c>
      <c r="O1355" s="1" t="s">
        <v>99</v>
      </c>
      <c r="P1355" s="1" t="s">
        <v>57</v>
      </c>
      <c r="Q1355" s="1" t="s">
        <v>226</v>
      </c>
      <c r="R1355" s="6">
        <v>45823</v>
      </c>
      <c r="S1355" s="1" t="s">
        <v>2776</v>
      </c>
      <c r="T1355" s="124" t="s">
        <v>552</v>
      </c>
    </row>
    <row r="1356" spans="1:20" ht="95.1" customHeight="1" x14ac:dyDescent="0.25">
      <c r="A1356" s="118" t="s">
        <v>2274</v>
      </c>
      <c r="B1356" s="1">
        <v>2515</v>
      </c>
      <c r="C1356" s="1" t="s">
        <v>1496</v>
      </c>
      <c r="D1356" s="1" t="s">
        <v>550</v>
      </c>
      <c r="E1356" s="1" t="s">
        <v>887</v>
      </c>
      <c r="F1356" s="1">
        <v>1059992</v>
      </c>
      <c r="G1356" s="1" t="s">
        <v>690</v>
      </c>
      <c r="H1356" s="133">
        <v>400</v>
      </c>
      <c r="I1356" s="7" t="s">
        <v>2516</v>
      </c>
      <c r="J1356" s="1" t="s">
        <v>57</v>
      </c>
      <c r="K1356" s="1" t="s">
        <v>2302</v>
      </c>
      <c r="L1356" s="3">
        <v>2.77</v>
      </c>
      <c r="M1356" s="10">
        <f t="shared" si="21"/>
        <v>1108</v>
      </c>
      <c r="N1356" s="5" t="s">
        <v>12</v>
      </c>
      <c r="O1356" s="1" t="s">
        <v>99</v>
      </c>
      <c r="P1356" s="1" t="s">
        <v>57</v>
      </c>
      <c r="Q1356" s="1" t="s">
        <v>226</v>
      </c>
      <c r="R1356" s="6">
        <v>45823</v>
      </c>
      <c r="S1356" s="1" t="s">
        <v>2776</v>
      </c>
      <c r="T1356" s="124" t="s">
        <v>552</v>
      </c>
    </row>
    <row r="1357" spans="1:20" ht="95.1" customHeight="1" x14ac:dyDescent="0.25">
      <c r="A1357" s="118" t="s">
        <v>2274</v>
      </c>
      <c r="B1357" s="1">
        <v>2007</v>
      </c>
      <c r="C1357" s="1" t="s">
        <v>1496</v>
      </c>
      <c r="D1357" s="1" t="s">
        <v>550</v>
      </c>
      <c r="E1357" s="1" t="s">
        <v>887</v>
      </c>
      <c r="F1357" s="1" t="s">
        <v>1133</v>
      </c>
      <c r="G1357" s="1" t="s">
        <v>3039</v>
      </c>
      <c r="H1357" s="133">
        <v>1431</v>
      </c>
      <c r="I1357" s="7" t="s">
        <v>2516</v>
      </c>
      <c r="J1357" s="1" t="s">
        <v>57</v>
      </c>
      <c r="K1357" s="1" t="s">
        <v>2303</v>
      </c>
      <c r="L1357" s="3">
        <v>1.8</v>
      </c>
      <c r="M1357" s="10">
        <f t="shared" si="21"/>
        <v>2575.8000000000002</v>
      </c>
      <c r="N1357" s="5" t="s">
        <v>12</v>
      </c>
      <c r="O1357" s="1" t="s">
        <v>99</v>
      </c>
      <c r="P1357" s="1" t="s">
        <v>57</v>
      </c>
      <c r="Q1357" s="1" t="s">
        <v>226</v>
      </c>
      <c r="R1357" s="6">
        <v>45823</v>
      </c>
      <c r="S1357" s="1" t="s">
        <v>2776</v>
      </c>
      <c r="T1357" s="124" t="s">
        <v>552</v>
      </c>
    </row>
    <row r="1358" spans="1:20" ht="95.1" customHeight="1" x14ac:dyDescent="0.25">
      <c r="A1358" s="118" t="s">
        <v>2274</v>
      </c>
      <c r="B1358" s="1">
        <v>2515</v>
      </c>
      <c r="C1358" s="1" t="s">
        <v>1496</v>
      </c>
      <c r="D1358" s="1" t="s">
        <v>550</v>
      </c>
      <c r="E1358" s="1" t="s">
        <v>887</v>
      </c>
      <c r="F1358" s="1" t="s">
        <v>1133</v>
      </c>
      <c r="G1358" s="1" t="s">
        <v>3039</v>
      </c>
      <c r="H1358" s="133">
        <v>789</v>
      </c>
      <c r="I1358" s="7" t="s">
        <v>2516</v>
      </c>
      <c r="J1358" s="1" t="s">
        <v>57</v>
      </c>
      <c r="K1358" s="1" t="s">
        <v>2303</v>
      </c>
      <c r="L1358" s="3">
        <v>1.8</v>
      </c>
      <c r="M1358" s="10">
        <f t="shared" si="21"/>
        <v>1420.2</v>
      </c>
      <c r="N1358" s="5" t="s">
        <v>12</v>
      </c>
      <c r="O1358" s="1" t="s">
        <v>99</v>
      </c>
      <c r="P1358" s="1" t="s">
        <v>57</v>
      </c>
      <c r="Q1358" s="1" t="s">
        <v>226</v>
      </c>
      <c r="R1358" s="6">
        <v>45823</v>
      </c>
      <c r="S1358" s="1" t="s">
        <v>2776</v>
      </c>
      <c r="T1358" s="124" t="s">
        <v>552</v>
      </c>
    </row>
    <row r="1359" spans="1:20" ht="95.1" customHeight="1" x14ac:dyDescent="0.25">
      <c r="A1359" s="118" t="s">
        <v>2274</v>
      </c>
      <c r="B1359" s="1">
        <v>2007</v>
      </c>
      <c r="C1359" s="1" t="s">
        <v>1496</v>
      </c>
      <c r="D1359" s="1" t="s">
        <v>550</v>
      </c>
      <c r="E1359" s="1" t="s">
        <v>887</v>
      </c>
      <c r="F1359" s="1" t="s">
        <v>1133</v>
      </c>
      <c r="G1359" s="1" t="s">
        <v>3039</v>
      </c>
      <c r="H1359" s="133">
        <v>902</v>
      </c>
      <c r="I1359" s="7" t="s">
        <v>2516</v>
      </c>
      <c r="J1359" s="1" t="s">
        <v>57</v>
      </c>
      <c r="K1359" s="1" t="s">
        <v>2304</v>
      </c>
      <c r="L1359" s="3">
        <v>1.8</v>
      </c>
      <c r="M1359" s="10">
        <f t="shared" si="21"/>
        <v>1623.6000000000001</v>
      </c>
      <c r="N1359" s="5" t="s">
        <v>12</v>
      </c>
      <c r="O1359" s="1" t="s">
        <v>99</v>
      </c>
      <c r="P1359" s="1" t="s">
        <v>57</v>
      </c>
      <c r="Q1359" s="1" t="s">
        <v>226</v>
      </c>
      <c r="R1359" s="6">
        <v>45823</v>
      </c>
      <c r="S1359" s="1" t="s">
        <v>2776</v>
      </c>
      <c r="T1359" s="124" t="s">
        <v>552</v>
      </c>
    </row>
    <row r="1360" spans="1:20" ht="95.1" customHeight="1" x14ac:dyDescent="0.25">
      <c r="A1360" s="118" t="s">
        <v>2274</v>
      </c>
      <c r="B1360" s="1">
        <v>2515</v>
      </c>
      <c r="C1360" s="1" t="s">
        <v>1496</v>
      </c>
      <c r="D1360" s="1" t="s">
        <v>550</v>
      </c>
      <c r="E1360" s="1" t="s">
        <v>887</v>
      </c>
      <c r="F1360" s="1" t="s">
        <v>1133</v>
      </c>
      <c r="G1360" s="1" t="s">
        <v>3039</v>
      </c>
      <c r="H1360" s="133">
        <v>98</v>
      </c>
      <c r="I1360" s="7" t="s">
        <v>2516</v>
      </c>
      <c r="J1360" s="1" t="s">
        <v>57</v>
      </c>
      <c r="K1360" s="1" t="s">
        <v>2304</v>
      </c>
      <c r="L1360" s="3">
        <v>1.8</v>
      </c>
      <c r="M1360" s="10">
        <f t="shared" si="21"/>
        <v>176.4</v>
      </c>
      <c r="N1360" s="5" t="s">
        <v>12</v>
      </c>
      <c r="O1360" s="1" t="s">
        <v>99</v>
      </c>
      <c r="P1360" s="1" t="s">
        <v>57</v>
      </c>
      <c r="Q1360" s="1" t="s">
        <v>226</v>
      </c>
      <c r="R1360" s="6">
        <v>45823</v>
      </c>
      <c r="S1360" s="1" t="s">
        <v>2776</v>
      </c>
      <c r="T1360" s="124" t="s">
        <v>552</v>
      </c>
    </row>
    <row r="1361" spans="1:20" ht="95.1" customHeight="1" x14ac:dyDescent="0.25">
      <c r="A1361" s="118" t="s">
        <v>2274</v>
      </c>
      <c r="B1361" s="1">
        <v>2007</v>
      </c>
      <c r="C1361" s="1" t="s">
        <v>1496</v>
      </c>
      <c r="D1361" s="1" t="s">
        <v>550</v>
      </c>
      <c r="E1361" s="1" t="s">
        <v>887</v>
      </c>
      <c r="F1361" s="1" t="s">
        <v>1133</v>
      </c>
      <c r="G1361" s="1" t="s">
        <v>3039</v>
      </c>
      <c r="H1361" s="133">
        <v>1080</v>
      </c>
      <c r="I1361" s="7" t="s">
        <v>2516</v>
      </c>
      <c r="J1361" s="1" t="s">
        <v>57</v>
      </c>
      <c r="K1361" s="1" t="s">
        <v>2305</v>
      </c>
      <c r="L1361" s="3">
        <v>1.8</v>
      </c>
      <c r="M1361" s="10">
        <f t="shared" si="21"/>
        <v>1944</v>
      </c>
      <c r="N1361" s="5" t="s">
        <v>12</v>
      </c>
      <c r="O1361" s="1" t="s">
        <v>99</v>
      </c>
      <c r="P1361" s="1" t="s">
        <v>57</v>
      </c>
      <c r="Q1361" s="1" t="s">
        <v>226</v>
      </c>
      <c r="R1361" s="6">
        <v>45823</v>
      </c>
      <c r="S1361" s="1" t="s">
        <v>2776</v>
      </c>
      <c r="T1361" s="124" t="s">
        <v>552</v>
      </c>
    </row>
    <row r="1362" spans="1:20" ht="95.1" customHeight="1" x14ac:dyDescent="0.25">
      <c r="A1362" s="118" t="s">
        <v>2274</v>
      </c>
      <c r="B1362" s="1">
        <v>2515</v>
      </c>
      <c r="C1362" s="1" t="s">
        <v>1496</v>
      </c>
      <c r="D1362" s="1" t="s">
        <v>550</v>
      </c>
      <c r="E1362" s="1" t="s">
        <v>887</v>
      </c>
      <c r="F1362" s="1" t="s">
        <v>1133</v>
      </c>
      <c r="G1362" s="1" t="s">
        <v>3039</v>
      </c>
      <c r="H1362" s="133">
        <v>420</v>
      </c>
      <c r="I1362" s="7" t="s">
        <v>2516</v>
      </c>
      <c r="J1362" s="1" t="s">
        <v>57</v>
      </c>
      <c r="K1362" s="1" t="s">
        <v>2305</v>
      </c>
      <c r="L1362" s="3">
        <v>1.8</v>
      </c>
      <c r="M1362" s="10">
        <f t="shared" si="21"/>
        <v>756</v>
      </c>
      <c r="N1362" s="5" t="s">
        <v>12</v>
      </c>
      <c r="O1362" s="1" t="s">
        <v>99</v>
      </c>
      <c r="P1362" s="1" t="s">
        <v>57</v>
      </c>
      <c r="Q1362" s="1" t="s">
        <v>226</v>
      </c>
      <c r="R1362" s="6">
        <v>45823</v>
      </c>
      <c r="S1362" s="1" t="s">
        <v>2776</v>
      </c>
      <c r="T1362" s="124" t="s">
        <v>552</v>
      </c>
    </row>
    <row r="1363" spans="1:20" ht="95.1" customHeight="1" x14ac:dyDescent="0.25">
      <c r="A1363" s="118" t="s">
        <v>2274</v>
      </c>
      <c r="B1363" s="1">
        <v>2007</v>
      </c>
      <c r="C1363" s="1" t="s">
        <v>1496</v>
      </c>
      <c r="D1363" s="1" t="s">
        <v>550</v>
      </c>
      <c r="E1363" s="1" t="s">
        <v>887</v>
      </c>
      <c r="F1363" s="1" t="s">
        <v>1133</v>
      </c>
      <c r="G1363" s="1" t="s">
        <v>3039</v>
      </c>
      <c r="H1363" s="133">
        <v>1875</v>
      </c>
      <c r="I1363" s="7" t="s">
        <v>2516</v>
      </c>
      <c r="J1363" s="1" t="s">
        <v>57</v>
      </c>
      <c r="K1363" s="1" t="s">
        <v>2306</v>
      </c>
      <c r="L1363" s="3">
        <v>1.8</v>
      </c>
      <c r="M1363" s="10">
        <f t="shared" si="21"/>
        <v>3375</v>
      </c>
      <c r="N1363" s="5" t="s">
        <v>12</v>
      </c>
      <c r="O1363" s="1" t="s">
        <v>99</v>
      </c>
      <c r="P1363" s="1" t="s">
        <v>57</v>
      </c>
      <c r="Q1363" s="1" t="s">
        <v>226</v>
      </c>
      <c r="R1363" s="6">
        <v>45823</v>
      </c>
      <c r="S1363" s="1" t="s">
        <v>2776</v>
      </c>
      <c r="T1363" s="124" t="s">
        <v>552</v>
      </c>
    </row>
    <row r="1364" spans="1:20" ht="95.1" customHeight="1" x14ac:dyDescent="0.25">
      <c r="A1364" s="118" t="s">
        <v>2274</v>
      </c>
      <c r="B1364" s="1">
        <v>2515</v>
      </c>
      <c r="C1364" s="1" t="s">
        <v>1496</v>
      </c>
      <c r="D1364" s="1" t="s">
        <v>550</v>
      </c>
      <c r="E1364" s="1" t="s">
        <v>887</v>
      </c>
      <c r="F1364" s="1" t="s">
        <v>1133</v>
      </c>
      <c r="G1364" s="1" t="s">
        <v>3039</v>
      </c>
      <c r="H1364" s="133">
        <v>625</v>
      </c>
      <c r="I1364" s="7" t="s">
        <v>2516</v>
      </c>
      <c r="J1364" s="1" t="s">
        <v>57</v>
      </c>
      <c r="K1364" s="1" t="s">
        <v>2306</v>
      </c>
      <c r="L1364" s="3">
        <v>1.8</v>
      </c>
      <c r="M1364" s="10">
        <f t="shared" si="21"/>
        <v>1125</v>
      </c>
      <c r="N1364" s="5" t="s">
        <v>12</v>
      </c>
      <c r="O1364" s="1" t="s">
        <v>99</v>
      </c>
      <c r="P1364" s="1" t="s">
        <v>57</v>
      </c>
      <c r="Q1364" s="1" t="s">
        <v>226</v>
      </c>
      <c r="R1364" s="6">
        <v>45823</v>
      </c>
      <c r="S1364" s="1" t="s">
        <v>2776</v>
      </c>
      <c r="T1364" s="124" t="s">
        <v>552</v>
      </c>
    </row>
    <row r="1365" spans="1:20" ht="95.1" customHeight="1" x14ac:dyDescent="0.25">
      <c r="A1365" s="118" t="s">
        <v>2274</v>
      </c>
      <c r="B1365" s="1">
        <v>2007</v>
      </c>
      <c r="C1365" s="1" t="s">
        <v>1496</v>
      </c>
      <c r="D1365" s="1" t="s">
        <v>550</v>
      </c>
      <c r="E1365" s="1" t="s">
        <v>887</v>
      </c>
      <c r="F1365" s="1" t="s">
        <v>1133</v>
      </c>
      <c r="G1365" s="1" t="s">
        <v>3039</v>
      </c>
      <c r="H1365" s="133">
        <v>91</v>
      </c>
      <c r="I1365" s="7" t="s">
        <v>2516</v>
      </c>
      <c r="J1365" s="1" t="s">
        <v>57</v>
      </c>
      <c r="K1365" s="1" t="s">
        <v>2307</v>
      </c>
      <c r="L1365" s="3">
        <v>4.37</v>
      </c>
      <c r="M1365" s="10">
        <f t="shared" si="21"/>
        <v>397.67</v>
      </c>
      <c r="N1365" s="5" t="s">
        <v>12</v>
      </c>
      <c r="O1365" s="1" t="s">
        <v>99</v>
      </c>
      <c r="P1365" s="1" t="s">
        <v>57</v>
      </c>
      <c r="Q1365" s="1" t="s">
        <v>226</v>
      </c>
      <c r="R1365" s="6">
        <v>45823</v>
      </c>
      <c r="S1365" s="1" t="s">
        <v>2776</v>
      </c>
      <c r="T1365" s="124" t="s">
        <v>552</v>
      </c>
    </row>
    <row r="1366" spans="1:20" ht="95.1" customHeight="1" x14ac:dyDescent="0.25">
      <c r="A1366" s="118" t="s">
        <v>2274</v>
      </c>
      <c r="B1366" s="1">
        <v>2007</v>
      </c>
      <c r="C1366" s="1" t="s">
        <v>1496</v>
      </c>
      <c r="D1366" s="1" t="s">
        <v>550</v>
      </c>
      <c r="E1366" s="1" t="s">
        <v>887</v>
      </c>
      <c r="F1366" s="1" t="s">
        <v>1133</v>
      </c>
      <c r="G1366" s="1" t="s">
        <v>690</v>
      </c>
      <c r="H1366" s="133">
        <v>40</v>
      </c>
      <c r="I1366" s="7" t="s">
        <v>2516</v>
      </c>
      <c r="J1366" s="1" t="s">
        <v>57</v>
      </c>
      <c r="K1366" s="1" t="s">
        <v>2308</v>
      </c>
      <c r="L1366" s="3">
        <v>59.64</v>
      </c>
      <c r="M1366" s="10">
        <f t="shared" si="21"/>
        <v>2385.6</v>
      </c>
      <c r="N1366" s="5" t="s">
        <v>12</v>
      </c>
      <c r="O1366" s="1" t="s">
        <v>99</v>
      </c>
      <c r="P1366" s="1" t="s">
        <v>57</v>
      </c>
      <c r="Q1366" s="1" t="s">
        <v>226</v>
      </c>
      <c r="R1366" s="6">
        <v>45823</v>
      </c>
      <c r="S1366" s="1" t="s">
        <v>2776</v>
      </c>
      <c r="T1366" s="124" t="s">
        <v>552</v>
      </c>
    </row>
    <row r="1367" spans="1:20" ht="95.1" customHeight="1" x14ac:dyDescent="0.25">
      <c r="A1367" s="118" t="s">
        <v>2274</v>
      </c>
      <c r="B1367" s="1">
        <v>2007</v>
      </c>
      <c r="C1367" s="1" t="s">
        <v>1496</v>
      </c>
      <c r="D1367" s="1" t="s">
        <v>550</v>
      </c>
      <c r="E1367" s="1" t="s">
        <v>887</v>
      </c>
      <c r="F1367" s="1" t="s">
        <v>1133</v>
      </c>
      <c r="G1367" s="1" t="s">
        <v>44</v>
      </c>
      <c r="H1367" s="133">
        <v>1168</v>
      </c>
      <c r="I1367" s="7" t="s">
        <v>2516</v>
      </c>
      <c r="J1367" s="1" t="s">
        <v>57</v>
      </c>
      <c r="K1367" s="1" t="s">
        <v>2309</v>
      </c>
      <c r="L1367" s="3">
        <v>3.1</v>
      </c>
      <c r="M1367" s="10">
        <f t="shared" si="21"/>
        <v>3620.8</v>
      </c>
      <c r="N1367" s="5" t="s">
        <v>12</v>
      </c>
      <c r="O1367" s="1" t="s">
        <v>99</v>
      </c>
      <c r="P1367" s="1" t="s">
        <v>57</v>
      </c>
      <c r="Q1367" s="1" t="s">
        <v>226</v>
      </c>
      <c r="R1367" s="6">
        <v>45823</v>
      </c>
      <c r="S1367" s="1" t="s">
        <v>2776</v>
      </c>
      <c r="T1367" s="124" t="s">
        <v>552</v>
      </c>
    </row>
    <row r="1368" spans="1:20" ht="95.1" customHeight="1" x14ac:dyDescent="0.25">
      <c r="A1368" s="118" t="s">
        <v>2274</v>
      </c>
      <c r="B1368" s="1">
        <v>2515</v>
      </c>
      <c r="C1368" s="1" t="s">
        <v>1496</v>
      </c>
      <c r="D1368" s="1" t="s">
        <v>550</v>
      </c>
      <c r="E1368" s="1" t="s">
        <v>887</v>
      </c>
      <c r="F1368" s="1" t="s">
        <v>1133</v>
      </c>
      <c r="G1368" s="1" t="s">
        <v>44</v>
      </c>
      <c r="H1368" s="133">
        <v>900</v>
      </c>
      <c r="I1368" s="7" t="s">
        <v>2516</v>
      </c>
      <c r="J1368" s="1" t="s">
        <v>57</v>
      </c>
      <c r="K1368" s="1" t="s">
        <v>2309</v>
      </c>
      <c r="L1368" s="3">
        <v>3.1</v>
      </c>
      <c r="M1368" s="10">
        <f t="shared" si="21"/>
        <v>2790</v>
      </c>
      <c r="N1368" s="5" t="s">
        <v>12</v>
      </c>
      <c r="O1368" s="1" t="s">
        <v>99</v>
      </c>
      <c r="P1368" s="1" t="s">
        <v>57</v>
      </c>
      <c r="Q1368" s="1" t="s">
        <v>226</v>
      </c>
      <c r="R1368" s="6">
        <v>45823</v>
      </c>
      <c r="S1368" s="1" t="s">
        <v>2776</v>
      </c>
      <c r="T1368" s="124" t="s">
        <v>552</v>
      </c>
    </row>
    <row r="1369" spans="1:20" ht="95.1" customHeight="1" x14ac:dyDescent="0.25">
      <c r="A1369" s="118" t="s">
        <v>2274</v>
      </c>
      <c r="B1369" s="1">
        <v>2007</v>
      </c>
      <c r="C1369" s="1" t="s">
        <v>1496</v>
      </c>
      <c r="D1369" s="1" t="s">
        <v>550</v>
      </c>
      <c r="E1369" s="1" t="s">
        <v>887</v>
      </c>
      <c r="F1369" s="1">
        <v>1088959</v>
      </c>
      <c r="G1369" s="1" t="s">
        <v>44</v>
      </c>
      <c r="H1369" s="133">
        <v>1138</v>
      </c>
      <c r="I1369" s="7" t="s">
        <v>2516</v>
      </c>
      <c r="J1369" s="1" t="s">
        <v>57</v>
      </c>
      <c r="K1369" s="1" t="s">
        <v>2310</v>
      </c>
      <c r="L1369" s="3">
        <v>9</v>
      </c>
      <c r="M1369" s="10">
        <f t="shared" si="21"/>
        <v>10242</v>
      </c>
      <c r="N1369" s="5" t="s">
        <v>12</v>
      </c>
      <c r="O1369" s="1" t="s">
        <v>99</v>
      </c>
      <c r="P1369" s="1" t="s">
        <v>57</v>
      </c>
      <c r="Q1369" s="1" t="s">
        <v>226</v>
      </c>
      <c r="R1369" s="6">
        <v>45823</v>
      </c>
      <c r="S1369" s="1" t="s">
        <v>2776</v>
      </c>
      <c r="T1369" s="124" t="s">
        <v>552</v>
      </c>
    </row>
    <row r="1370" spans="1:20" ht="95.1" customHeight="1" x14ac:dyDescent="0.25">
      <c r="A1370" s="118" t="s">
        <v>2274</v>
      </c>
      <c r="B1370" s="1">
        <v>2515</v>
      </c>
      <c r="C1370" s="1" t="s">
        <v>1496</v>
      </c>
      <c r="D1370" s="1" t="s">
        <v>550</v>
      </c>
      <c r="E1370" s="1" t="s">
        <v>887</v>
      </c>
      <c r="F1370" s="1">
        <v>1088959</v>
      </c>
      <c r="G1370" s="1" t="s">
        <v>44</v>
      </c>
      <c r="H1370" s="133">
        <v>1079</v>
      </c>
      <c r="I1370" s="7" t="s">
        <v>2516</v>
      </c>
      <c r="J1370" s="1" t="s">
        <v>57</v>
      </c>
      <c r="K1370" s="1" t="s">
        <v>2310</v>
      </c>
      <c r="L1370" s="3">
        <v>9</v>
      </c>
      <c r="M1370" s="10">
        <f t="shared" si="21"/>
        <v>9711</v>
      </c>
      <c r="N1370" s="5" t="s">
        <v>12</v>
      </c>
      <c r="O1370" s="1" t="s">
        <v>99</v>
      </c>
      <c r="P1370" s="1" t="s">
        <v>57</v>
      </c>
      <c r="Q1370" s="1" t="s">
        <v>226</v>
      </c>
      <c r="R1370" s="6">
        <v>45823</v>
      </c>
      <c r="S1370" s="1" t="s">
        <v>2776</v>
      </c>
      <c r="T1370" s="124" t="s">
        <v>552</v>
      </c>
    </row>
    <row r="1371" spans="1:20" ht="95.1" customHeight="1" x14ac:dyDescent="0.25">
      <c r="A1371" s="118" t="s">
        <v>2274</v>
      </c>
      <c r="B1371" s="1">
        <v>2007</v>
      </c>
      <c r="C1371" s="1" t="s">
        <v>1496</v>
      </c>
      <c r="D1371" s="1" t="s">
        <v>550</v>
      </c>
      <c r="E1371" s="1" t="s">
        <v>887</v>
      </c>
      <c r="F1371" s="1" t="s">
        <v>1133</v>
      </c>
      <c r="G1371" s="1" t="s">
        <v>3041</v>
      </c>
      <c r="H1371" s="133">
        <v>817</v>
      </c>
      <c r="I1371" s="7" t="s">
        <v>2516</v>
      </c>
      <c r="J1371" s="1" t="s">
        <v>57</v>
      </c>
      <c r="K1371" s="1" t="s">
        <v>2311</v>
      </c>
      <c r="L1371" s="3">
        <v>2.15</v>
      </c>
      <c r="M1371" s="10">
        <f t="shared" si="21"/>
        <v>1756.55</v>
      </c>
      <c r="N1371" s="5" t="s">
        <v>12</v>
      </c>
      <c r="O1371" s="1" t="s">
        <v>99</v>
      </c>
      <c r="P1371" s="1" t="s">
        <v>57</v>
      </c>
      <c r="Q1371" s="1" t="s">
        <v>226</v>
      </c>
      <c r="R1371" s="6">
        <v>45823</v>
      </c>
      <c r="S1371" s="1" t="s">
        <v>2776</v>
      </c>
      <c r="T1371" s="124" t="s">
        <v>552</v>
      </c>
    </row>
    <row r="1372" spans="1:20" ht="95.1" customHeight="1" x14ac:dyDescent="0.25">
      <c r="A1372" s="118" t="s">
        <v>2274</v>
      </c>
      <c r="B1372" s="1">
        <v>2515</v>
      </c>
      <c r="C1372" s="1" t="s">
        <v>1496</v>
      </c>
      <c r="D1372" s="1" t="s">
        <v>550</v>
      </c>
      <c r="E1372" s="1" t="s">
        <v>887</v>
      </c>
      <c r="F1372" s="1" t="s">
        <v>1133</v>
      </c>
      <c r="G1372" s="1" t="s">
        <v>3041</v>
      </c>
      <c r="H1372" s="133">
        <v>716</v>
      </c>
      <c r="I1372" s="7" t="s">
        <v>2516</v>
      </c>
      <c r="J1372" s="1" t="s">
        <v>57</v>
      </c>
      <c r="K1372" s="1" t="s">
        <v>2311</v>
      </c>
      <c r="L1372" s="3">
        <v>2.15</v>
      </c>
      <c r="M1372" s="10">
        <f t="shared" si="21"/>
        <v>1539.3999999999999</v>
      </c>
      <c r="N1372" s="5" t="s">
        <v>12</v>
      </c>
      <c r="O1372" s="1" t="s">
        <v>99</v>
      </c>
      <c r="P1372" s="1" t="s">
        <v>57</v>
      </c>
      <c r="Q1372" s="1" t="s">
        <v>226</v>
      </c>
      <c r="R1372" s="6">
        <v>45823</v>
      </c>
      <c r="S1372" s="1" t="s">
        <v>2776</v>
      </c>
      <c r="T1372" s="124" t="s">
        <v>552</v>
      </c>
    </row>
    <row r="1373" spans="1:20" ht="95.1" customHeight="1" x14ac:dyDescent="0.25">
      <c r="A1373" s="118" t="s">
        <v>2274</v>
      </c>
      <c r="B1373" s="1">
        <v>2007</v>
      </c>
      <c r="C1373" s="1" t="s">
        <v>1496</v>
      </c>
      <c r="D1373" s="1" t="s">
        <v>550</v>
      </c>
      <c r="E1373" s="1" t="s">
        <v>887</v>
      </c>
      <c r="F1373" s="1">
        <v>48671</v>
      </c>
      <c r="G1373" s="1" t="s">
        <v>44</v>
      </c>
      <c r="H1373" s="133">
        <v>341</v>
      </c>
      <c r="I1373" s="7" t="s">
        <v>2516</v>
      </c>
      <c r="J1373" s="1" t="s">
        <v>57</v>
      </c>
      <c r="K1373" s="1" t="s">
        <v>2312</v>
      </c>
      <c r="L1373" s="3">
        <v>203</v>
      </c>
      <c r="M1373" s="10">
        <f t="shared" si="21"/>
        <v>69223</v>
      </c>
      <c r="N1373" s="5" t="s">
        <v>12</v>
      </c>
      <c r="O1373" s="1" t="s">
        <v>99</v>
      </c>
      <c r="P1373" s="1" t="s">
        <v>57</v>
      </c>
      <c r="Q1373" s="1" t="s">
        <v>226</v>
      </c>
      <c r="R1373" s="6">
        <v>45823</v>
      </c>
      <c r="S1373" s="1" t="s">
        <v>2776</v>
      </c>
      <c r="T1373" s="124" t="s">
        <v>552</v>
      </c>
    </row>
    <row r="1374" spans="1:20" ht="95.1" customHeight="1" x14ac:dyDescent="0.25">
      <c r="A1374" s="118" t="s">
        <v>2274</v>
      </c>
      <c r="B1374" s="1">
        <v>2515</v>
      </c>
      <c r="C1374" s="1" t="s">
        <v>1496</v>
      </c>
      <c r="D1374" s="1" t="s">
        <v>550</v>
      </c>
      <c r="E1374" s="1" t="s">
        <v>887</v>
      </c>
      <c r="F1374" s="1">
        <v>48671</v>
      </c>
      <c r="G1374" s="1" t="s">
        <v>44</v>
      </c>
      <c r="H1374" s="133">
        <v>68</v>
      </c>
      <c r="I1374" s="7" t="s">
        <v>2516</v>
      </c>
      <c r="J1374" s="1" t="s">
        <v>57</v>
      </c>
      <c r="K1374" s="1" t="s">
        <v>2312</v>
      </c>
      <c r="L1374" s="3">
        <v>203</v>
      </c>
      <c r="M1374" s="10">
        <f t="shared" si="21"/>
        <v>13804</v>
      </c>
      <c r="N1374" s="5" t="s">
        <v>12</v>
      </c>
      <c r="O1374" s="1" t="s">
        <v>99</v>
      </c>
      <c r="P1374" s="1" t="s">
        <v>57</v>
      </c>
      <c r="Q1374" s="1" t="s">
        <v>226</v>
      </c>
      <c r="R1374" s="6">
        <v>45823</v>
      </c>
      <c r="S1374" s="1" t="s">
        <v>2776</v>
      </c>
      <c r="T1374" s="124" t="s">
        <v>552</v>
      </c>
    </row>
    <row r="1375" spans="1:20" ht="95.1" customHeight="1" x14ac:dyDescent="0.25">
      <c r="A1375" s="118" t="s">
        <v>2274</v>
      </c>
      <c r="B1375" s="1">
        <v>2007</v>
      </c>
      <c r="C1375" s="1" t="s">
        <v>1496</v>
      </c>
      <c r="D1375" s="1" t="s">
        <v>550</v>
      </c>
      <c r="E1375" s="1" t="s">
        <v>887</v>
      </c>
      <c r="F1375" s="1" t="s">
        <v>1133</v>
      </c>
      <c r="G1375" s="1" t="s">
        <v>3039</v>
      </c>
      <c r="H1375" s="133">
        <v>50</v>
      </c>
      <c r="I1375" s="7" t="s">
        <v>2516</v>
      </c>
      <c r="J1375" s="1" t="s">
        <v>57</v>
      </c>
      <c r="K1375" s="1" t="s">
        <v>2313</v>
      </c>
      <c r="L1375" s="3">
        <v>14</v>
      </c>
      <c r="M1375" s="10">
        <f t="shared" si="21"/>
        <v>700</v>
      </c>
      <c r="N1375" s="5" t="s">
        <v>12</v>
      </c>
      <c r="O1375" s="1" t="s">
        <v>99</v>
      </c>
      <c r="P1375" s="1" t="s">
        <v>57</v>
      </c>
      <c r="Q1375" s="1" t="s">
        <v>226</v>
      </c>
      <c r="R1375" s="6">
        <v>45823</v>
      </c>
      <c r="S1375" s="1" t="s">
        <v>2776</v>
      </c>
      <c r="T1375" s="124" t="s">
        <v>552</v>
      </c>
    </row>
    <row r="1376" spans="1:20" ht="95.1" customHeight="1" x14ac:dyDescent="0.25">
      <c r="A1376" s="118" t="s">
        <v>2274</v>
      </c>
      <c r="B1376" s="1">
        <v>2007</v>
      </c>
      <c r="C1376" s="1" t="s">
        <v>1496</v>
      </c>
      <c r="D1376" s="1" t="s">
        <v>550</v>
      </c>
      <c r="E1376" s="1" t="s">
        <v>887</v>
      </c>
      <c r="F1376" s="1">
        <v>1074575</v>
      </c>
      <c r="G1376" s="1" t="s">
        <v>44</v>
      </c>
      <c r="H1376" s="133">
        <v>4501</v>
      </c>
      <c r="I1376" s="7" t="s">
        <v>2516</v>
      </c>
      <c r="J1376" s="1" t="s">
        <v>57</v>
      </c>
      <c r="K1376" s="1" t="s">
        <v>2314</v>
      </c>
      <c r="L1376" s="3">
        <v>6.87</v>
      </c>
      <c r="M1376" s="10">
        <f t="shared" si="21"/>
        <v>30921.87</v>
      </c>
      <c r="N1376" s="5" t="s">
        <v>12</v>
      </c>
      <c r="O1376" s="1" t="s">
        <v>99</v>
      </c>
      <c r="P1376" s="1" t="s">
        <v>57</v>
      </c>
      <c r="Q1376" s="1" t="s">
        <v>226</v>
      </c>
      <c r="R1376" s="6">
        <v>45823</v>
      </c>
      <c r="S1376" s="1" t="s">
        <v>2776</v>
      </c>
      <c r="T1376" s="124" t="s">
        <v>552</v>
      </c>
    </row>
    <row r="1377" spans="1:20" ht="95.1" customHeight="1" x14ac:dyDescent="0.25">
      <c r="A1377" s="118" t="s">
        <v>2274</v>
      </c>
      <c r="B1377" s="1">
        <v>2515</v>
      </c>
      <c r="C1377" s="1" t="s">
        <v>1496</v>
      </c>
      <c r="D1377" s="1" t="s">
        <v>550</v>
      </c>
      <c r="E1377" s="1" t="s">
        <v>887</v>
      </c>
      <c r="F1377" s="1">
        <v>1074575</v>
      </c>
      <c r="G1377" s="1" t="s">
        <v>44</v>
      </c>
      <c r="H1377" s="133">
        <v>1150</v>
      </c>
      <c r="I1377" s="7" t="s">
        <v>2516</v>
      </c>
      <c r="J1377" s="1" t="s">
        <v>57</v>
      </c>
      <c r="K1377" s="1" t="s">
        <v>2314</v>
      </c>
      <c r="L1377" s="3">
        <v>6.87</v>
      </c>
      <c r="M1377" s="10">
        <f t="shared" si="21"/>
        <v>7900.5</v>
      </c>
      <c r="N1377" s="5" t="s">
        <v>12</v>
      </c>
      <c r="O1377" s="1" t="s">
        <v>99</v>
      </c>
      <c r="P1377" s="1" t="s">
        <v>57</v>
      </c>
      <c r="Q1377" s="1" t="s">
        <v>226</v>
      </c>
      <c r="R1377" s="6">
        <v>45823</v>
      </c>
      <c r="S1377" s="1" t="s">
        <v>2776</v>
      </c>
      <c r="T1377" s="124" t="s">
        <v>552</v>
      </c>
    </row>
    <row r="1378" spans="1:20" ht="95.1" customHeight="1" x14ac:dyDescent="0.25">
      <c r="A1378" s="118" t="s">
        <v>2274</v>
      </c>
      <c r="B1378" s="1">
        <v>2007</v>
      </c>
      <c r="C1378" s="1" t="s">
        <v>1496</v>
      </c>
      <c r="D1378" s="1" t="s">
        <v>550</v>
      </c>
      <c r="E1378" s="1" t="s">
        <v>887</v>
      </c>
      <c r="F1378" s="1" t="s">
        <v>1133</v>
      </c>
      <c r="G1378" s="1" t="s">
        <v>690</v>
      </c>
      <c r="H1378" s="133">
        <v>30</v>
      </c>
      <c r="I1378" s="7" t="s">
        <v>2516</v>
      </c>
      <c r="J1378" s="1" t="s">
        <v>57</v>
      </c>
      <c r="K1378" s="1" t="s">
        <v>2315</v>
      </c>
      <c r="L1378" s="3">
        <v>90.75</v>
      </c>
      <c r="M1378" s="10">
        <f t="shared" si="21"/>
        <v>2722.5</v>
      </c>
      <c r="N1378" s="5" t="s">
        <v>12</v>
      </c>
      <c r="O1378" s="1" t="s">
        <v>99</v>
      </c>
      <c r="P1378" s="1" t="s">
        <v>57</v>
      </c>
      <c r="Q1378" s="1" t="s">
        <v>226</v>
      </c>
      <c r="R1378" s="6">
        <v>45823</v>
      </c>
      <c r="S1378" s="1" t="s">
        <v>2776</v>
      </c>
      <c r="T1378" s="124" t="s">
        <v>552</v>
      </c>
    </row>
    <row r="1379" spans="1:20" ht="95.1" customHeight="1" x14ac:dyDescent="0.25">
      <c r="A1379" s="118" t="s">
        <v>2274</v>
      </c>
      <c r="B1379" s="1">
        <v>2007</v>
      </c>
      <c r="C1379" s="1" t="s">
        <v>1496</v>
      </c>
      <c r="D1379" s="1" t="s">
        <v>550</v>
      </c>
      <c r="E1379" s="1" t="s">
        <v>887</v>
      </c>
      <c r="F1379" s="1" t="s">
        <v>1133</v>
      </c>
      <c r="G1379" s="1" t="s">
        <v>44</v>
      </c>
      <c r="H1379" s="133">
        <v>373</v>
      </c>
      <c r="I1379" s="7" t="s">
        <v>2516</v>
      </c>
      <c r="J1379" s="1" t="s">
        <v>57</v>
      </c>
      <c r="K1379" s="1" t="s">
        <v>2316</v>
      </c>
      <c r="L1379" s="3">
        <v>1.97</v>
      </c>
      <c r="M1379" s="10">
        <f t="shared" si="21"/>
        <v>734.81</v>
      </c>
      <c r="N1379" s="5" t="s">
        <v>12</v>
      </c>
      <c r="O1379" s="1" t="s">
        <v>99</v>
      </c>
      <c r="P1379" s="1" t="s">
        <v>57</v>
      </c>
      <c r="Q1379" s="1" t="s">
        <v>226</v>
      </c>
      <c r="R1379" s="6">
        <v>45823</v>
      </c>
      <c r="S1379" s="1" t="s">
        <v>2776</v>
      </c>
      <c r="T1379" s="124" t="s">
        <v>552</v>
      </c>
    </row>
    <row r="1380" spans="1:20" ht="95.1" customHeight="1" x14ac:dyDescent="0.25">
      <c r="A1380" s="118" t="s">
        <v>2274</v>
      </c>
      <c r="B1380" s="1">
        <v>2007</v>
      </c>
      <c r="C1380" s="1" t="s">
        <v>1496</v>
      </c>
      <c r="D1380" s="1" t="s">
        <v>550</v>
      </c>
      <c r="E1380" s="1" t="s">
        <v>887</v>
      </c>
      <c r="F1380" s="1" t="s">
        <v>1133</v>
      </c>
      <c r="G1380" s="1" t="s">
        <v>44</v>
      </c>
      <c r="H1380" s="133">
        <v>473</v>
      </c>
      <c r="I1380" s="7" t="s">
        <v>2516</v>
      </c>
      <c r="J1380" s="1" t="s">
        <v>57</v>
      </c>
      <c r="K1380" s="1" t="s">
        <v>2317</v>
      </c>
      <c r="L1380" s="3">
        <v>2</v>
      </c>
      <c r="M1380" s="10">
        <f t="shared" si="21"/>
        <v>946</v>
      </c>
      <c r="N1380" s="5" t="s">
        <v>12</v>
      </c>
      <c r="O1380" s="1" t="s">
        <v>99</v>
      </c>
      <c r="P1380" s="1" t="s">
        <v>57</v>
      </c>
      <c r="Q1380" s="1" t="s">
        <v>226</v>
      </c>
      <c r="R1380" s="6">
        <v>45823</v>
      </c>
      <c r="S1380" s="1" t="s">
        <v>2776</v>
      </c>
      <c r="T1380" s="124" t="s">
        <v>552</v>
      </c>
    </row>
    <row r="1381" spans="1:20" ht="95.1" customHeight="1" x14ac:dyDescent="0.25">
      <c r="A1381" s="118" t="s">
        <v>2274</v>
      </c>
      <c r="B1381" s="1">
        <v>2007</v>
      </c>
      <c r="C1381" s="1" t="s">
        <v>1496</v>
      </c>
      <c r="D1381" s="1" t="s">
        <v>550</v>
      </c>
      <c r="E1381" s="1" t="s">
        <v>887</v>
      </c>
      <c r="F1381" s="1" t="s">
        <v>1133</v>
      </c>
      <c r="G1381" s="1" t="s">
        <v>44</v>
      </c>
      <c r="H1381" s="133">
        <v>373</v>
      </c>
      <c r="I1381" s="7" t="s">
        <v>2516</v>
      </c>
      <c r="J1381" s="1" t="s">
        <v>57</v>
      </c>
      <c r="K1381" s="1" t="s">
        <v>2318</v>
      </c>
      <c r="L1381" s="3">
        <v>2</v>
      </c>
      <c r="M1381" s="10">
        <f t="shared" si="21"/>
        <v>746</v>
      </c>
      <c r="N1381" s="5" t="s">
        <v>12</v>
      </c>
      <c r="O1381" s="1" t="s">
        <v>99</v>
      </c>
      <c r="P1381" s="1" t="s">
        <v>57</v>
      </c>
      <c r="Q1381" s="1" t="s">
        <v>226</v>
      </c>
      <c r="R1381" s="6">
        <v>45823</v>
      </c>
      <c r="S1381" s="1" t="s">
        <v>2776</v>
      </c>
      <c r="T1381" s="124" t="s">
        <v>552</v>
      </c>
    </row>
    <row r="1382" spans="1:20" ht="95.1" customHeight="1" x14ac:dyDescent="0.25">
      <c r="A1382" s="118" t="s">
        <v>2274</v>
      </c>
      <c r="B1382" s="1">
        <v>2007</v>
      </c>
      <c r="C1382" s="1" t="s">
        <v>1496</v>
      </c>
      <c r="D1382" s="1" t="s">
        <v>550</v>
      </c>
      <c r="E1382" s="1" t="s">
        <v>887</v>
      </c>
      <c r="F1382" s="1" t="s">
        <v>1133</v>
      </c>
      <c r="G1382" s="1" t="s">
        <v>44</v>
      </c>
      <c r="H1382" s="133">
        <v>373</v>
      </c>
      <c r="I1382" s="7" t="s">
        <v>2516</v>
      </c>
      <c r="J1382" s="1" t="s">
        <v>57</v>
      </c>
      <c r="K1382" s="1" t="s">
        <v>2319</v>
      </c>
      <c r="L1382" s="3">
        <v>1.96</v>
      </c>
      <c r="M1382" s="10">
        <f t="shared" si="21"/>
        <v>731.08</v>
      </c>
      <c r="N1382" s="5" t="s">
        <v>12</v>
      </c>
      <c r="O1382" s="1" t="s">
        <v>99</v>
      </c>
      <c r="P1382" s="1" t="s">
        <v>57</v>
      </c>
      <c r="Q1382" s="1" t="s">
        <v>226</v>
      </c>
      <c r="R1382" s="6">
        <v>45823</v>
      </c>
      <c r="S1382" s="1" t="s">
        <v>2776</v>
      </c>
      <c r="T1382" s="124" t="s">
        <v>552</v>
      </c>
    </row>
    <row r="1383" spans="1:20" ht="95.1" customHeight="1" x14ac:dyDescent="0.25">
      <c r="A1383" s="118" t="s">
        <v>2274</v>
      </c>
      <c r="B1383" s="1">
        <v>2007</v>
      </c>
      <c r="C1383" s="1" t="s">
        <v>1496</v>
      </c>
      <c r="D1383" s="1" t="s">
        <v>550</v>
      </c>
      <c r="E1383" s="1" t="s">
        <v>887</v>
      </c>
      <c r="F1383" s="1" t="s">
        <v>1133</v>
      </c>
      <c r="G1383" s="1" t="s">
        <v>3039</v>
      </c>
      <c r="H1383" s="133">
        <v>420</v>
      </c>
      <c r="I1383" s="7" t="s">
        <v>2516</v>
      </c>
      <c r="J1383" s="1" t="s">
        <v>57</v>
      </c>
      <c r="K1383" s="1" t="s">
        <v>2320</v>
      </c>
      <c r="L1383" s="3">
        <v>9.9499999999999993</v>
      </c>
      <c r="M1383" s="10">
        <f t="shared" si="21"/>
        <v>4179</v>
      </c>
      <c r="N1383" s="5" t="s">
        <v>12</v>
      </c>
      <c r="O1383" s="1" t="s">
        <v>99</v>
      </c>
      <c r="P1383" s="1" t="s">
        <v>57</v>
      </c>
      <c r="Q1383" s="1" t="s">
        <v>226</v>
      </c>
      <c r="R1383" s="6">
        <v>45823</v>
      </c>
      <c r="S1383" s="1" t="s">
        <v>2776</v>
      </c>
      <c r="T1383" s="124" t="s">
        <v>552</v>
      </c>
    </row>
    <row r="1384" spans="1:20" ht="95.1" customHeight="1" x14ac:dyDescent="0.25">
      <c r="A1384" s="118" t="s">
        <v>2274</v>
      </c>
      <c r="B1384" s="1">
        <v>2007</v>
      </c>
      <c r="C1384" s="1" t="s">
        <v>1496</v>
      </c>
      <c r="D1384" s="1" t="s">
        <v>550</v>
      </c>
      <c r="E1384" s="1" t="s">
        <v>887</v>
      </c>
      <c r="F1384" s="1" t="s">
        <v>1133</v>
      </c>
      <c r="G1384" s="1" t="s">
        <v>3039</v>
      </c>
      <c r="H1384" s="133">
        <v>1600</v>
      </c>
      <c r="I1384" s="7" t="s">
        <v>2516</v>
      </c>
      <c r="J1384" s="1" t="s">
        <v>57</v>
      </c>
      <c r="K1384" s="1" t="s">
        <v>2321</v>
      </c>
      <c r="L1384" s="3">
        <v>4.62</v>
      </c>
      <c r="M1384" s="10">
        <f t="shared" si="21"/>
        <v>7392</v>
      </c>
      <c r="N1384" s="5" t="s">
        <v>12</v>
      </c>
      <c r="O1384" s="1" t="s">
        <v>99</v>
      </c>
      <c r="P1384" s="1" t="s">
        <v>57</v>
      </c>
      <c r="Q1384" s="1" t="s">
        <v>226</v>
      </c>
      <c r="R1384" s="6">
        <v>45823</v>
      </c>
      <c r="S1384" s="1" t="s">
        <v>2776</v>
      </c>
      <c r="T1384" s="124" t="s">
        <v>552</v>
      </c>
    </row>
    <row r="1385" spans="1:20" ht="95.1" customHeight="1" x14ac:dyDescent="0.25">
      <c r="A1385" s="118" t="s">
        <v>2274</v>
      </c>
      <c r="B1385" s="1">
        <v>2515</v>
      </c>
      <c r="C1385" s="1" t="s">
        <v>1496</v>
      </c>
      <c r="D1385" s="1" t="s">
        <v>550</v>
      </c>
      <c r="E1385" s="1" t="s">
        <v>887</v>
      </c>
      <c r="F1385" s="1" t="s">
        <v>1133</v>
      </c>
      <c r="G1385" s="1" t="s">
        <v>3039</v>
      </c>
      <c r="H1385" s="133">
        <v>400</v>
      </c>
      <c r="I1385" s="7" t="s">
        <v>2516</v>
      </c>
      <c r="J1385" s="1" t="s">
        <v>57</v>
      </c>
      <c r="K1385" s="1" t="s">
        <v>2321</v>
      </c>
      <c r="L1385" s="3">
        <v>4.62</v>
      </c>
      <c r="M1385" s="10">
        <f t="shared" si="21"/>
        <v>1848</v>
      </c>
      <c r="N1385" s="5" t="s">
        <v>12</v>
      </c>
      <c r="O1385" s="1" t="s">
        <v>99</v>
      </c>
      <c r="P1385" s="1" t="s">
        <v>57</v>
      </c>
      <c r="Q1385" s="1" t="s">
        <v>226</v>
      </c>
      <c r="R1385" s="6">
        <v>45823</v>
      </c>
      <c r="S1385" s="1" t="s">
        <v>2776</v>
      </c>
      <c r="T1385" s="124" t="s">
        <v>552</v>
      </c>
    </row>
    <row r="1386" spans="1:20" ht="95.1" customHeight="1" x14ac:dyDescent="0.25">
      <c r="A1386" s="118" t="s">
        <v>2274</v>
      </c>
      <c r="B1386" s="1">
        <v>2007</v>
      </c>
      <c r="C1386" s="1" t="s">
        <v>1496</v>
      </c>
      <c r="D1386" s="1" t="s">
        <v>550</v>
      </c>
      <c r="E1386" s="1" t="s">
        <v>887</v>
      </c>
      <c r="F1386" s="1" t="s">
        <v>1133</v>
      </c>
      <c r="G1386" s="1" t="s">
        <v>44</v>
      </c>
      <c r="H1386" s="133">
        <v>18</v>
      </c>
      <c r="I1386" s="7" t="s">
        <v>2516</v>
      </c>
      <c r="J1386" s="1" t="s">
        <v>57</v>
      </c>
      <c r="K1386" s="1" t="s">
        <v>2322</v>
      </c>
      <c r="L1386" s="3">
        <v>0.3</v>
      </c>
      <c r="M1386" s="10">
        <f t="shared" si="21"/>
        <v>5.3999999999999995</v>
      </c>
      <c r="N1386" s="5" t="s">
        <v>12</v>
      </c>
      <c r="O1386" s="1" t="s">
        <v>99</v>
      </c>
      <c r="P1386" s="1" t="s">
        <v>57</v>
      </c>
      <c r="Q1386" s="1" t="s">
        <v>226</v>
      </c>
      <c r="R1386" s="6">
        <v>45823</v>
      </c>
      <c r="S1386" s="1" t="s">
        <v>2776</v>
      </c>
      <c r="T1386" s="124" t="s">
        <v>552</v>
      </c>
    </row>
    <row r="1387" spans="1:20" ht="95.1" customHeight="1" x14ac:dyDescent="0.25">
      <c r="A1387" s="118" t="s">
        <v>2274</v>
      </c>
      <c r="B1387" s="1">
        <v>2515</v>
      </c>
      <c r="C1387" s="1" t="s">
        <v>1496</v>
      </c>
      <c r="D1387" s="1" t="s">
        <v>550</v>
      </c>
      <c r="E1387" s="1" t="s">
        <v>887</v>
      </c>
      <c r="F1387" s="1" t="s">
        <v>1133</v>
      </c>
      <c r="G1387" s="1" t="s">
        <v>44</v>
      </c>
      <c r="H1387" s="133">
        <v>18000</v>
      </c>
      <c r="I1387" s="7" t="s">
        <v>2516</v>
      </c>
      <c r="J1387" s="1" t="s">
        <v>57</v>
      </c>
      <c r="K1387" s="1" t="s">
        <v>2322</v>
      </c>
      <c r="L1387" s="3">
        <v>0.3</v>
      </c>
      <c r="M1387" s="10">
        <f t="shared" si="21"/>
        <v>5400</v>
      </c>
      <c r="N1387" s="5" t="s">
        <v>12</v>
      </c>
      <c r="O1387" s="1" t="s">
        <v>99</v>
      </c>
      <c r="P1387" s="1" t="s">
        <v>57</v>
      </c>
      <c r="Q1387" s="1" t="s">
        <v>226</v>
      </c>
      <c r="R1387" s="6">
        <v>45823</v>
      </c>
      <c r="S1387" s="1" t="s">
        <v>2776</v>
      </c>
      <c r="T1387" s="124" t="s">
        <v>552</v>
      </c>
    </row>
    <row r="1388" spans="1:20" ht="95.1" customHeight="1" x14ac:dyDescent="0.25">
      <c r="A1388" s="118" t="s">
        <v>2274</v>
      </c>
      <c r="B1388" s="1">
        <v>2515</v>
      </c>
      <c r="C1388" s="1" t="s">
        <v>1496</v>
      </c>
      <c r="D1388" s="1" t="s">
        <v>550</v>
      </c>
      <c r="E1388" s="1" t="s">
        <v>887</v>
      </c>
      <c r="F1388" s="1" t="s">
        <v>1133</v>
      </c>
      <c r="G1388" s="1" t="s">
        <v>690</v>
      </c>
      <c r="H1388" s="133">
        <v>200</v>
      </c>
      <c r="I1388" s="7" t="s">
        <v>2516</v>
      </c>
      <c r="J1388" s="1" t="s">
        <v>57</v>
      </c>
      <c r="K1388" s="1" t="s">
        <v>2323</v>
      </c>
      <c r="L1388" s="3">
        <v>24.2</v>
      </c>
      <c r="M1388" s="10">
        <f t="shared" si="21"/>
        <v>4840</v>
      </c>
      <c r="N1388" s="5" t="s">
        <v>12</v>
      </c>
      <c r="O1388" s="1" t="s">
        <v>99</v>
      </c>
      <c r="P1388" s="1" t="s">
        <v>57</v>
      </c>
      <c r="Q1388" s="1" t="s">
        <v>226</v>
      </c>
      <c r="R1388" s="6">
        <v>45823</v>
      </c>
      <c r="S1388" s="1" t="s">
        <v>2776</v>
      </c>
      <c r="T1388" s="124" t="s">
        <v>552</v>
      </c>
    </row>
    <row r="1389" spans="1:20" ht="95.1" customHeight="1" x14ac:dyDescent="0.25">
      <c r="A1389" s="118" t="s">
        <v>2274</v>
      </c>
      <c r="B1389" s="1">
        <v>2007</v>
      </c>
      <c r="C1389" s="1" t="s">
        <v>1496</v>
      </c>
      <c r="D1389" s="1" t="s">
        <v>550</v>
      </c>
      <c r="E1389" s="1" t="s">
        <v>887</v>
      </c>
      <c r="F1389" s="1" t="s">
        <v>1133</v>
      </c>
      <c r="G1389" s="1" t="s">
        <v>3039</v>
      </c>
      <c r="H1389" s="133">
        <v>50</v>
      </c>
      <c r="I1389" s="7" t="s">
        <v>2516</v>
      </c>
      <c r="J1389" s="1" t="s">
        <v>57</v>
      </c>
      <c r="K1389" s="1" t="s">
        <v>2324</v>
      </c>
      <c r="L1389" s="3">
        <v>10.97</v>
      </c>
      <c r="M1389" s="10">
        <f t="shared" si="21"/>
        <v>548.5</v>
      </c>
      <c r="N1389" s="5" t="s">
        <v>12</v>
      </c>
      <c r="O1389" s="1" t="s">
        <v>99</v>
      </c>
      <c r="P1389" s="1" t="s">
        <v>57</v>
      </c>
      <c r="Q1389" s="1" t="s">
        <v>226</v>
      </c>
      <c r="R1389" s="6">
        <v>45823</v>
      </c>
      <c r="S1389" s="1" t="s">
        <v>2776</v>
      </c>
      <c r="T1389" s="124" t="s">
        <v>552</v>
      </c>
    </row>
    <row r="1390" spans="1:20" ht="95.1" customHeight="1" x14ac:dyDescent="0.25">
      <c r="A1390" s="118" t="s">
        <v>2274</v>
      </c>
      <c r="B1390" s="1">
        <v>2515</v>
      </c>
      <c r="C1390" s="1" t="s">
        <v>1496</v>
      </c>
      <c r="D1390" s="1" t="s">
        <v>550</v>
      </c>
      <c r="E1390" s="1" t="s">
        <v>887</v>
      </c>
      <c r="F1390" s="1" t="s">
        <v>1133</v>
      </c>
      <c r="G1390" s="1" t="s">
        <v>3039</v>
      </c>
      <c r="H1390" s="133">
        <v>600</v>
      </c>
      <c r="I1390" s="7" t="s">
        <v>2516</v>
      </c>
      <c r="J1390" s="1" t="s">
        <v>57</v>
      </c>
      <c r="K1390" s="1" t="s">
        <v>2324</v>
      </c>
      <c r="L1390" s="3">
        <v>10.97</v>
      </c>
      <c r="M1390" s="10">
        <f t="shared" si="21"/>
        <v>6582</v>
      </c>
      <c r="N1390" s="5" t="s">
        <v>12</v>
      </c>
      <c r="O1390" s="1" t="s">
        <v>99</v>
      </c>
      <c r="P1390" s="1" t="s">
        <v>57</v>
      </c>
      <c r="Q1390" s="1" t="s">
        <v>226</v>
      </c>
      <c r="R1390" s="6">
        <v>45823</v>
      </c>
      <c r="S1390" s="1" t="s">
        <v>2776</v>
      </c>
      <c r="T1390" s="124" t="s">
        <v>552</v>
      </c>
    </row>
    <row r="1391" spans="1:20" ht="95.1" customHeight="1" x14ac:dyDescent="0.25">
      <c r="A1391" s="118" t="s">
        <v>2274</v>
      </c>
      <c r="B1391" s="1">
        <v>2007</v>
      </c>
      <c r="C1391" s="1" t="s">
        <v>1496</v>
      </c>
      <c r="D1391" s="1" t="s">
        <v>550</v>
      </c>
      <c r="E1391" s="1" t="s">
        <v>887</v>
      </c>
      <c r="F1391" s="1" t="s">
        <v>1133</v>
      </c>
      <c r="G1391" s="1" t="s">
        <v>3039</v>
      </c>
      <c r="H1391" s="133">
        <v>1235</v>
      </c>
      <c r="I1391" s="7" t="s">
        <v>2516</v>
      </c>
      <c r="J1391" s="1" t="s">
        <v>57</v>
      </c>
      <c r="K1391" s="1" t="s">
        <v>2325</v>
      </c>
      <c r="L1391" s="3">
        <v>4.01</v>
      </c>
      <c r="M1391" s="10">
        <f t="shared" si="21"/>
        <v>4952.3499999999995</v>
      </c>
      <c r="N1391" s="5" t="s">
        <v>12</v>
      </c>
      <c r="O1391" s="1" t="s">
        <v>99</v>
      </c>
      <c r="P1391" s="1" t="s">
        <v>57</v>
      </c>
      <c r="Q1391" s="1" t="s">
        <v>226</v>
      </c>
      <c r="R1391" s="6">
        <v>45823</v>
      </c>
      <c r="S1391" s="1" t="s">
        <v>2776</v>
      </c>
      <c r="T1391" s="124" t="s">
        <v>552</v>
      </c>
    </row>
    <row r="1392" spans="1:20" ht="95.1" customHeight="1" x14ac:dyDescent="0.25">
      <c r="A1392" s="118" t="s">
        <v>2274</v>
      </c>
      <c r="B1392" s="1">
        <v>2515</v>
      </c>
      <c r="C1392" s="1" t="s">
        <v>1496</v>
      </c>
      <c r="D1392" s="1" t="s">
        <v>550</v>
      </c>
      <c r="E1392" s="1" t="s">
        <v>887</v>
      </c>
      <c r="F1392" s="1" t="s">
        <v>1133</v>
      </c>
      <c r="G1392" s="1" t="s">
        <v>3039</v>
      </c>
      <c r="H1392" s="133">
        <v>1465</v>
      </c>
      <c r="I1392" s="7" t="s">
        <v>2516</v>
      </c>
      <c r="J1392" s="1" t="s">
        <v>57</v>
      </c>
      <c r="K1392" s="1" t="s">
        <v>2325</v>
      </c>
      <c r="L1392" s="3">
        <v>4.01</v>
      </c>
      <c r="M1392" s="10">
        <f t="shared" si="21"/>
        <v>5874.65</v>
      </c>
      <c r="N1392" s="5" t="s">
        <v>12</v>
      </c>
      <c r="O1392" s="1" t="s">
        <v>99</v>
      </c>
      <c r="P1392" s="1" t="s">
        <v>57</v>
      </c>
      <c r="Q1392" s="1" t="s">
        <v>226</v>
      </c>
      <c r="R1392" s="6">
        <v>45823</v>
      </c>
      <c r="S1392" s="1" t="s">
        <v>2776</v>
      </c>
      <c r="T1392" s="124" t="s">
        <v>552</v>
      </c>
    </row>
    <row r="1393" spans="1:20" ht="95.1" customHeight="1" x14ac:dyDescent="0.25">
      <c r="A1393" s="118" t="s">
        <v>2274</v>
      </c>
      <c r="B1393" s="1">
        <v>2007</v>
      </c>
      <c r="C1393" s="1" t="s">
        <v>1496</v>
      </c>
      <c r="D1393" s="1" t="s">
        <v>550</v>
      </c>
      <c r="E1393" s="1" t="s">
        <v>887</v>
      </c>
      <c r="F1393" s="1">
        <v>1011086</v>
      </c>
      <c r="G1393" s="1" t="s">
        <v>44</v>
      </c>
      <c r="H1393" s="133">
        <v>1035</v>
      </c>
      <c r="I1393" s="7" t="s">
        <v>2516</v>
      </c>
      <c r="J1393" s="1" t="s">
        <v>57</v>
      </c>
      <c r="K1393" s="1" t="s">
        <v>2326</v>
      </c>
      <c r="L1393" s="3">
        <v>13.62</v>
      </c>
      <c r="M1393" s="10">
        <f t="shared" si="21"/>
        <v>14096.699999999999</v>
      </c>
      <c r="N1393" s="5" t="s">
        <v>12</v>
      </c>
      <c r="O1393" s="1" t="s">
        <v>99</v>
      </c>
      <c r="P1393" s="1" t="s">
        <v>57</v>
      </c>
      <c r="Q1393" s="1" t="s">
        <v>226</v>
      </c>
      <c r="R1393" s="6">
        <v>45823</v>
      </c>
      <c r="S1393" s="1" t="s">
        <v>2776</v>
      </c>
      <c r="T1393" s="124" t="s">
        <v>552</v>
      </c>
    </row>
    <row r="1394" spans="1:20" ht="95.1" customHeight="1" x14ac:dyDescent="0.25">
      <c r="A1394" s="118" t="s">
        <v>2274</v>
      </c>
      <c r="B1394" s="1">
        <v>2515</v>
      </c>
      <c r="C1394" s="1" t="s">
        <v>1496</v>
      </c>
      <c r="D1394" s="1" t="s">
        <v>550</v>
      </c>
      <c r="E1394" s="1" t="s">
        <v>887</v>
      </c>
      <c r="F1394" s="1">
        <v>1011086</v>
      </c>
      <c r="G1394" s="1" t="s">
        <v>44</v>
      </c>
      <c r="H1394" s="133">
        <v>1085</v>
      </c>
      <c r="I1394" s="7" t="s">
        <v>2516</v>
      </c>
      <c r="J1394" s="1" t="s">
        <v>57</v>
      </c>
      <c r="K1394" s="1" t="s">
        <v>2326</v>
      </c>
      <c r="L1394" s="3">
        <v>13.62</v>
      </c>
      <c r="M1394" s="10">
        <f t="shared" si="21"/>
        <v>14777.699999999999</v>
      </c>
      <c r="N1394" s="5" t="s">
        <v>12</v>
      </c>
      <c r="O1394" s="1" t="s">
        <v>99</v>
      </c>
      <c r="P1394" s="1" t="s">
        <v>57</v>
      </c>
      <c r="Q1394" s="1" t="s">
        <v>226</v>
      </c>
      <c r="R1394" s="6">
        <v>45823</v>
      </c>
      <c r="S1394" s="1" t="s">
        <v>2776</v>
      </c>
      <c r="T1394" s="124" t="s">
        <v>552</v>
      </c>
    </row>
    <row r="1395" spans="1:20" ht="95.1" customHeight="1" x14ac:dyDescent="0.25">
      <c r="A1395" s="118" t="s">
        <v>2274</v>
      </c>
      <c r="B1395" s="1">
        <v>2007</v>
      </c>
      <c r="C1395" s="1" t="s">
        <v>1496</v>
      </c>
      <c r="D1395" s="1" t="s">
        <v>550</v>
      </c>
      <c r="E1395" s="1" t="s">
        <v>887</v>
      </c>
      <c r="F1395" s="1">
        <v>1011120</v>
      </c>
      <c r="G1395" s="1" t="s">
        <v>44</v>
      </c>
      <c r="H1395" s="133">
        <v>352</v>
      </c>
      <c r="I1395" s="7" t="s">
        <v>2516</v>
      </c>
      <c r="J1395" s="1" t="s">
        <v>57</v>
      </c>
      <c r="K1395" s="1" t="s">
        <v>2327</v>
      </c>
      <c r="L1395" s="3">
        <v>11.12</v>
      </c>
      <c r="M1395" s="10">
        <f t="shared" si="21"/>
        <v>3914.24</v>
      </c>
      <c r="N1395" s="5" t="s">
        <v>12</v>
      </c>
      <c r="O1395" s="1" t="s">
        <v>99</v>
      </c>
      <c r="P1395" s="1" t="s">
        <v>57</v>
      </c>
      <c r="Q1395" s="1" t="s">
        <v>226</v>
      </c>
      <c r="R1395" s="6">
        <v>45823</v>
      </c>
      <c r="S1395" s="1" t="s">
        <v>2776</v>
      </c>
      <c r="T1395" s="124" t="s">
        <v>552</v>
      </c>
    </row>
    <row r="1396" spans="1:20" ht="95.1" customHeight="1" x14ac:dyDescent="0.25">
      <c r="A1396" s="118" t="s">
        <v>2274</v>
      </c>
      <c r="B1396" s="1">
        <v>2515</v>
      </c>
      <c r="C1396" s="1" t="s">
        <v>1496</v>
      </c>
      <c r="D1396" s="1" t="s">
        <v>550</v>
      </c>
      <c r="E1396" s="1" t="s">
        <v>887</v>
      </c>
      <c r="F1396" s="1">
        <v>1011120</v>
      </c>
      <c r="G1396" s="1" t="s">
        <v>44</v>
      </c>
      <c r="H1396" s="133">
        <v>122</v>
      </c>
      <c r="I1396" s="7" t="s">
        <v>2516</v>
      </c>
      <c r="J1396" s="1" t="s">
        <v>57</v>
      </c>
      <c r="K1396" s="1" t="s">
        <v>2327</v>
      </c>
      <c r="L1396" s="3">
        <v>11.12</v>
      </c>
      <c r="M1396" s="10">
        <f t="shared" si="21"/>
        <v>1356.6399999999999</v>
      </c>
      <c r="N1396" s="5" t="s">
        <v>12</v>
      </c>
      <c r="O1396" s="1" t="s">
        <v>99</v>
      </c>
      <c r="P1396" s="1" t="s">
        <v>57</v>
      </c>
      <c r="Q1396" s="1" t="s">
        <v>226</v>
      </c>
      <c r="R1396" s="6">
        <v>45823</v>
      </c>
      <c r="S1396" s="1" t="s">
        <v>2776</v>
      </c>
      <c r="T1396" s="124" t="s">
        <v>552</v>
      </c>
    </row>
    <row r="1397" spans="1:20" ht="95.1" customHeight="1" x14ac:dyDescent="0.25">
      <c r="A1397" s="118" t="s">
        <v>2274</v>
      </c>
      <c r="B1397" s="1">
        <v>2007</v>
      </c>
      <c r="C1397" s="1" t="s">
        <v>1496</v>
      </c>
      <c r="D1397" s="1" t="s">
        <v>550</v>
      </c>
      <c r="E1397" s="1" t="s">
        <v>887</v>
      </c>
      <c r="F1397" s="1">
        <v>1076409</v>
      </c>
      <c r="G1397" s="1" t="s">
        <v>44</v>
      </c>
      <c r="H1397" s="133">
        <v>2864</v>
      </c>
      <c r="I1397" s="7" t="s">
        <v>2516</v>
      </c>
      <c r="J1397" s="1" t="s">
        <v>57</v>
      </c>
      <c r="K1397" s="1" t="s">
        <v>2328</v>
      </c>
      <c r="L1397" s="3">
        <v>1.75</v>
      </c>
      <c r="M1397" s="10">
        <f t="shared" si="21"/>
        <v>5012</v>
      </c>
      <c r="N1397" s="5" t="s">
        <v>12</v>
      </c>
      <c r="O1397" s="1" t="s">
        <v>99</v>
      </c>
      <c r="P1397" s="1" t="s">
        <v>57</v>
      </c>
      <c r="Q1397" s="1" t="s">
        <v>226</v>
      </c>
      <c r="R1397" s="6">
        <v>45823</v>
      </c>
      <c r="S1397" s="1" t="s">
        <v>2776</v>
      </c>
      <c r="T1397" s="124" t="s">
        <v>552</v>
      </c>
    </row>
    <row r="1398" spans="1:20" ht="95.1" customHeight="1" x14ac:dyDescent="0.25">
      <c r="A1398" s="118" t="s">
        <v>2274</v>
      </c>
      <c r="B1398" s="1">
        <v>2515</v>
      </c>
      <c r="C1398" s="1" t="s">
        <v>1496</v>
      </c>
      <c r="D1398" s="1" t="s">
        <v>550</v>
      </c>
      <c r="E1398" s="1" t="s">
        <v>887</v>
      </c>
      <c r="F1398" s="1">
        <v>1076409</v>
      </c>
      <c r="G1398" s="1" t="s">
        <v>44</v>
      </c>
      <c r="H1398" s="133">
        <v>1270</v>
      </c>
      <c r="I1398" s="7" t="s">
        <v>2516</v>
      </c>
      <c r="J1398" s="1" t="s">
        <v>57</v>
      </c>
      <c r="K1398" s="1" t="s">
        <v>2328</v>
      </c>
      <c r="L1398" s="3">
        <v>1.75</v>
      </c>
      <c r="M1398" s="10">
        <f t="shared" si="21"/>
        <v>2222.5</v>
      </c>
      <c r="N1398" s="5" t="s">
        <v>12</v>
      </c>
      <c r="O1398" s="1" t="s">
        <v>99</v>
      </c>
      <c r="P1398" s="1" t="s">
        <v>57</v>
      </c>
      <c r="Q1398" s="1" t="s">
        <v>226</v>
      </c>
      <c r="R1398" s="6">
        <v>45823</v>
      </c>
      <c r="S1398" s="1" t="s">
        <v>2776</v>
      </c>
      <c r="T1398" s="124" t="s">
        <v>552</v>
      </c>
    </row>
    <row r="1399" spans="1:20" ht="95.1" customHeight="1" x14ac:dyDescent="0.25">
      <c r="A1399" s="118" t="s">
        <v>2274</v>
      </c>
      <c r="B1399" s="1">
        <v>2007</v>
      </c>
      <c r="C1399" s="1" t="s">
        <v>1496</v>
      </c>
      <c r="D1399" s="1" t="s">
        <v>550</v>
      </c>
      <c r="E1399" s="1" t="s">
        <v>887</v>
      </c>
      <c r="F1399" s="1" t="s">
        <v>1133</v>
      </c>
      <c r="G1399" s="1" t="s">
        <v>44</v>
      </c>
      <c r="H1399" s="133">
        <v>1090</v>
      </c>
      <c r="I1399" s="7" t="s">
        <v>2516</v>
      </c>
      <c r="J1399" s="1" t="s">
        <v>57</v>
      </c>
      <c r="K1399" s="1" t="s">
        <v>2329</v>
      </c>
      <c r="L1399" s="3">
        <v>1.88</v>
      </c>
      <c r="M1399" s="10">
        <f t="shared" si="21"/>
        <v>2049.1999999999998</v>
      </c>
      <c r="N1399" s="5" t="s">
        <v>12</v>
      </c>
      <c r="O1399" s="1" t="s">
        <v>99</v>
      </c>
      <c r="P1399" s="1" t="s">
        <v>57</v>
      </c>
      <c r="Q1399" s="1" t="s">
        <v>226</v>
      </c>
      <c r="R1399" s="6">
        <v>45823</v>
      </c>
      <c r="S1399" s="1" t="s">
        <v>2776</v>
      </c>
      <c r="T1399" s="124" t="s">
        <v>552</v>
      </c>
    </row>
    <row r="1400" spans="1:20" ht="95.1" customHeight="1" x14ac:dyDescent="0.25">
      <c r="A1400" s="118" t="s">
        <v>2274</v>
      </c>
      <c r="B1400" s="1">
        <v>2515</v>
      </c>
      <c r="C1400" s="1" t="s">
        <v>1496</v>
      </c>
      <c r="D1400" s="1" t="s">
        <v>550</v>
      </c>
      <c r="E1400" s="1" t="s">
        <v>887</v>
      </c>
      <c r="F1400" s="1" t="s">
        <v>1133</v>
      </c>
      <c r="G1400" s="1" t="s">
        <v>44</v>
      </c>
      <c r="H1400" s="133">
        <v>810</v>
      </c>
      <c r="I1400" s="7" t="s">
        <v>2516</v>
      </c>
      <c r="J1400" s="1" t="s">
        <v>57</v>
      </c>
      <c r="K1400" s="1" t="s">
        <v>2329</v>
      </c>
      <c r="L1400" s="3">
        <v>1.88</v>
      </c>
      <c r="M1400" s="10">
        <f t="shared" si="21"/>
        <v>1522.8</v>
      </c>
      <c r="N1400" s="5" t="s">
        <v>12</v>
      </c>
      <c r="O1400" s="1" t="s">
        <v>99</v>
      </c>
      <c r="P1400" s="1" t="s">
        <v>57</v>
      </c>
      <c r="Q1400" s="1" t="s">
        <v>226</v>
      </c>
      <c r="R1400" s="6">
        <v>45823</v>
      </c>
      <c r="S1400" s="1" t="s">
        <v>2776</v>
      </c>
      <c r="T1400" s="124" t="s">
        <v>552</v>
      </c>
    </row>
    <row r="1401" spans="1:20" ht="95.1" customHeight="1" x14ac:dyDescent="0.25">
      <c r="A1401" s="118" t="s">
        <v>2274</v>
      </c>
      <c r="B1401" s="1">
        <v>2007</v>
      </c>
      <c r="C1401" s="1" t="s">
        <v>1496</v>
      </c>
      <c r="D1401" s="1" t="s">
        <v>550</v>
      </c>
      <c r="E1401" s="1" t="s">
        <v>887</v>
      </c>
      <c r="F1401" s="1">
        <v>45089</v>
      </c>
      <c r="G1401" s="1" t="s">
        <v>44</v>
      </c>
      <c r="H1401" s="133">
        <v>4520</v>
      </c>
      <c r="I1401" s="7" t="s">
        <v>2516</v>
      </c>
      <c r="J1401" s="1" t="s">
        <v>57</v>
      </c>
      <c r="K1401" s="1" t="s">
        <v>2330</v>
      </c>
      <c r="L1401" s="3">
        <v>1.05</v>
      </c>
      <c r="M1401" s="10">
        <f t="shared" si="21"/>
        <v>4746</v>
      </c>
      <c r="N1401" s="5" t="s">
        <v>12</v>
      </c>
      <c r="O1401" s="1" t="s">
        <v>99</v>
      </c>
      <c r="P1401" s="1" t="s">
        <v>57</v>
      </c>
      <c r="Q1401" s="1" t="s">
        <v>226</v>
      </c>
      <c r="R1401" s="6">
        <v>45823</v>
      </c>
      <c r="S1401" s="1" t="s">
        <v>2776</v>
      </c>
      <c r="T1401" s="124" t="s">
        <v>552</v>
      </c>
    </row>
    <row r="1402" spans="1:20" ht="95.1" customHeight="1" x14ac:dyDescent="0.25">
      <c r="A1402" s="118" t="s">
        <v>2274</v>
      </c>
      <c r="B1402" s="1">
        <v>2007</v>
      </c>
      <c r="C1402" s="1" t="s">
        <v>1496</v>
      </c>
      <c r="D1402" s="1" t="s">
        <v>550</v>
      </c>
      <c r="E1402" s="1" t="s">
        <v>887</v>
      </c>
      <c r="F1402" s="1">
        <v>1097356</v>
      </c>
      <c r="G1402" s="1" t="s">
        <v>3039</v>
      </c>
      <c r="H1402" s="133">
        <v>1230</v>
      </c>
      <c r="I1402" s="7" t="s">
        <v>2516</v>
      </c>
      <c r="J1402" s="1" t="s">
        <v>57</v>
      </c>
      <c r="K1402" s="1" t="s">
        <v>746</v>
      </c>
      <c r="L1402" s="3">
        <v>8.59</v>
      </c>
      <c r="M1402" s="10">
        <f t="shared" si="21"/>
        <v>10565.7</v>
      </c>
      <c r="N1402" s="5" t="s">
        <v>12</v>
      </c>
      <c r="O1402" s="1" t="s">
        <v>99</v>
      </c>
      <c r="P1402" s="1" t="s">
        <v>57</v>
      </c>
      <c r="Q1402" s="1" t="s">
        <v>226</v>
      </c>
      <c r="R1402" s="6">
        <v>45823</v>
      </c>
      <c r="S1402" s="1" t="s">
        <v>2776</v>
      </c>
      <c r="T1402" s="124" t="s">
        <v>552</v>
      </c>
    </row>
    <row r="1403" spans="1:20" ht="95.1" customHeight="1" x14ac:dyDescent="0.25">
      <c r="A1403" s="118" t="s">
        <v>2274</v>
      </c>
      <c r="B1403" s="1">
        <v>2007</v>
      </c>
      <c r="C1403" s="1" t="s">
        <v>1496</v>
      </c>
      <c r="D1403" s="1" t="s">
        <v>550</v>
      </c>
      <c r="E1403" s="1" t="s">
        <v>887</v>
      </c>
      <c r="F1403" s="1">
        <v>1106720</v>
      </c>
      <c r="G1403" s="1" t="s">
        <v>3039</v>
      </c>
      <c r="H1403" s="133">
        <v>500</v>
      </c>
      <c r="I1403" s="7" t="s">
        <v>2516</v>
      </c>
      <c r="J1403" s="1" t="s">
        <v>57</v>
      </c>
      <c r="K1403" s="1" t="s">
        <v>747</v>
      </c>
      <c r="L1403" s="3">
        <v>216.9</v>
      </c>
      <c r="M1403" s="10">
        <f t="shared" si="21"/>
        <v>108450</v>
      </c>
      <c r="N1403" s="5" t="s">
        <v>12</v>
      </c>
      <c r="O1403" s="1" t="s">
        <v>99</v>
      </c>
      <c r="P1403" s="1" t="s">
        <v>57</v>
      </c>
      <c r="Q1403" s="1" t="s">
        <v>226</v>
      </c>
      <c r="R1403" s="6">
        <v>45823</v>
      </c>
      <c r="S1403" s="1" t="s">
        <v>2776</v>
      </c>
      <c r="T1403" s="124" t="s">
        <v>552</v>
      </c>
    </row>
    <row r="1404" spans="1:20" ht="95.1" customHeight="1" x14ac:dyDescent="0.25">
      <c r="A1404" s="118" t="s">
        <v>2274</v>
      </c>
      <c r="B1404" s="1">
        <v>2007</v>
      </c>
      <c r="C1404" s="1" t="s">
        <v>1496</v>
      </c>
      <c r="D1404" s="1" t="s">
        <v>550</v>
      </c>
      <c r="E1404" s="1" t="s">
        <v>887</v>
      </c>
      <c r="F1404" s="1">
        <v>1010883</v>
      </c>
      <c r="G1404" s="1" t="s">
        <v>44</v>
      </c>
      <c r="H1404" s="133">
        <v>5202</v>
      </c>
      <c r="I1404" s="7" t="s">
        <v>2516</v>
      </c>
      <c r="J1404" s="1" t="s">
        <v>57</v>
      </c>
      <c r="K1404" s="1" t="s">
        <v>748</v>
      </c>
      <c r="L1404" s="3">
        <v>3.07</v>
      </c>
      <c r="M1404" s="10">
        <f t="shared" si="21"/>
        <v>15970.14</v>
      </c>
      <c r="N1404" s="5" t="s">
        <v>12</v>
      </c>
      <c r="O1404" s="1" t="s">
        <v>99</v>
      </c>
      <c r="P1404" s="1" t="s">
        <v>57</v>
      </c>
      <c r="Q1404" s="1" t="s">
        <v>226</v>
      </c>
      <c r="R1404" s="6">
        <v>45823</v>
      </c>
      <c r="S1404" s="1" t="s">
        <v>2776</v>
      </c>
      <c r="T1404" s="124" t="s">
        <v>552</v>
      </c>
    </row>
    <row r="1405" spans="1:20" ht="95.1" customHeight="1" x14ac:dyDescent="0.25">
      <c r="A1405" s="118" t="s">
        <v>2274</v>
      </c>
      <c r="B1405" s="1">
        <v>2007</v>
      </c>
      <c r="C1405" s="1" t="s">
        <v>1496</v>
      </c>
      <c r="D1405" s="1" t="s">
        <v>749</v>
      </c>
      <c r="E1405" s="1" t="s">
        <v>887</v>
      </c>
      <c r="F1405" s="14">
        <v>7230001820002</v>
      </c>
      <c r="G1405" s="1" t="s">
        <v>44</v>
      </c>
      <c r="H1405" s="133">
        <v>30</v>
      </c>
      <c r="I1405" s="7" t="s">
        <v>2557</v>
      </c>
      <c r="J1405" s="1" t="s">
        <v>57</v>
      </c>
      <c r="K1405" s="1" t="s">
        <v>750</v>
      </c>
      <c r="L1405" s="3">
        <v>88.09</v>
      </c>
      <c r="M1405" s="10">
        <f t="shared" si="21"/>
        <v>2642.7000000000003</v>
      </c>
      <c r="N1405" s="5" t="s">
        <v>12</v>
      </c>
      <c r="O1405" s="1" t="s">
        <v>216</v>
      </c>
      <c r="P1405" s="1" t="s">
        <v>57</v>
      </c>
      <c r="Q1405" s="1" t="s">
        <v>226</v>
      </c>
      <c r="R1405" s="6">
        <v>45853</v>
      </c>
      <c r="S1405" s="1" t="s">
        <v>2776</v>
      </c>
      <c r="T1405" s="124" t="s">
        <v>751</v>
      </c>
    </row>
    <row r="1406" spans="1:20" ht="95.1" customHeight="1" x14ac:dyDescent="0.25">
      <c r="A1406" s="118" t="s">
        <v>2274</v>
      </c>
      <c r="B1406" s="1">
        <v>2007</v>
      </c>
      <c r="C1406" s="1" t="s">
        <v>1496</v>
      </c>
      <c r="D1406" s="1" t="s">
        <v>749</v>
      </c>
      <c r="E1406" s="1" t="s">
        <v>887</v>
      </c>
      <c r="F1406" s="1" t="s">
        <v>1133</v>
      </c>
      <c r="G1406" s="1" t="s">
        <v>44</v>
      </c>
      <c r="H1406" s="133">
        <v>15</v>
      </c>
      <c r="I1406" s="7" t="s">
        <v>2557</v>
      </c>
      <c r="J1406" s="1" t="s">
        <v>57</v>
      </c>
      <c r="K1406" s="1" t="s">
        <v>752</v>
      </c>
      <c r="L1406" s="3">
        <v>26.74</v>
      </c>
      <c r="M1406" s="10">
        <f t="shared" si="21"/>
        <v>401.09999999999997</v>
      </c>
      <c r="N1406" s="5" t="s">
        <v>12</v>
      </c>
      <c r="O1406" s="1" t="s">
        <v>216</v>
      </c>
      <c r="P1406" s="1" t="s">
        <v>57</v>
      </c>
      <c r="Q1406" s="1" t="s">
        <v>226</v>
      </c>
      <c r="R1406" s="6">
        <v>45853</v>
      </c>
      <c r="S1406" s="1" t="s">
        <v>2776</v>
      </c>
      <c r="T1406" s="124" t="s">
        <v>751</v>
      </c>
    </row>
    <row r="1407" spans="1:20" ht="95.1" customHeight="1" x14ac:dyDescent="0.25">
      <c r="A1407" s="118" t="s">
        <v>2274</v>
      </c>
      <c r="B1407" s="1">
        <v>2007</v>
      </c>
      <c r="C1407" s="1" t="s">
        <v>1496</v>
      </c>
      <c r="D1407" s="1" t="s">
        <v>749</v>
      </c>
      <c r="E1407" s="1" t="s">
        <v>887</v>
      </c>
      <c r="F1407" s="1" t="s">
        <v>1133</v>
      </c>
      <c r="G1407" s="1" t="s">
        <v>44</v>
      </c>
      <c r="H1407" s="133">
        <v>60</v>
      </c>
      <c r="I1407" s="7" t="s">
        <v>2557</v>
      </c>
      <c r="J1407" s="1" t="s">
        <v>57</v>
      </c>
      <c r="K1407" s="1" t="s">
        <v>753</v>
      </c>
      <c r="L1407" s="3">
        <v>1.5</v>
      </c>
      <c r="M1407" s="10">
        <f t="shared" si="21"/>
        <v>90</v>
      </c>
      <c r="N1407" s="5" t="s">
        <v>12</v>
      </c>
      <c r="O1407" s="1" t="s">
        <v>216</v>
      </c>
      <c r="P1407" s="1" t="s">
        <v>57</v>
      </c>
      <c r="Q1407" s="1" t="s">
        <v>226</v>
      </c>
      <c r="R1407" s="6">
        <v>45853</v>
      </c>
      <c r="S1407" s="1" t="s">
        <v>2776</v>
      </c>
      <c r="T1407" s="124" t="s">
        <v>751</v>
      </c>
    </row>
    <row r="1408" spans="1:20" ht="95.1" customHeight="1" x14ac:dyDescent="0.25">
      <c r="A1408" s="118" t="s">
        <v>2274</v>
      </c>
      <c r="B1408" s="1">
        <v>2007</v>
      </c>
      <c r="C1408" s="1" t="s">
        <v>1496</v>
      </c>
      <c r="D1408" s="1" t="s">
        <v>749</v>
      </c>
      <c r="E1408" s="1" t="s">
        <v>887</v>
      </c>
      <c r="F1408" s="1" t="s">
        <v>1133</v>
      </c>
      <c r="G1408" s="1" t="s">
        <v>44</v>
      </c>
      <c r="H1408" s="133">
        <v>250</v>
      </c>
      <c r="I1408" s="7" t="s">
        <v>2557</v>
      </c>
      <c r="J1408" s="1" t="s">
        <v>57</v>
      </c>
      <c r="K1408" s="1" t="s">
        <v>754</v>
      </c>
      <c r="L1408" s="3">
        <v>6.9</v>
      </c>
      <c r="M1408" s="10">
        <f t="shared" si="21"/>
        <v>1725</v>
      </c>
      <c r="N1408" s="5" t="s">
        <v>12</v>
      </c>
      <c r="O1408" s="1" t="s">
        <v>216</v>
      </c>
      <c r="P1408" s="1" t="s">
        <v>57</v>
      </c>
      <c r="Q1408" s="1" t="s">
        <v>226</v>
      </c>
      <c r="R1408" s="6">
        <v>45853</v>
      </c>
      <c r="S1408" s="1" t="s">
        <v>2776</v>
      </c>
      <c r="T1408" s="124" t="s">
        <v>751</v>
      </c>
    </row>
    <row r="1409" spans="1:20" ht="95.1" customHeight="1" x14ac:dyDescent="0.25">
      <c r="A1409" s="118" t="s">
        <v>2274</v>
      </c>
      <c r="B1409" s="1">
        <v>2007</v>
      </c>
      <c r="C1409" s="1" t="s">
        <v>1496</v>
      </c>
      <c r="D1409" s="1" t="s">
        <v>749</v>
      </c>
      <c r="E1409" s="1" t="s">
        <v>887</v>
      </c>
      <c r="F1409" s="1" t="s">
        <v>1133</v>
      </c>
      <c r="G1409" s="1" t="s">
        <v>44</v>
      </c>
      <c r="H1409" s="133">
        <v>30</v>
      </c>
      <c r="I1409" s="7" t="s">
        <v>2557</v>
      </c>
      <c r="J1409" s="1" t="s">
        <v>57</v>
      </c>
      <c r="K1409" s="1" t="s">
        <v>755</v>
      </c>
      <c r="L1409" s="3">
        <v>90</v>
      </c>
      <c r="M1409" s="10">
        <f t="shared" si="21"/>
        <v>2700</v>
      </c>
      <c r="N1409" s="5" t="s">
        <v>12</v>
      </c>
      <c r="O1409" s="1" t="s">
        <v>216</v>
      </c>
      <c r="P1409" s="1" t="s">
        <v>57</v>
      </c>
      <c r="Q1409" s="1" t="s">
        <v>226</v>
      </c>
      <c r="R1409" s="6">
        <v>45853</v>
      </c>
      <c r="S1409" s="1" t="s">
        <v>2776</v>
      </c>
      <c r="T1409" s="124" t="s">
        <v>751</v>
      </c>
    </row>
    <row r="1410" spans="1:20" ht="95.1" customHeight="1" x14ac:dyDescent="0.25">
      <c r="A1410" s="118" t="s">
        <v>2274</v>
      </c>
      <c r="B1410" s="1">
        <v>2007</v>
      </c>
      <c r="C1410" s="1" t="s">
        <v>1496</v>
      </c>
      <c r="D1410" s="1" t="s">
        <v>749</v>
      </c>
      <c r="E1410" s="1" t="s">
        <v>887</v>
      </c>
      <c r="F1410" s="1" t="s">
        <v>1133</v>
      </c>
      <c r="G1410" s="1" t="s">
        <v>44</v>
      </c>
      <c r="H1410" s="133">
        <v>10</v>
      </c>
      <c r="I1410" s="7" t="s">
        <v>2557</v>
      </c>
      <c r="J1410" s="1" t="s">
        <v>57</v>
      </c>
      <c r="K1410" s="1" t="s">
        <v>756</v>
      </c>
      <c r="L1410" s="3">
        <v>90</v>
      </c>
      <c r="M1410" s="10">
        <f t="shared" si="21"/>
        <v>900</v>
      </c>
      <c r="N1410" s="5" t="s">
        <v>12</v>
      </c>
      <c r="O1410" s="1" t="s">
        <v>216</v>
      </c>
      <c r="P1410" s="1" t="s">
        <v>57</v>
      </c>
      <c r="Q1410" s="1" t="s">
        <v>226</v>
      </c>
      <c r="R1410" s="6">
        <v>45853</v>
      </c>
      <c r="S1410" s="1" t="s">
        <v>2776</v>
      </c>
      <c r="T1410" s="124" t="s">
        <v>751</v>
      </c>
    </row>
    <row r="1411" spans="1:20" ht="95.1" customHeight="1" x14ac:dyDescent="0.25">
      <c r="A1411" s="118" t="s">
        <v>2274</v>
      </c>
      <c r="B1411" s="1">
        <v>2007</v>
      </c>
      <c r="C1411" s="1" t="s">
        <v>1496</v>
      </c>
      <c r="D1411" s="1" t="s">
        <v>749</v>
      </c>
      <c r="E1411" s="1" t="s">
        <v>887</v>
      </c>
      <c r="F1411" s="1" t="s">
        <v>1133</v>
      </c>
      <c r="G1411" s="1" t="s">
        <v>44</v>
      </c>
      <c r="H1411" s="133">
        <v>10</v>
      </c>
      <c r="I1411" s="7" t="s">
        <v>2557</v>
      </c>
      <c r="J1411" s="1" t="s">
        <v>57</v>
      </c>
      <c r="K1411" s="1" t="s">
        <v>757</v>
      </c>
      <c r="L1411" s="3">
        <v>120</v>
      </c>
      <c r="M1411" s="10">
        <f t="shared" si="21"/>
        <v>1200</v>
      </c>
      <c r="N1411" s="5" t="s">
        <v>12</v>
      </c>
      <c r="O1411" s="1" t="s">
        <v>216</v>
      </c>
      <c r="P1411" s="1" t="s">
        <v>57</v>
      </c>
      <c r="Q1411" s="1" t="s">
        <v>226</v>
      </c>
      <c r="R1411" s="6">
        <v>45853</v>
      </c>
      <c r="S1411" s="1" t="s">
        <v>2776</v>
      </c>
      <c r="T1411" s="124" t="s">
        <v>751</v>
      </c>
    </row>
    <row r="1412" spans="1:20" ht="95.1" customHeight="1" x14ac:dyDescent="0.25">
      <c r="A1412" s="118" t="s">
        <v>2274</v>
      </c>
      <c r="B1412" s="1">
        <v>2007</v>
      </c>
      <c r="C1412" s="1" t="s">
        <v>1496</v>
      </c>
      <c r="D1412" s="1" t="s">
        <v>749</v>
      </c>
      <c r="E1412" s="1" t="s">
        <v>887</v>
      </c>
      <c r="F1412" s="1" t="s">
        <v>1133</v>
      </c>
      <c r="G1412" s="1" t="s">
        <v>44</v>
      </c>
      <c r="H1412" s="133">
        <v>150</v>
      </c>
      <c r="I1412" s="7" t="s">
        <v>2557</v>
      </c>
      <c r="J1412" s="1" t="s">
        <v>57</v>
      </c>
      <c r="K1412" s="1" t="s">
        <v>758</v>
      </c>
      <c r="L1412" s="3">
        <v>16.739999999999998</v>
      </c>
      <c r="M1412" s="10">
        <f t="shared" si="21"/>
        <v>2510.9999999999995</v>
      </c>
      <c r="N1412" s="5" t="s">
        <v>12</v>
      </c>
      <c r="O1412" s="1" t="s">
        <v>216</v>
      </c>
      <c r="P1412" s="1" t="s">
        <v>57</v>
      </c>
      <c r="Q1412" s="1" t="s">
        <v>226</v>
      </c>
      <c r="R1412" s="6">
        <v>45853</v>
      </c>
      <c r="S1412" s="1" t="s">
        <v>2776</v>
      </c>
      <c r="T1412" s="124" t="s">
        <v>751</v>
      </c>
    </row>
    <row r="1413" spans="1:20" ht="95.1" customHeight="1" x14ac:dyDescent="0.25">
      <c r="A1413" s="118" t="s">
        <v>2274</v>
      </c>
      <c r="B1413" s="1">
        <v>2007</v>
      </c>
      <c r="C1413" s="1" t="s">
        <v>1496</v>
      </c>
      <c r="D1413" s="1" t="s">
        <v>749</v>
      </c>
      <c r="E1413" s="1" t="s">
        <v>887</v>
      </c>
      <c r="F1413" s="1" t="s">
        <v>1133</v>
      </c>
      <c r="G1413" s="1" t="s">
        <v>44</v>
      </c>
      <c r="H1413" s="133">
        <v>150</v>
      </c>
      <c r="I1413" s="7" t="s">
        <v>2557</v>
      </c>
      <c r="J1413" s="1" t="s">
        <v>57</v>
      </c>
      <c r="K1413" s="1" t="s">
        <v>759</v>
      </c>
      <c r="L1413" s="3">
        <v>71.56</v>
      </c>
      <c r="M1413" s="10">
        <f t="shared" si="21"/>
        <v>10734</v>
      </c>
      <c r="N1413" s="5" t="s">
        <v>12</v>
      </c>
      <c r="O1413" s="1" t="s">
        <v>216</v>
      </c>
      <c r="P1413" s="1" t="s">
        <v>57</v>
      </c>
      <c r="Q1413" s="1" t="s">
        <v>226</v>
      </c>
      <c r="R1413" s="6">
        <v>45853</v>
      </c>
      <c r="S1413" s="1" t="s">
        <v>2776</v>
      </c>
      <c r="T1413" s="124" t="s">
        <v>751</v>
      </c>
    </row>
    <row r="1414" spans="1:20" ht="95.1" customHeight="1" x14ac:dyDescent="0.25">
      <c r="A1414" s="118" t="s">
        <v>2274</v>
      </c>
      <c r="B1414" s="1">
        <v>2007</v>
      </c>
      <c r="C1414" s="1" t="s">
        <v>1496</v>
      </c>
      <c r="D1414" s="1" t="s">
        <v>749</v>
      </c>
      <c r="E1414" s="1" t="s">
        <v>887</v>
      </c>
      <c r="F1414" s="1" t="s">
        <v>1133</v>
      </c>
      <c r="G1414" s="1" t="s">
        <v>44</v>
      </c>
      <c r="H1414" s="133">
        <v>10</v>
      </c>
      <c r="I1414" s="7" t="s">
        <v>2557</v>
      </c>
      <c r="J1414" s="1" t="s">
        <v>57</v>
      </c>
      <c r="K1414" s="1" t="s">
        <v>760</v>
      </c>
      <c r="L1414" s="3">
        <v>180</v>
      </c>
      <c r="M1414" s="10">
        <f t="shared" si="21"/>
        <v>1800</v>
      </c>
      <c r="N1414" s="5" t="s">
        <v>12</v>
      </c>
      <c r="O1414" s="1" t="s">
        <v>216</v>
      </c>
      <c r="P1414" s="1" t="s">
        <v>57</v>
      </c>
      <c r="Q1414" s="1" t="s">
        <v>226</v>
      </c>
      <c r="R1414" s="6">
        <v>45853</v>
      </c>
      <c r="S1414" s="1" t="s">
        <v>2776</v>
      </c>
      <c r="T1414" s="124" t="s">
        <v>751</v>
      </c>
    </row>
    <row r="1415" spans="1:20" ht="95.1" customHeight="1" x14ac:dyDescent="0.25">
      <c r="A1415" s="118" t="s">
        <v>2274</v>
      </c>
      <c r="B1415" s="1">
        <v>2007</v>
      </c>
      <c r="C1415" s="1" t="s">
        <v>1496</v>
      </c>
      <c r="D1415" s="1" t="s">
        <v>749</v>
      </c>
      <c r="E1415" s="1" t="s">
        <v>887</v>
      </c>
      <c r="F1415" s="1" t="s">
        <v>1133</v>
      </c>
      <c r="G1415" s="1" t="s">
        <v>44</v>
      </c>
      <c r="H1415" s="133">
        <v>10</v>
      </c>
      <c r="I1415" s="7" t="s">
        <v>2557</v>
      </c>
      <c r="J1415" s="1" t="s">
        <v>57</v>
      </c>
      <c r="K1415" s="1" t="s">
        <v>761</v>
      </c>
      <c r="L1415" s="3">
        <v>86.2</v>
      </c>
      <c r="M1415" s="10">
        <f t="shared" si="21"/>
        <v>862</v>
      </c>
      <c r="N1415" s="5" t="s">
        <v>12</v>
      </c>
      <c r="O1415" s="1" t="s">
        <v>216</v>
      </c>
      <c r="P1415" s="1" t="s">
        <v>57</v>
      </c>
      <c r="Q1415" s="1" t="s">
        <v>226</v>
      </c>
      <c r="R1415" s="6">
        <v>45853</v>
      </c>
      <c r="S1415" s="1" t="s">
        <v>2776</v>
      </c>
      <c r="T1415" s="124" t="s">
        <v>751</v>
      </c>
    </row>
    <row r="1416" spans="1:20" ht="95.1" customHeight="1" x14ac:dyDescent="0.25">
      <c r="A1416" s="118" t="s">
        <v>2274</v>
      </c>
      <c r="B1416" s="1">
        <v>2515</v>
      </c>
      <c r="C1416" s="1" t="s">
        <v>1496</v>
      </c>
      <c r="D1416" s="1" t="s">
        <v>762</v>
      </c>
      <c r="E1416" s="1" t="s">
        <v>2757</v>
      </c>
      <c r="F1416" s="1">
        <v>1098297</v>
      </c>
      <c r="G1416" s="1" t="s">
        <v>44</v>
      </c>
      <c r="H1416" s="133">
        <v>64</v>
      </c>
      <c r="I1416" s="7" t="s">
        <v>2517</v>
      </c>
      <c r="J1416" s="1" t="s">
        <v>57</v>
      </c>
      <c r="K1416" s="1" t="s">
        <v>763</v>
      </c>
      <c r="L1416" s="3">
        <v>1336.2</v>
      </c>
      <c r="M1416" s="10">
        <f t="shared" ref="M1416" si="24">H1416*L1416</f>
        <v>85516.800000000003</v>
      </c>
      <c r="N1416" s="5" t="s">
        <v>12</v>
      </c>
      <c r="O1416" s="1" t="s">
        <v>764</v>
      </c>
      <c r="P1416" s="1" t="s">
        <v>57</v>
      </c>
      <c r="Q1416" s="1" t="s">
        <v>226</v>
      </c>
      <c r="R1416" s="6">
        <v>45889</v>
      </c>
      <c r="S1416" s="1" t="s">
        <v>2776</v>
      </c>
      <c r="T1416" s="124" t="s">
        <v>765</v>
      </c>
    </row>
    <row r="1417" spans="1:20" ht="95.1" customHeight="1" x14ac:dyDescent="0.25">
      <c r="A1417" s="118" t="s">
        <v>2274</v>
      </c>
      <c r="B1417" s="1">
        <v>2545</v>
      </c>
      <c r="C1417" s="1" t="s">
        <v>1496</v>
      </c>
      <c r="D1417" s="1" t="s">
        <v>762</v>
      </c>
      <c r="E1417" s="1" t="s">
        <v>2757</v>
      </c>
      <c r="F1417" s="1">
        <v>1098297</v>
      </c>
      <c r="G1417" s="1" t="s">
        <v>44</v>
      </c>
      <c r="H1417" s="134">
        <v>1</v>
      </c>
      <c r="I1417" s="7" t="s">
        <v>2517</v>
      </c>
      <c r="J1417" s="1" t="s">
        <v>57</v>
      </c>
      <c r="K1417" s="1" t="s">
        <v>763</v>
      </c>
      <c r="L1417" s="3">
        <v>1336.2</v>
      </c>
      <c r="M1417" s="10">
        <f t="shared" si="21"/>
        <v>1336.2</v>
      </c>
      <c r="N1417" s="5" t="s">
        <v>12</v>
      </c>
      <c r="O1417" s="1" t="s">
        <v>764</v>
      </c>
      <c r="P1417" s="1" t="s">
        <v>57</v>
      </c>
      <c r="Q1417" s="1" t="s">
        <v>226</v>
      </c>
      <c r="R1417" s="6">
        <v>45889</v>
      </c>
      <c r="S1417" s="1" t="s">
        <v>2776</v>
      </c>
      <c r="T1417" s="124" t="s">
        <v>765</v>
      </c>
    </row>
    <row r="1418" spans="1:20" ht="95.1" customHeight="1" x14ac:dyDescent="0.25">
      <c r="A1418" s="118" t="s">
        <v>2274</v>
      </c>
      <c r="B1418" s="1">
        <v>2515</v>
      </c>
      <c r="C1418" s="1" t="s">
        <v>1496</v>
      </c>
      <c r="D1418" s="1" t="s">
        <v>762</v>
      </c>
      <c r="E1418" s="1" t="s">
        <v>2757</v>
      </c>
      <c r="F1418" s="1">
        <v>1098298</v>
      </c>
      <c r="G1418" s="1" t="s">
        <v>44</v>
      </c>
      <c r="H1418" s="133">
        <v>13</v>
      </c>
      <c r="I1418" s="7" t="s">
        <v>2517</v>
      </c>
      <c r="J1418" s="1" t="s">
        <v>57</v>
      </c>
      <c r="K1418" s="1" t="s">
        <v>766</v>
      </c>
      <c r="L1418" s="3">
        <v>1653.75</v>
      </c>
      <c r="M1418" s="10">
        <f t="shared" si="21"/>
        <v>21498.75</v>
      </c>
      <c r="N1418" s="5" t="s">
        <v>12</v>
      </c>
      <c r="O1418" s="1" t="s">
        <v>764</v>
      </c>
      <c r="P1418" s="1" t="s">
        <v>57</v>
      </c>
      <c r="Q1418" s="1" t="s">
        <v>226</v>
      </c>
      <c r="R1418" s="6">
        <v>45889</v>
      </c>
      <c r="S1418" s="1" t="s">
        <v>2776</v>
      </c>
      <c r="T1418" s="124" t="s">
        <v>765</v>
      </c>
    </row>
    <row r="1419" spans="1:20" ht="95.1" customHeight="1" x14ac:dyDescent="0.25">
      <c r="A1419" s="118" t="s">
        <v>2274</v>
      </c>
      <c r="B1419" s="1">
        <v>2515</v>
      </c>
      <c r="C1419" s="1" t="s">
        <v>1496</v>
      </c>
      <c r="D1419" s="1" t="s">
        <v>762</v>
      </c>
      <c r="E1419" s="1" t="s">
        <v>2757</v>
      </c>
      <c r="F1419" s="1">
        <v>1098299</v>
      </c>
      <c r="G1419" s="1" t="s">
        <v>44</v>
      </c>
      <c r="H1419" s="133">
        <v>16</v>
      </c>
      <c r="I1419" s="7" t="s">
        <v>2517</v>
      </c>
      <c r="J1419" s="1" t="s">
        <v>57</v>
      </c>
      <c r="K1419" s="1" t="s">
        <v>767</v>
      </c>
      <c r="L1419" s="3">
        <v>1829.72</v>
      </c>
      <c r="M1419" s="10">
        <f t="shared" si="21"/>
        <v>29275.52</v>
      </c>
      <c r="N1419" s="5" t="s">
        <v>12</v>
      </c>
      <c r="O1419" s="1" t="s">
        <v>764</v>
      </c>
      <c r="P1419" s="1" t="s">
        <v>57</v>
      </c>
      <c r="Q1419" s="1" t="s">
        <v>226</v>
      </c>
      <c r="R1419" s="6">
        <v>45889</v>
      </c>
      <c r="S1419" s="1" t="s">
        <v>2776</v>
      </c>
      <c r="T1419" s="124" t="s">
        <v>765</v>
      </c>
    </row>
    <row r="1420" spans="1:20" ht="95.1" customHeight="1" x14ac:dyDescent="0.25">
      <c r="A1420" s="118" t="s">
        <v>2274</v>
      </c>
      <c r="B1420" s="1">
        <v>2523</v>
      </c>
      <c r="C1420" s="1" t="s">
        <v>1496</v>
      </c>
      <c r="D1420" s="1" t="s">
        <v>762</v>
      </c>
      <c r="E1420" s="1" t="s">
        <v>2757</v>
      </c>
      <c r="F1420" s="1">
        <v>1098299</v>
      </c>
      <c r="G1420" s="1" t="s">
        <v>44</v>
      </c>
      <c r="H1420" s="133">
        <v>4</v>
      </c>
      <c r="I1420" s="7" t="s">
        <v>2517</v>
      </c>
      <c r="J1420" s="1" t="s">
        <v>57</v>
      </c>
      <c r="K1420" s="1" t="s">
        <v>767</v>
      </c>
      <c r="L1420" s="3">
        <v>1829.72</v>
      </c>
      <c r="M1420" s="10">
        <f t="shared" si="21"/>
        <v>7318.88</v>
      </c>
      <c r="N1420" s="5" t="s">
        <v>12</v>
      </c>
      <c r="O1420" s="1" t="s">
        <v>764</v>
      </c>
      <c r="P1420" s="1" t="s">
        <v>57</v>
      </c>
      <c r="Q1420" s="1" t="s">
        <v>226</v>
      </c>
      <c r="R1420" s="6">
        <v>45889</v>
      </c>
      <c r="S1420" s="1" t="s">
        <v>2776</v>
      </c>
      <c r="T1420" s="124" t="s">
        <v>765</v>
      </c>
    </row>
    <row r="1421" spans="1:20" ht="95.1" customHeight="1" x14ac:dyDescent="0.25">
      <c r="A1421" s="118" t="s">
        <v>2274</v>
      </c>
      <c r="B1421" s="1">
        <v>2510</v>
      </c>
      <c r="C1421" s="1" t="s">
        <v>1496</v>
      </c>
      <c r="D1421" s="1" t="s">
        <v>762</v>
      </c>
      <c r="E1421" s="1" t="s">
        <v>2757</v>
      </c>
      <c r="F1421" s="1">
        <v>1098299</v>
      </c>
      <c r="G1421" s="1" t="s">
        <v>44</v>
      </c>
      <c r="H1421" s="134">
        <v>1</v>
      </c>
      <c r="I1421" s="7" t="s">
        <v>2517</v>
      </c>
      <c r="J1421" s="1" t="s">
        <v>57</v>
      </c>
      <c r="K1421" s="1" t="s">
        <v>767</v>
      </c>
      <c r="L1421" s="3">
        <v>1829.72</v>
      </c>
      <c r="M1421" s="10">
        <f t="shared" si="21"/>
        <v>1829.72</v>
      </c>
      <c r="N1421" s="5" t="s">
        <v>12</v>
      </c>
      <c r="O1421" s="1" t="s">
        <v>764</v>
      </c>
      <c r="P1421" s="1" t="s">
        <v>57</v>
      </c>
      <c r="Q1421" s="1" t="s">
        <v>226</v>
      </c>
      <c r="R1421" s="6">
        <v>45889</v>
      </c>
      <c r="S1421" s="1" t="s">
        <v>2776</v>
      </c>
      <c r="T1421" s="124" t="s">
        <v>765</v>
      </c>
    </row>
    <row r="1422" spans="1:20" ht="95.1" customHeight="1" x14ac:dyDescent="0.25">
      <c r="A1422" s="118" t="s">
        <v>2274</v>
      </c>
      <c r="B1422" s="1">
        <v>2728</v>
      </c>
      <c r="C1422" s="1" t="s">
        <v>1496</v>
      </c>
      <c r="D1422" s="1" t="s">
        <v>762</v>
      </c>
      <c r="E1422" s="1" t="s">
        <v>2757</v>
      </c>
      <c r="F1422" s="1">
        <v>1098299</v>
      </c>
      <c r="G1422" s="1" t="s">
        <v>44</v>
      </c>
      <c r="H1422" s="133">
        <v>3</v>
      </c>
      <c r="I1422" s="7" t="s">
        <v>2517</v>
      </c>
      <c r="J1422" s="1" t="s">
        <v>57</v>
      </c>
      <c r="K1422" s="1" t="s">
        <v>767</v>
      </c>
      <c r="L1422" s="3">
        <v>1829.72</v>
      </c>
      <c r="M1422" s="10">
        <f t="shared" si="21"/>
        <v>5489.16</v>
      </c>
      <c r="N1422" s="5" t="s">
        <v>12</v>
      </c>
      <c r="O1422" s="1" t="s">
        <v>764</v>
      </c>
      <c r="P1422" s="1" t="s">
        <v>57</v>
      </c>
      <c r="Q1422" s="1" t="s">
        <v>226</v>
      </c>
      <c r="R1422" s="6">
        <v>45889</v>
      </c>
      <c r="S1422" s="1" t="s">
        <v>2776</v>
      </c>
      <c r="T1422" s="124" t="s">
        <v>765</v>
      </c>
    </row>
    <row r="1423" spans="1:20" ht="95.1" customHeight="1" x14ac:dyDescent="0.25">
      <c r="A1423" s="118" t="s">
        <v>2274</v>
      </c>
      <c r="B1423" s="1">
        <v>2511</v>
      </c>
      <c r="C1423" s="1" t="s">
        <v>1496</v>
      </c>
      <c r="D1423" s="1" t="s">
        <v>762</v>
      </c>
      <c r="E1423" s="1" t="s">
        <v>2757</v>
      </c>
      <c r="F1423" s="1">
        <v>1098299</v>
      </c>
      <c r="G1423" s="1" t="s">
        <v>44</v>
      </c>
      <c r="H1423" s="133">
        <v>7</v>
      </c>
      <c r="I1423" s="7" t="s">
        <v>2517</v>
      </c>
      <c r="J1423" s="1" t="s">
        <v>57</v>
      </c>
      <c r="K1423" s="1" t="s">
        <v>767</v>
      </c>
      <c r="L1423" s="3">
        <v>1829.72</v>
      </c>
      <c r="M1423" s="10">
        <f t="shared" si="21"/>
        <v>12808.04</v>
      </c>
      <c r="N1423" s="5" t="s">
        <v>12</v>
      </c>
      <c r="O1423" s="1" t="s">
        <v>764</v>
      </c>
      <c r="P1423" s="1" t="s">
        <v>57</v>
      </c>
      <c r="Q1423" s="1" t="s">
        <v>226</v>
      </c>
      <c r="R1423" s="6">
        <v>45889</v>
      </c>
      <c r="S1423" s="1" t="s">
        <v>2776</v>
      </c>
      <c r="T1423" s="124" t="s">
        <v>765</v>
      </c>
    </row>
    <row r="1424" spans="1:20" ht="95.1" customHeight="1" x14ac:dyDescent="0.25">
      <c r="A1424" s="118" t="s">
        <v>2274</v>
      </c>
      <c r="B1424" s="1">
        <v>2502</v>
      </c>
      <c r="C1424" s="1" t="s">
        <v>1496</v>
      </c>
      <c r="D1424" s="1" t="s">
        <v>762</v>
      </c>
      <c r="E1424" s="1" t="s">
        <v>2757</v>
      </c>
      <c r="F1424" s="1">
        <v>1098299</v>
      </c>
      <c r="G1424" s="1" t="s">
        <v>44</v>
      </c>
      <c r="H1424" s="133">
        <v>5</v>
      </c>
      <c r="I1424" s="7" t="s">
        <v>2517</v>
      </c>
      <c r="J1424" s="1" t="s">
        <v>57</v>
      </c>
      <c r="K1424" s="1" t="s">
        <v>767</v>
      </c>
      <c r="L1424" s="3">
        <v>1829.72</v>
      </c>
      <c r="M1424" s="10">
        <f t="shared" si="21"/>
        <v>9148.6</v>
      </c>
      <c r="N1424" s="5" t="s">
        <v>12</v>
      </c>
      <c r="O1424" s="1" t="s">
        <v>764</v>
      </c>
      <c r="P1424" s="1" t="s">
        <v>57</v>
      </c>
      <c r="Q1424" s="1" t="s">
        <v>226</v>
      </c>
      <c r="R1424" s="6">
        <v>45889</v>
      </c>
      <c r="S1424" s="1" t="s">
        <v>2776</v>
      </c>
      <c r="T1424" s="124" t="s">
        <v>765</v>
      </c>
    </row>
    <row r="1425" spans="1:20" ht="95.1" customHeight="1" x14ac:dyDescent="0.25">
      <c r="A1425" s="118" t="s">
        <v>2274</v>
      </c>
      <c r="B1425" s="1">
        <v>2741</v>
      </c>
      <c r="C1425" s="1" t="s">
        <v>1496</v>
      </c>
      <c r="D1425" s="1" t="s">
        <v>762</v>
      </c>
      <c r="E1425" s="1" t="s">
        <v>2757</v>
      </c>
      <c r="F1425" s="1">
        <v>1098300</v>
      </c>
      <c r="G1425" s="1" t="s">
        <v>44</v>
      </c>
      <c r="H1425" s="133">
        <v>16</v>
      </c>
      <c r="I1425" s="7" t="s">
        <v>2517</v>
      </c>
      <c r="J1425" s="1" t="s">
        <v>57</v>
      </c>
      <c r="K1425" s="1" t="s">
        <v>768</v>
      </c>
      <c r="L1425" s="3">
        <v>2344.8200000000002</v>
      </c>
      <c r="M1425" s="10">
        <f t="shared" si="21"/>
        <v>37517.120000000003</v>
      </c>
      <c r="N1425" s="5" t="s">
        <v>12</v>
      </c>
      <c r="O1425" s="1" t="s">
        <v>764</v>
      </c>
      <c r="P1425" s="1" t="s">
        <v>57</v>
      </c>
      <c r="Q1425" s="1" t="s">
        <v>226</v>
      </c>
      <c r="R1425" s="6">
        <v>45889</v>
      </c>
      <c r="S1425" s="1" t="s">
        <v>2776</v>
      </c>
      <c r="T1425" s="124" t="s">
        <v>765</v>
      </c>
    </row>
    <row r="1426" spans="1:20" ht="95.1" customHeight="1" x14ac:dyDescent="0.25">
      <c r="A1426" s="118" t="s">
        <v>2274</v>
      </c>
      <c r="B1426" s="1">
        <v>2515</v>
      </c>
      <c r="C1426" s="1" t="s">
        <v>1496</v>
      </c>
      <c r="D1426" s="1" t="s">
        <v>762</v>
      </c>
      <c r="E1426" s="1" t="s">
        <v>2757</v>
      </c>
      <c r="F1426" s="1">
        <v>1098300</v>
      </c>
      <c r="G1426" s="1" t="s">
        <v>44</v>
      </c>
      <c r="H1426" s="133">
        <v>32</v>
      </c>
      <c r="I1426" s="7" t="s">
        <v>2517</v>
      </c>
      <c r="J1426" s="1" t="s">
        <v>57</v>
      </c>
      <c r="K1426" s="1" t="s">
        <v>768</v>
      </c>
      <c r="L1426" s="3">
        <v>2344.8200000000002</v>
      </c>
      <c r="M1426" s="10">
        <f t="shared" si="21"/>
        <v>75034.240000000005</v>
      </c>
      <c r="N1426" s="5" t="s">
        <v>12</v>
      </c>
      <c r="O1426" s="1" t="s">
        <v>764</v>
      </c>
      <c r="P1426" s="1" t="s">
        <v>57</v>
      </c>
      <c r="Q1426" s="1" t="s">
        <v>226</v>
      </c>
      <c r="R1426" s="6">
        <v>45889</v>
      </c>
      <c r="S1426" s="1" t="s">
        <v>2776</v>
      </c>
      <c r="T1426" s="124" t="s">
        <v>765</v>
      </c>
    </row>
    <row r="1427" spans="1:20" ht="95.1" customHeight="1" x14ac:dyDescent="0.25">
      <c r="A1427" s="118" t="s">
        <v>2274</v>
      </c>
      <c r="B1427" s="1">
        <v>2545</v>
      </c>
      <c r="C1427" s="1" t="s">
        <v>1496</v>
      </c>
      <c r="D1427" s="1" t="s">
        <v>762</v>
      </c>
      <c r="E1427" s="1" t="s">
        <v>2757</v>
      </c>
      <c r="F1427" s="1">
        <v>1098300</v>
      </c>
      <c r="G1427" s="1" t="s">
        <v>44</v>
      </c>
      <c r="H1427" s="134">
        <v>1</v>
      </c>
      <c r="I1427" s="7" t="s">
        <v>2517</v>
      </c>
      <c r="J1427" s="1" t="s">
        <v>57</v>
      </c>
      <c r="K1427" s="1" t="s">
        <v>768</v>
      </c>
      <c r="L1427" s="3">
        <v>2344.8200000000002</v>
      </c>
      <c r="M1427" s="10">
        <f t="shared" si="21"/>
        <v>2344.8200000000002</v>
      </c>
      <c r="N1427" s="5" t="s">
        <v>12</v>
      </c>
      <c r="O1427" s="1" t="s">
        <v>764</v>
      </c>
      <c r="P1427" s="1" t="s">
        <v>57</v>
      </c>
      <c r="Q1427" s="1" t="s">
        <v>226</v>
      </c>
      <c r="R1427" s="6">
        <v>45889</v>
      </c>
      <c r="S1427" s="1" t="s">
        <v>2776</v>
      </c>
      <c r="T1427" s="124" t="s">
        <v>765</v>
      </c>
    </row>
    <row r="1428" spans="1:20" ht="95.1" customHeight="1" x14ac:dyDescent="0.25">
      <c r="A1428" s="118" t="s">
        <v>2274</v>
      </c>
      <c r="B1428" s="1">
        <v>2513</v>
      </c>
      <c r="C1428" s="1" t="s">
        <v>1496</v>
      </c>
      <c r="D1428" s="1" t="s">
        <v>762</v>
      </c>
      <c r="E1428" s="1" t="s">
        <v>2757</v>
      </c>
      <c r="F1428" s="1">
        <v>1098300</v>
      </c>
      <c r="G1428" s="1" t="s">
        <v>44</v>
      </c>
      <c r="H1428" s="134">
        <v>1</v>
      </c>
      <c r="I1428" s="7" t="s">
        <v>2517</v>
      </c>
      <c r="J1428" s="1" t="s">
        <v>57</v>
      </c>
      <c r="K1428" s="1" t="s">
        <v>768</v>
      </c>
      <c r="L1428" s="3">
        <v>2344.8200000000002</v>
      </c>
      <c r="M1428" s="10">
        <f t="shared" si="21"/>
        <v>2344.8200000000002</v>
      </c>
      <c r="N1428" s="5" t="s">
        <v>12</v>
      </c>
      <c r="O1428" s="1" t="s">
        <v>764</v>
      </c>
      <c r="P1428" s="1" t="s">
        <v>57</v>
      </c>
      <c r="Q1428" s="1" t="s">
        <v>226</v>
      </c>
      <c r="R1428" s="6">
        <v>45889</v>
      </c>
      <c r="S1428" s="1" t="s">
        <v>2776</v>
      </c>
      <c r="T1428" s="124" t="s">
        <v>765</v>
      </c>
    </row>
    <row r="1429" spans="1:20" ht="95.1" customHeight="1" x14ac:dyDescent="0.25">
      <c r="A1429" s="118" t="s">
        <v>2274</v>
      </c>
      <c r="B1429" s="1">
        <v>2970</v>
      </c>
      <c r="C1429" s="1" t="s">
        <v>1496</v>
      </c>
      <c r="D1429" s="1" t="s">
        <v>762</v>
      </c>
      <c r="E1429" s="1" t="s">
        <v>2757</v>
      </c>
      <c r="F1429" s="1">
        <v>1098300</v>
      </c>
      <c r="G1429" s="1" t="s">
        <v>44</v>
      </c>
      <c r="H1429" s="133">
        <v>3</v>
      </c>
      <c r="I1429" s="7" t="s">
        <v>2517</v>
      </c>
      <c r="J1429" s="1" t="s">
        <v>57</v>
      </c>
      <c r="K1429" s="1" t="s">
        <v>768</v>
      </c>
      <c r="L1429" s="3">
        <v>2344.8200000000002</v>
      </c>
      <c r="M1429" s="10">
        <f t="shared" si="21"/>
        <v>7034.4600000000009</v>
      </c>
      <c r="N1429" s="5" t="s">
        <v>12</v>
      </c>
      <c r="O1429" s="1" t="s">
        <v>764</v>
      </c>
      <c r="P1429" s="1" t="s">
        <v>57</v>
      </c>
      <c r="Q1429" s="1" t="s">
        <v>226</v>
      </c>
      <c r="R1429" s="6">
        <v>45889</v>
      </c>
      <c r="S1429" s="1" t="s">
        <v>2776</v>
      </c>
      <c r="T1429" s="124" t="s">
        <v>765</v>
      </c>
    </row>
    <row r="1430" spans="1:20" ht="95.1" customHeight="1" x14ac:dyDescent="0.25">
      <c r="A1430" s="118" t="s">
        <v>2274</v>
      </c>
      <c r="B1430" s="1">
        <v>2515</v>
      </c>
      <c r="C1430" s="1" t="s">
        <v>1496</v>
      </c>
      <c r="D1430" s="1" t="s">
        <v>762</v>
      </c>
      <c r="E1430" s="1" t="s">
        <v>2757</v>
      </c>
      <c r="F1430" s="1">
        <v>1098301</v>
      </c>
      <c r="G1430" s="1" t="s">
        <v>44</v>
      </c>
      <c r="H1430" s="133">
        <v>42</v>
      </c>
      <c r="I1430" s="7" t="s">
        <v>2517</v>
      </c>
      <c r="J1430" s="1" t="s">
        <v>57</v>
      </c>
      <c r="K1430" s="1" t="s">
        <v>769</v>
      </c>
      <c r="L1430" s="3">
        <v>2693.7</v>
      </c>
      <c r="M1430" s="10">
        <f t="shared" si="21"/>
        <v>113135.4</v>
      </c>
      <c r="N1430" s="5" t="s">
        <v>12</v>
      </c>
      <c r="O1430" s="1" t="s">
        <v>764</v>
      </c>
      <c r="P1430" s="1" t="s">
        <v>57</v>
      </c>
      <c r="Q1430" s="1" t="s">
        <v>226</v>
      </c>
      <c r="R1430" s="6">
        <v>45889</v>
      </c>
      <c r="S1430" s="1" t="s">
        <v>2776</v>
      </c>
      <c r="T1430" s="124" t="s">
        <v>765</v>
      </c>
    </row>
    <row r="1431" spans="1:20" ht="95.1" customHeight="1" x14ac:dyDescent="0.25">
      <c r="A1431" s="118" t="s">
        <v>2274</v>
      </c>
      <c r="B1431" s="1">
        <v>2454</v>
      </c>
      <c r="C1431" s="1" t="s">
        <v>1496</v>
      </c>
      <c r="D1431" s="1" t="s">
        <v>762</v>
      </c>
      <c r="E1431" s="1" t="s">
        <v>2757</v>
      </c>
      <c r="F1431" s="1">
        <v>1098301</v>
      </c>
      <c r="G1431" s="1" t="s">
        <v>44</v>
      </c>
      <c r="H1431" s="133">
        <v>3</v>
      </c>
      <c r="I1431" s="7" t="s">
        <v>2517</v>
      </c>
      <c r="J1431" s="1" t="s">
        <v>57</v>
      </c>
      <c r="K1431" s="1" t="s">
        <v>769</v>
      </c>
      <c r="L1431" s="3">
        <v>2693.7</v>
      </c>
      <c r="M1431" s="10">
        <f t="shared" si="21"/>
        <v>8081.0999999999995</v>
      </c>
      <c r="N1431" s="5" t="s">
        <v>12</v>
      </c>
      <c r="O1431" s="1" t="s">
        <v>764</v>
      </c>
      <c r="P1431" s="1" t="s">
        <v>57</v>
      </c>
      <c r="Q1431" s="1" t="s">
        <v>226</v>
      </c>
      <c r="R1431" s="6">
        <v>45889</v>
      </c>
      <c r="S1431" s="1" t="s">
        <v>2776</v>
      </c>
      <c r="T1431" s="124" t="s">
        <v>765</v>
      </c>
    </row>
    <row r="1432" spans="1:20" ht="95.1" customHeight="1" x14ac:dyDescent="0.25">
      <c r="A1432" s="118" t="s">
        <v>2274</v>
      </c>
      <c r="B1432" s="1">
        <v>2522</v>
      </c>
      <c r="C1432" s="1" t="s">
        <v>1496</v>
      </c>
      <c r="D1432" s="1" t="s">
        <v>762</v>
      </c>
      <c r="E1432" s="1" t="s">
        <v>2757</v>
      </c>
      <c r="F1432" s="1">
        <v>1098301</v>
      </c>
      <c r="G1432" s="1" t="s">
        <v>44</v>
      </c>
      <c r="H1432" s="133">
        <v>3</v>
      </c>
      <c r="I1432" s="7" t="s">
        <v>2517</v>
      </c>
      <c r="J1432" s="1" t="s">
        <v>57</v>
      </c>
      <c r="K1432" s="1" t="s">
        <v>769</v>
      </c>
      <c r="L1432" s="3">
        <v>2693.7</v>
      </c>
      <c r="M1432" s="10">
        <f t="shared" si="21"/>
        <v>8081.0999999999995</v>
      </c>
      <c r="N1432" s="5" t="s">
        <v>12</v>
      </c>
      <c r="O1432" s="1" t="s">
        <v>764</v>
      </c>
      <c r="P1432" s="1" t="s">
        <v>57</v>
      </c>
      <c r="Q1432" s="1" t="s">
        <v>226</v>
      </c>
      <c r="R1432" s="6">
        <v>45889</v>
      </c>
      <c r="S1432" s="1" t="s">
        <v>2776</v>
      </c>
      <c r="T1432" s="124" t="s">
        <v>765</v>
      </c>
    </row>
    <row r="1433" spans="1:20" ht="95.1" customHeight="1" x14ac:dyDescent="0.25">
      <c r="A1433" s="118" t="s">
        <v>2274</v>
      </c>
      <c r="B1433" s="1">
        <v>2511</v>
      </c>
      <c r="C1433" s="1" t="s">
        <v>1496</v>
      </c>
      <c r="D1433" s="1" t="s">
        <v>762</v>
      </c>
      <c r="E1433" s="1" t="s">
        <v>2757</v>
      </c>
      <c r="F1433" s="1">
        <v>1098301</v>
      </c>
      <c r="G1433" s="1" t="s">
        <v>44</v>
      </c>
      <c r="H1433" s="133">
        <v>4</v>
      </c>
      <c r="I1433" s="7" t="s">
        <v>2517</v>
      </c>
      <c r="J1433" s="1" t="s">
        <v>57</v>
      </c>
      <c r="K1433" s="1" t="s">
        <v>769</v>
      </c>
      <c r="L1433" s="3">
        <v>2693.7</v>
      </c>
      <c r="M1433" s="10">
        <f t="shared" si="21"/>
        <v>10774.8</v>
      </c>
      <c r="N1433" s="5" t="s">
        <v>12</v>
      </c>
      <c r="O1433" s="1" t="s">
        <v>764</v>
      </c>
      <c r="P1433" s="1" t="s">
        <v>57</v>
      </c>
      <c r="Q1433" s="1" t="s">
        <v>226</v>
      </c>
      <c r="R1433" s="6">
        <v>45889</v>
      </c>
      <c r="S1433" s="1" t="s">
        <v>2776</v>
      </c>
      <c r="T1433" s="124" t="s">
        <v>765</v>
      </c>
    </row>
    <row r="1434" spans="1:20" ht="95.1" customHeight="1" x14ac:dyDescent="0.25">
      <c r="A1434" s="118" t="s">
        <v>2274</v>
      </c>
      <c r="B1434" s="1">
        <v>2515</v>
      </c>
      <c r="C1434" s="1" t="s">
        <v>1496</v>
      </c>
      <c r="D1434" s="1" t="s">
        <v>762</v>
      </c>
      <c r="E1434" s="1" t="s">
        <v>2757</v>
      </c>
      <c r="F1434" s="1">
        <v>1098303</v>
      </c>
      <c r="G1434" s="1" t="s">
        <v>44</v>
      </c>
      <c r="H1434" s="133">
        <v>93</v>
      </c>
      <c r="I1434" s="7" t="s">
        <v>2517</v>
      </c>
      <c r="J1434" s="1" t="s">
        <v>57</v>
      </c>
      <c r="K1434" s="1" t="s">
        <v>770</v>
      </c>
      <c r="L1434" s="3">
        <v>14.1</v>
      </c>
      <c r="M1434" s="10">
        <f t="shared" si="21"/>
        <v>1311.3</v>
      </c>
      <c r="N1434" s="5" t="s">
        <v>12</v>
      </c>
      <c r="O1434" s="1" t="s">
        <v>764</v>
      </c>
      <c r="P1434" s="1" t="s">
        <v>57</v>
      </c>
      <c r="Q1434" s="1" t="s">
        <v>226</v>
      </c>
      <c r="R1434" s="6">
        <v>45889</v>
      </c>
      <c r="S1434" s="1" t="s">
        <v>2776</v>
      </c>
      <c r="T1434" s="124" t="s">
        <v>765</v>
      </c>
    </row>
    <row r="1435" spans="1:20" ht="95.1" customHeight="1" x14ac:dyDescent="0.25">
      <c r="A1435" s="118" t="s">
        <v>2274</v>
      </c>
      <c r="B1435" s="1">
        <v>2545</v>
      </c>
      <c r="C1435" s="1" t="s">
        <v>1496</v>
      </c>
      <c r="D1435" s="1" t="s">
        <v>762</v>
      </c>
      <c r="E1435" s="1" t="s">
        <v>2757</v>
      </c>
      <c r="F1435" s="1">
        <v>1098303</v>
      </c>
      <c r="G1435" s="1" t="s">
        <v>44</v>
      </c>
      <c r="H1435" s="133">
        <v>2</v>
      </c>
      <c r="I1435" s="7" t="s">
        <v>2517</v>
      </c>
      <c r="J1435" s="1" t="s">
        <v>57</v>
      </c>
      <c r="K1435" s="1" t="s">
        <v>770</v>
      </c>
      <c r="L1435" s="3">
        <v>14.1</v>
      </c>
      <c r="M1435" s="10">
        <f t="shared" si="21"/>
        <v>28.2</v>
      </c>
      <c r="N1435" s="5" t="s">
        <v>12</v>
      </c>
      <c r="O1435" s="1" t="s">
        <v>764</v>
      </c>
      <c r="P1435" s="1" t="s">
        <v>57</v>
      </c>
      <c r="Q1435" s="1" t="s">
        <v>226</v>
      </c>
      <c r="R1435" s="6">
        <v>45889</v>
      </c>
      <c r="S1435" s="1" t="s">
        <v>2776</v>
      </c>
      <c r="T1435" s="124" t="s">
        <v>765</v>
      </c>
    </row>
    <row r="1436" spans="1:20" ht="95.1" customHeight="1" x14ac:dyDescent="0.25">
      <c r="A1436" s="118" t="s">
        <v>2274</v>
      </c>
      <c r="B1436" s="1">
        <v>2513</v>
      </c>
      <c r="C1436" s="1" t="s">
        <v>1496</v>
      </c>
      <c r="D1436" s="1" t="s">
        <v>762</v>
      </c>
      <c r="E1436" s="1" t="s">
        <v>2757</v>
      </c>
      <c r="F1436" s="1">
        <v>1098303</v>
      </c>
      <c r="G1436" s="1" t="s">
        <v>44</v>
      </c>
      <c r="H1436" s="134">
        <v>1</v>
      </c>
      <c r="I1436" s="7" t="s">
        <v>2517</v>
      </c>
      <c r="J1436" s="1" t="s">
        <v>57</v>
      </c>
      <c r="K1436" s="1" t="s">
        <v>770</v>
      </c>
      <c r="L1436" s="3">
        <v>14.1</v>
      </c>
      <c r="M1436" s="10">
        <f t="shared" si="21"/>
        <v>14.1</v>
      </c>
      <c r="N1436" s="5" t="s">
        <v>12</v>
      </c>
      <c r="O1436" s="1" t="s">
        <v>764</v>
      </c>
      <c r="P1436" s="1" t="s">
        <v>57</v>
      </c>
      <c r="Q1436" s="1" t="s">
        <v>226</v>
      </c>
      <c r="R1436" s="6">
        <v>45889</v>
      </c>
      <c r="S1436" s="1" t="s">
        <v>2776</v>
      </c>
      <c r="T1436" s="124" t="s">
        <v>765</v>
      </c>
    </row>
    <row r="1437" spans="1:20" ht="95.1" customHeight="1" x14ac:dyDescent="0.25">
      <c r="A1437" s="118" t="s">
        <v>2274</v>
      </c>
      <c r="B1437" s="1">
        <v>2970</v>
      </c>
      <c r="C1437" s="1" t="s">
        <v>1496</v>
      </c>
      <c r="D1437" s="1" t="s">
        <v>762</v>
      </c>
      <c r="E1437" s="1" t="s">
        <v>2757</v>
      </c>
      <c r="F1437" s="1">
        <v>1098303</v>
      </c>
      <c r="G1437" s="1" t="s">
        <v>44</v>
      </c>
      <c r="H1437" s="133">
        <v>3</v>
      </c>
      <c r="I1437" s="7" t="s">
        <v>2517</v>
      </c>
      <c r="J1437" s="1" t="s">
        <v>57</v>
      </c>
      <c r="K1437" s="1" t="s">
        <v>770</v>
      </c>
      <c r="L1437" s="3">
        <v>14.1</v>
      </c>
      <c r="M1437" s="10">
        <f t="shared" ref="M1437:M1498" si="25">H1437*L1437</f>
        <v>42.3</v>
      </c>
      <c r="N1437" s="5" t="s">
        <v>12</v>
      </c>
      <c r="O1437" s="1" t="s">
        <v>764</v>
      </c>
      <c r="P1437" s="1" t="s">
        <v>57</v>
      </c>
      <c r="Q1437" s="1" t="s">
        <v>226</v>
      </c>
      <c r="R1437" s="6">
        <v>45889</v>
      </c>
      <c r="S1437" s="1" t="s">
        <v>2776</v>
      </c>
      <c r="T1437" s="124" t="s">
        <v>765</v>
      </c>
    </row>
    <row r="1438" spans="1:20" ht="95.1" customHeight="1" x14ac:dyDescent="0.25">
      <c r="A1438" s="118" t="s">
        <v>2274</v>
      </c>
      <c r="B1438" s="1">
        <v>2523</v>
      </c>
      <c r="C1438" s="1" t="s">
        <v>1496</v>
      </c>
      <c r="D1438" s="1" t="s">
        <v>762</v>
      </c>
      <c r="E1438" s="1" t="s">
        <v>2757</v>
      </c>
      <c r="F1438" s="1">
        <v>1098304</v>
      </c>
      <c r="G1438" s="1" t="s">
        <v>44</v>
      </c>
      <c r="H1438" s="133">
        <v>4</v>
      </c>
      <c r="I1438" s="7" t="s">
        <v>2517</v>
      </c>
      <c r="J1438" s="1" t="s">
        <v>57</v>
      </c>
      <c r="K1438" s="1" t="s">
        <v>771</v>
      </c>
      <c r="L1438" s="3">
        <v>55.42</v>
      </c>
      <c r="M1438" s="10">
        <f t="shared" si="25"/>
        <v>221.68</v>
      </c>
      <c r="N1438" s="5" t="s">
        <v>12</v>
      </c>
      <c r="O1438" s="1" t="s">
        <v>764</v>
      </c>
      <c r="P1438" s="1" t="s">
        <v>57</v>
      </c>
      <c r="Q1438" s="1" t="s">
        <v>226</v>
      </c>
      <c r="R1438" s="6">
        <v>45889</v>
      </c>
      <c r="S1438" s="1" t="s">
        <v>2776</v>
      </c>
      <c r="T1438" s="124" t="s">
        <v>765</v>
      </c>
    </row>
    <row r="1439" spans="1:20" ht="95.1" customHeight="1" x14ac:dyDescent="0.25">
      <c r="A1439" s="118" t="s">
        <v>2274</v>
      </c>
      <c r="B1439" s="1">
        <v>2510</v>
      </c>
      <c r="C1439" s="1" t="s">
        <v>1496</v>
      </c>
      <c r="D1439" s="1" t="s">
        <v>762</v>
      </c>
      <c r="E1439" s="1" t="s">
        <v>2757</v>
      </c>
      <c r="F1439" s="1">
        <v>1098304</v>
      </c>
      <c r="G1439" s="1" t="s">
        <v>44</v>
      </c>
      <c r="H1439" s="134">
        <v>1</v>
      </c>
      <c r="I1439" s="7" t="s">
        <v>2517</v>
      </c>
      <c r="J1439" s="1" t="s">
        <v>57</v>
      </c>
      <c r="K1439" s="1" t="s">
        <v>771</v>
      </c>
      <c r="L1439" s="3">
        <v>55.42</v>
      </c>
      <c r="M1439" s="10">
        <f t="shared" si="25"/>
        <v>55.42</v>
      </c>
      <c r="N1439" s="5" t="s">
        <v>12</v>
      </c>
      <c r="O1439" s="1" t="s">
        <v>764</v>
      </c>
      <c r="P1439" s="1" t="s">
        <v>57</v>
      </c>
      <c r="Q1439" s="1" t="s">
        <v>226</v>
      </c>
      <c r="R1439" s="6">
        <v>45889</v>
      </c>
      <c r="S1439" s="1" t="s">
        <v>2776</v>
      </c>
      <c r="T1439" s="124" t="s">
        <v>765</v>
      </c>
    </row>
    <row r="1440" spans="1:20" ht="95.1" customHeight="1" x14ac:dyDescent="0.25">
      <c r="A1440" s="118" t="s">
        <v>2274</v>
      </c>
      <c r="B1440" s="1">
        <v>2728</v>
      </c>
      <c r="C1440" s="1" t="s">
        <v>1496</v>
      </c>
      <c r="D1440" s="1" t="s">
        <v>762</v>
      </c>
      <c r="E1440" s="1" t="s">
        <v>2757</v>
      </c>
      <c r="F1440" s="1">
        <v>1098304</v>
      </c>
      <c r="G1440" s="1" t="s">
        <v>44</v>
      </c>
      <c r="H1440" s="133">
        <v>3</v>
      </c>
      <c r="I1440" s="7" t="s">
        <v>2517</v>
      </c>
      <c r="J1440" s="1" t="s">
        <v>57</v>
      </c>
      <c r="K1440" s="1" t="s">
        <v>771</v>
      </c>
      <c r="L1440" s="3">
        <v>55.42</v>
      </c>
      <c r="M1440" s="10">
        <f t="shared" si="25"/>
        <v>166.26</v>
      </c>
      <c r="N1440" s="5" t="s">
        <v>12</v>
      </c>
      <c r="O1440" s="1" t="s">
        <v>764</v>
      </c>
      <c r="P1440" s="1" t="s">
        <v>57</v>
      </c>
      <c r="Q1440" s="1" t="s">
        <v>226</v>
      </c>
      <c r="R1440" s="6">
        <v>45889</v>
      </c>
      <c r="S1440" s="1" t="s">
        <v>2776</v>
      </c>
      <c r="T1440" s="124" t="s">
        <v>765</v>
      </c>
    </row>
    <row r="1441" spans="1:20" ht="95.1" customHeight="1" x14ac:dyDescent="0.25">
      <c r="A1441" s="118" t="s">
        <v>2274</v>
      </c>
      <c r="B1441" s="1">
        <v>2515</v>
      </c>
      <c r="C1441" s="1" t="s">
        <v>1496</v>
      </c>
      <c r="D1441" s="1" t="s">
        <v>762</v>
      </c>
      <c r="E1441" s="1" t="s">
        <v>2757</v>
      </c>
      <c r="F1441" s="1">
        <v>1098305</v>
      </c>
      <c r="G1441" s="1" t="s">
        <v>44</v>
      </c>
      <c r="H1441" s="133">
        <v>74</v>
      </c>
      <c r="I1441" s="7" t="s">
        <v>2517</v>
      </c>
      <c r="J1441" s="1" t="s">
        <v>57</v>
      </c>
      <c r="K1441" s="1" t="s">
        <v>772</v>
      </c>
      <c r="L1441" s="3">
        <v>150.30000000000001</v>
      </c>
      <c r="M1441" s="10">
        <f t="shared" si="25"/>
        <v>11122.2</v>
      </c>
      <c r="N1441" s="5" t="s">
        <v>12</v>
      </c>
      <c r="O1441" s="1" t="s">
        <v>764</v>
      </c>
      <c r="P1441" s="1" t="s">
        <v>57</v>
      </c>
      <c r="Q1441" s="1" t="s">
        <v>226</v>
      </c>
      <c r="R1441" s="6">
        <v>45889</v>
      </c>
      <c r="S1441" s="1" t="s">
        <v>2776</v>
      </c>
      <c r="T1441" s="124" t="s">
        <v>765</v>
      </c>
    </row>
    <row r="1442" spans="1:20" ht="95.1" customHeight="1" x14ac:dyDescent="0.25">
      <c r="A1442" s="118" t="s">
        <v>2274</v>
      </c>
      <c r="B1442" s="1">
        <v>2511</v>
      </c>
      <c r="C1442" s="1" t="s">
        <v>1496</v>
      </c>
      <c r="D1442" s="1" t="s">
        <v>762</v>
      </c>
      <c r="E1442" s="1" t="s">
        <v>2757</v>
      </c>
      <c r="F1442" s="1">
        <v>1098305</v>
      </c>
      <c r="G1442" s="1" t="s">
        <v>44</v>
      </c>
      <c r="H1442" s="133">
        <v>11</v>
      </c>
      <c r="I1442" s="7" t="s">
        <v>2517</v>
      </c>
      <c r="J1442" s="1" t="s">
        <v>57</v>
      </c>
      <c r="K1442" s="1" t="s">
        <v>772</v>
      </c>
      <c r="L1442" s="3">
        <v>150.30000000000001</v>
      </c>
      <c r="M1442" s="10">
        <f t="shared" si="25"/>
        <v>1653.3000000000002</v>
      </c>
      <c r="N1442" s="5" t="s">
        <v>12</v>
      </c>
      <c r="O1442" s="1" t="s">
        <v>764</v>
      </c>
      <c r="P1442" s="1" t="s">
        <v>57</v>
      </c>
      <c r="Q1442" s="1" t="s">
        <v>226</v>
      </c>
      <c r="R1442" s="6">
        <v>45889</v>
      </c>
      <c r="S1442" s="1" t="s">
        <v>2776</v>
      </c>
      <c r="T1442" s="124" t="s">
        <v>765</v>
      </c>
    </row>
    <row r="1443" spans="1:20" ht="95.1" customHeight="1" x14ac:dyDescent="0.25">
      <c r="A1443" s="118" t="s">
        <v>2274</v>
      </c>
      <c r="B1443" s="1">
        <v>2502</v>
      </c>
      <c r="C1443" s="1" t="s">
        <v>1496</v>
      </c>
      <c r="D1443" s="1" t="s">
        <v>762</v>
      </c>
      <c r="E1443" s="1" t="s">
        <v>2757</v>
      </c>
      <c r="F1443" s="1">
        <v>1098305</v>
      </c>
      <c r="G1443" s="1" t="s">
        <v>44</v>
      </c>
      <c r="H1443" s="133">
        <v>5</v>
      </c>
      <c r="I1443" s="7" t="s">
        <v>2517</v>
      </c>
      <c r="J1443" s="1" t="s">
        <v>57</v>
      </c>
      <c r="K1443" s="1" t="s">
        <v>772</v>
      </c>
      <c r="L1443" s="3">
        <v>150.30000000000001</v>
      </c>
      <c r="M1443" s="10">
        <f t="shared" si="25"/>
        <v>751.5</v>
      </c>
      <c r="N1443" s="5" t="s">
        <v>12</v>
      </c>
      <c r="O1443" s="1" t="s">
        <v>764</v>
      </c>
      <c r="P1443" s="1" t="s">
        <v>57</v>
      </c>
      <c r="Q1443" s="1" t="s">
        <v>226</v>
      </c>
      <c r="R1443" s="6">
        <v>45889</v>
      </c>
      <c r="S1443" s="1" t="s">
        <v>2776</v>
      </c>
      <c r="T1443" s="124" t="s">
        <v>765</v>
      </c>
    </row>
    <row r="1444" spans="1:20" ht="95.1" customHeight="1" x14ac:dyDescent="0.25">
      <c r="A1444" s="118" t="s">
        <v>2274</v>
      </c>
      <c r="B1444" s="1">
        <v>2522</v>
      </c>
      <c r="C1444" s="1" t="s">
        <v>1496</v>
      </c>
      <c r="D1444" s="1" t="s">
        <v>762</v>
      </c>
      <c r="E1444" s="1" t="s">
        <v>2757</v>
      </c>
      <c r="F1444" s="1">
        <v>1098305</v>
      </c>
      <c r="G1444" s="1" t="s">
        <v>44</v>
      </c>
      <c r="H1444" s="133">
        <v>3</v>
      </c>
      <c r="I1444" s="7" t="s">
        <v>2517</v>
      </c>
      <c r="J1444" s="1" t="s">
        <v>57</v>
      </c>
      <c r="K1444" s="1" t="s">
        <v>772</v>
      </c>
      <c r="L1444" s="3">
        <v>150.30000000000001</v>
      </c>
      <c r="M1444" s="10">
        <f t="shared" si="25"/>
        <v>450.90000000000003</v>
      </c>
      <c r="N1444" s="5" t="s">
        <v>12</v>
      </c>
      <c r="O1444" s="1" t="s">
        <v>764</v>
      </c>
      <c r="P1444" s="1" t="s">
        <v>57</v>
      </c>
      <c r="Q1444" s="1" t="s">
        <v>226</v>
      </c>
      <c r="R1444" s="6">
        <v>45889</v>
      </c>
      <c r="S1444" s="1" t="s">
        <v>2776</v>
      </c>
      <c r="T1444" s="124" t="s">
        <v>765</v>
      </c>
    </row>
    <row r="1445" spans="1:20" ht="95.1" customHeight="1" x14ac:dyDescent="0.25">
      <c r="A1445" s="118" t="s">
        <v>2274</v>
      </c>
      <c r="B1445" s="1">
        <v>2741</v>
      </c>
      <c r="C1445" s="1" t="s">
        <v>1496</v>
      </c>
      <c r="D1445" s="1" t="s">
        <v>762</v>
      </c>
      <c r="E1445" s="1" t="s">
        <v>2757</v>
      </c>
      <c r="F1445" s="1">
        <v>1098305</v>
      </c>
      <c r="G1445" s="1" t="s">
        <v>44</v>
      </c>
      <c r="H1445" s="133">
        <v>16</v>
      </c>
      <c r="I1445" s="7" t="s">
        <v>2517</v>
      </c>
      <c r="J1445" s="1" t="s">
        <v>57</v>
      </c>
      <c r="K1445" s="1" t="s">
        <v>772</v>
      </c>
      <c r="L1445" s="3">
        <v>150.30000000000001</v>
      </c>
      <c r="M1445" s="10">
        <f t="shared" si="25"/>
        <v>2404.8000000000002</v>
      </c>
      <c r="N1445" s="5" t="s">
        <v>12</v>
      </c>
      <c r="O1445" s="1" t="s">
        <v>764</v>
      </c>
      <c r="P1445" s="1" t="s">
        <v>57</v>
      </c>
      <c r="Q1445" s="1" t="s">
        <v>226</v>
      </c>
      <c r="R1445" s="6">
        <v>45889</v>
      </c>
      <c r="S1445" s="1" t="s">
        <v>2776</v>
      </c>
      <c r="T1445" s="124" t="s">
        <v>765</v>
      </c>
    </row>
    <row r="1446" spans="1:20" ht="95.1" customHeight="1" x14ac:dyDescent="0.25">
      <c r="A1446" s="118" t="s">
        <v>2274</v>
      </c>
      <c r="B1446" s="1">
        <v>2454</v>
      </c>
      <c r="C1446" s="1" t="s">
        <v>1496</v>
      </c>
      <c r="D1446" s="1" t="s">
        <v>762</v>
      </c>
      <c r="E1446" s="1" t="s">
        <v>2757</v>
      </c>
      <c r="F1446" s="1">
        <v>1098305</v>
      </c>
      <c r="G1446" s="1" t="s">
        <v>44</v>
      </c>
      <c r="H1446" s="133">
        <v>3</v>
      </c>
      <c r="I1446" s="7" t="s">
        <v>2517</v>
      </c>
      <c r="J1446" s="1" t="s">
        <v>57</v>
      </c>
      <c r="K1446" s="1" t="s">
        <v>772</v>
      </c>
      <c r="L1446" s="3">
        <v>150.30000000000001</v>
      </c>
      <c r="M1446" s="10">
        <f t="shared" si="25"/>
        <v>450.90000000000003</v>
      </c>
      <c r="N1446" s="5" t="s">
        <v>12</v>
      </c>
      <c r="O1446" s="1" t="s">
        <v>764</v>
      </c>
      <c r="P1446" s="1" t="s">
        <v>57</v>
      </c>
      <c r="Q1446" s="1" t="s">
        <v>226</v>
      </c>
      <c r="R1446" s="6">
        <v>45889</v>
      </c>
      <c r="S1446" s="1" t="s">
        <v>2776</v>
      </c>
      <c r="T1446" s="124" t="s">
        <v>765</v>
      </c>
    </row>
    <row r="1447" spans="1:20" ht="95.1" customHeight="1" x14ac:dyDescent="0.25">
      <c r="A1447" s="118" t="s">
        <v>2274</v>
      </c>
      <c r="B1447" s="1">
        <v>2007</v>
      </c>
      <c r="C1447" s="1" t="s">
        <v>1496</v>
      </c>
      <c r="D1447" s="1" t="s">
        <v>762</v>
      </c>
      <c r="E1447" s="1" t="s">
        <v>2757</v>
      </c>
      <c r="F1447" s="1">
        <v>1113489</v>
      </c>
      <c r="G1447" s="1" t="s">
        <v>44</v>
      </c>
      <c r="H1447" s="133">
        <v>657</v>
      </c>
      <c r="I1447" s="7" t="s">
        <v>2517</v>
      </c>
      <c r="J1447" s="1" t="s">
        <v>57</v>
      </c>
      <c r="K1447" s="1" t="s">
        <v>773</v>
      </c>
      <c r="L1447" s="3">
        <v>1091.08</v>
      </c>
      <c r="M1447" s="10">
        <f t="shared" si="25"/>
        <v>716839.55999999994</v>
      </c>
      <c r="N1447" s="5" t="s">
        <v>12</v>
      </c>
      <c r="O1447" s="1" t="s">
        <v>764</v>
      </c>
      <c r="P1447" s="1" t="s">
        <v>57</v>
      </c>
      <c r="Q1447" s="1" t="s">
        <v>226</v>
      </c>
      <c r="R1447" s="6">
        <v>45889</v>
      </c>
      <c r="S1447" s="1" t="s">
        <v>2776</v>
      </c>
      <c r="T1447" s="124" t="s">
        <v>774</v>
      </c>
    </row>
    <row r="1448" spans="1:20" ht="95.1" customHeight="1" x14ac:dyDescent="0.25">
      <c r="A1448" s="118" t="s">
        <v>2274</v>
      </c>
      <c r="B1448" s="1">
        <v>2007</v>
      </c>
      <c r="C1448" s="1" t="s">
        <v>1496</v>
      </c>
      <c r="D1448" s="1" t="s">
        <v>762</v>
      </c>
      <c r="E1448" s="1" t="s">
        <v>2757</v>
      </c>
      <c r="F1448" s="1">
        <v>1113490</v>
      </c>
      <c r="G1448" s="1" t="s">
        <v>44</v>
      </c>
      <c r="H1448" s="133">
        <v>353</v>
      </c>
      <c r="I1448" s="7" t="s">
        <v>2517</v>
      </c>
      <c r="J1448" s="1" t="s">
        <v>57</v>
      </c>
      <c r="K1448" s="1" t="s">
        <v>775</v>
      </c>
      <c r="L1448" s="3">
        <v>1763.2</v>
      </c>
      <c r="M1448" s="10">
        <f t="shared" si="25"/>
        <v>622409.6</v>
      </c>
      <c r="N1448" s="5" t="s">
        <v>12</v>
      </c>
      <c r="O1448" s="1" t="s">
        <v>764</v>
      </c>
      <c r="P1448" s="1" t="s">
        <v>57</v>
      </c>
      <c r="Q1448" s="1" t="s">
        <v>226</v>
      </c>
      <c r="R1448" s="6">
        <v>45889</v>
      </c>
      <c r="S1448" s="1" t="s">
        <v>2776</v>
      </c>
      <c r="T1448" s="124" t="s">
        <v>774</v>
      </c>
    </row>
    <row r="1449" spans="1:20" ht="95.1" customHeight="1" x14ac:dyDescent="0.25">
      <c r="A1449" s="118" t="s">
        <v>2274</v>
      </c>
      <c r="B1449" s="1">
        <v>2007</v>
      </c>
      <c r="C1449" s="1" t="s">
        <v>1496</v>
      </c>
      <c r="D1449" s="1" t="s">
        <v>762</v>
      </c>
      <c r="E1449" s="1" t="s">
        <v>2757</v>
      </c>
      <c r="F1449" s="1">
        <v>1113491</v>
      </c>
      <c r="G1449" s="1" t="s">
        <v>44</v>
      </c>
      <c r="H1449" s="133">
        <v>122</v>
      </c>
      <c r="I1449" s="7" t="s">
        <v>2517</v>
      </c>
      <c r="J1449" s="1" t="s">
        <v>57</v>
      </c>
      <c r="K1449" s="1" t="s">
        <v>776</v>
      </c>
      <c r="L1449" s="3">
        <v>2026.96</v>
      </c>
      <c r="M1449" s="10">
        <f t="shared" si="25"/>
        <v>247289.12</v>
      </c>
      <c r="N1449" s="5" t="s">
        <v>12</v>
      </c>
      <c r="O1449" s="1" t="s">
        <v>764</v>
      </c>
      <c r="P1449" s="1" t="s">
        <v>57</v>
      </c>
      <c r="Q1449" s="1" t="s">
        <v>226</v>
      </c>
      <c r="R1449" s="6">
        <v>45889</v>
      </c>
      <c r="S1449" s="1" t="s">
        <v>2776</v>
      </c>
      <c r="T1449" s="124" t="s">
        <v>774</v>
      </c>
    </row>
    <row r="1450" spans="1:20" ht="95.1" customHeight="1" x14ac:dyDescent="0.25">
      <c r="A1450" s="118" t="s">
        <v>2274</v>
      </c>
      <c r="B1450" s="1">
        <v>2007</v>
      </c>
      <c r="C1450" s="1" t="s">
        <v>1496</v>
      </c>
      <c r="D1450" s="1" t="s">
        <v>762</v>
      </c>
      <c r="E1450" s="1" t="s">
        <v>2757</v>
      </c>
      <c r="F1450" s="1">
        <v>1113492</v>
      </c>
      <c r="G1450" s="1" t="s">
        <v>44</v>
      </c>
      <c r="H1450" s="133">
        <v>137</v>
      </c>
      <c r="I1450" s="7" t="s">
        <v>2517</v>
      </c>
      <c r="J1450" s="1" t="s">
        <v>57</v>
      </c>
      <c r="K1450" s="1" t="s">
        <v>777</v>
      </c>
      <c r="L1450" s="3">
        <v>4062.33</v>
      </c>
      <c r="M1450" s="10">
        <f t="shared" si="25"/>
        <v>556539.21</v>
      </c>
      <c r="N1450" s="5" t="s">
        <v>12</v>
      </c>
      <c r="O1450" s="1" t="s">
        <v>764</v>
      </c>
      <c r="P1450" s="1" t="s">
        <v>57</v>
      </c>
      <c r="Q1450" s="1" t="s">
        <v>226</v>
      </c>
      <c r="R1450" s="6">
        <v>45889</v>
      </c>
      <c r="S1450" s="1" t="s">
        <v>2776</v>
      </c>
      <c r="T1450" s="124" t="s">
        <v>774</v>
      </c>
    </row>
    <row r="1451" spans="1:20" ht="95.1" customHeight="1" x14ac:dyDescent="0.25">
      <c r="A1451" s="118" t="s">
        <v>2274</v>
      </c>
      <c r="B1451" s="1">
        <v>2007</v>
      </c>
      <c r="C1451" s="1" t="s">
        <v>1496</v>
      </c>
      <c r="D1451" s="1" t="s">
        <v>762</v>
      </c>
      <c r="E1451" s="1" t="s">
        <v>2757</v>
      </c>
      <c r="F1451" s="1">
        <v>1113493</v>
      </c>
      <c r="G1451" s="1" t="s">
        <v>44</v>
      </c>
      <c r="H1451" s="133">
        <v>68</v>
      </c>
      <c r="I1451" s="7" t="s">
        <v>2517</v>
      </c>
      <c r="J1451" s="1" t="s">
        <v>57</v>
      </c>
      <c r="K1451" s="1" t="s">
        <v>778</v>
      </c>
      <c r="L1451" s="3">
        <v>854.56</v>
      </c>
      <c r="M1451" s="10">
        <f t="shared" si="25"/>
        <v>58110.079999999994</v>
      </c>
      <c r="N1451" s="5" t="s">
        <v>12</v>
      </c>
      <c r="O1451" s="1" t="s">
        <v>764</v>
      </c>
      <c r="P1451" s="1" t="s">
        <v>57</v>
      </c>
      <c r="Q1451" s="1" t="s">
        <v>226</v>
      </c>
      <c r="R1451" s="6">
        <v>45889</v>
      </c>
      <c r="S1451" s="1" t="s">
        <v>2776</v>
      </c>
      <c r="T1451" s="124" t="s">
        <v>774</v>
      </c>
    </row>
    <row r="1452" spans="1:20" ht="95.1" customHeight="1" x14ac:dyDescent="0.25">
      <c r="A1452" s="118" t="s">
        <v>2274</v>
      </c>
      <c r="B1452" s="1">
        <v>2007</v>
      </c>
      <c r="C1452" s="1" t="s">
        <v>1496</v>
      </c>
      <c r="D1452" s="1" t="s">
        <v>762</v>
      </c>
      <c r="E1452" s="1" t="s">
        <v>2757</v>
      </c>
      <c r="F1452" s="1">
        <v>1113494</v>
      </c>
      <c r="G1452" s="1" t="s">
        <v>44</v>
      </c>
      <c r="H1452" s="133">
        <v>1237</v>
      </c>
      <c r="I1452" s="7" t="s">
        <v>2517</v>
      </c>
      <c r="J1452" s="1" t="s">
        <v>57</v>
      </c>
      <c r="K1452" s="1" t="s">
        <v>779</v>
      </c>
      <c r="L1452" s="3">
        <v>1173.1099999999999</v>
      </c>
      <c r="M1452" s="10">
        <f t="shared" si="25"/>
        <v>1451137.0699999998</v>
      </c>
      <c r="N1452" s="5" t="s">
        <v>12</v>
      </c>
      <c r="O1452" s="1" t="s">
        <v>764</v>
      </c>
      <c r="P1452" s="1" t="s">
        <v>57</v>
      </c>
      <c r="Q1452" s="1" t="s">
        <v>226</v>
      </c>
      <c r="R1452" s="6">
        <v>45889</v>
      </c>
      <c r="S1452" s="1" t="s">
        <v>2776</v>
      </c>
      <c r="T1452" s="124" t="s">
        <v>774</v>
      </c>
    </row>
    <row r="1453" spans="1:20" ht="95.1" customHeight="1" x14ac:dyDescent="0.25">
      <c r="A1453" s="118" t="s">
        <v>2274</v>
      </c>
      <c r="B1453" s="1">
        <v>2007</v>
      </c>
      <c r="C1453" s="1" t="s">
        <v>1496</v>
      </c>
      <c r="D1453" s="1" t="s">
        <v>762</v>
      </c>
      <c r="E1453" s="1" t="s">
        <v>2757</v>
      </c>
      <c r="F1453" s="1">
        <v>1113495</v>
      </c>
      <c r="G1453" s="1" t="s">
        <v>44</v>
      </c>
      <c r="H1453" s="133">
        <v>757</v>
      </c>
      <c r="I1453" s="7" t="s">
        <v>2517</v>
      </c>
      <c r="J1453" s="1" t="s">
        <v>57</v>
      </c>
      <c r="K1453" s="1" t="s">
        <v>780</v>
      </c>
      <c r="L1453" s="3">
        <v>910.28</v>
      </c>
      <c r="M1453" s="10">
        <f t="shared" si="25"/>
        <v>689081.96</v>
      </c>
      <c r="N1453" s="5" t="s">
        <v>12</v>
      </c>
      <c r="O1453" s="1" t="s">
        <v>764</v>
      </c>
      <c r="P1453" s="1" t="s">
        <v>57</v>
      </c>
      <c r="Q1453" s="1" t="s">
        <v>226</v>
      </c>
      <c r="R1453" s="6">
        <v>45889</v>
      </c>
      <c r="S1453" s="1" t="s">
        <v>2776</v>
      </c>
      <c r="T1453" s="124" t="s">
        <v>774</v>
      </c>
    </row>
    <row r="1454" spans="1:20" ht="95.1" customHeight="1" x14ac:dyDescent="0.25">
      <c r="A1454" s="118" t="s">
        <v>2274</v>
      </c>
      <c r="B1454" s="1">
        <v>2007</v>
      </c>
      <c r="C1454" s="1" t="s">
        <v>1496</v>
      </c>
      <c r="D1454" s="1" t="s">
        <v>762</v>
      </c>
      <c r="E1454" s="1" t="s">
        <v>2757</v>
      </c>
      <c r="F1454" s="1">
        <v>1113496</v>
      </c>
      <c r="G1454" s="1" t="s">
        <v>44</v>
      </c>
      <c r="H1454" s="133">
        <v>71</v>
      </c>
      <c r="I1454" s="7" t="s">
        <v>2517</v>
      </c>
      <c r="J1454" s="1" t="s">
        <v>57</v>
      </c>
      <c r="K1454" s="1" t="s">
        <v>781</v>
      </c>
      <c r="L1454" s="3">
        <v>1422.64</v>
      </c>
      <c r="M1454" s="10">
        <f t="shared" si="25"/>
        <v>101007.44</v>
      </c>
      <c r="N1454" s="5" t="s">
        <v>12</v>
      </c>
      <c r="O1454" s="1" t="s">
        <v>764</v>
      </c>
      <c r="P1454" s="1" t="s">
        <v>57</v>
      </c>
      <c r="Q1454" s="1" t="s">
        <v>226</v>
      </c>
      <c r="R1454" s="6">
        <v>45889</v>
      </c>
      <c r="S1454" s="1" t="s">
        <v>2776</v>
      </c>
      <c r="T1454" s="124" t="s">
        <v>774</v>
      </c>
    </row>
    <row r="1455" spans="1:20" ht="95.1" customHeight="1" x14ac:dyDescent="0.25">
      <c r="A1455" s="118" t="s">
        <v>2274</v>
      </c>
      <c r="B1455" s="1">
        <v>2007</v>
      </c>
      <c r="C1455" s="1" t="s">
        <v>1496</v>
      </c>
      <c r="D1455" s="1" t="s">
        <v>762</v>
      </c>
      <c r="E1455" s="1" t="s">
        <v>2757</v>
      </c>
      <c r="F1455" s="1">
        <v>1095916</v>
      </c>
      <c r="G1455" s="1" t="s">
        <v>44</v>
      </c>
      <c r="H1455" s="133">
        <v>248</v>
      </c>
      <c r="I1455" s="7" t="s">
        <v>2517</v>
      </c>
      <c r="J1455" s="1" t="s">
        <v>57</v>
      </c>
      <c r="K1455" s="1" t="s">
        <v>782</v>
      </c>
      <c r="L1455" s="3">
        <v>2130.9</v>
      </c>
      <c r="M1455" s="10">
        <f t="shared" si="25"/>
        <v>528463.20000000007</v>
      </c>
      <c r="N1455" s="5" t="s">
        <v>12</v>
      </c>
      <c r="O1455" s="1" t="s">
        <v>764</v>
      </c>
      <c r="P1455" s="1" t="s">
        <v>57</v>
      </c>
      <c r="Q1455" s="1" t="s">
        <v>226</v>
      </c>
      <c r="R1455" s="6">
        <v>45889</v>
      </c>
      <c r="S1455" s="1" t="s">
        <v>2776</v>
      </c>
      <c r="T1455" s="124" t="s">
        <v>774</v>
      </c>
    </row>
    <row r="1456" spans="1:20" ht="95.1" customHeight="1" x14ac:dyDescent="0.25">
      <c r="A1456" s="118" t="s">
        <v>2274</v>
      </c>
      <c r="B1456" s="1">
        <v>2007</v>
      </c>
      <c r="C1456" s="1" t="s">
        <v>1496</v>
      </c>
      <c r="D1456" s="1" t="s">
        <v>762</v>
      </c>
      <c r="E1456" s="1" t="s">
        <v>2757</v>
      </c>
      <c r="F1456" s="1">
        <v>1095889</v>
      </c>
      <c r="G1456" s="1" t="s">
        <v>44</v>
      </c>
      <c r="H1456" s="133">
        <v>6</v>
      </c>
      <c r="I1456" s="7" t="s">
        <v>2517</v>
      </c>
      <c r="J1456" s="1" t="s">
        <v>57</v>
      </c>
      <c r="K1456" s="1" t="s">
        <v>783</v>
      </c>
      <c r="L1456" s="3">
        <v>1685.5</v>
      </c>
      <c r="M1456" s="10">
        <f t="shared" si="25"/>
        <v>10113</v>
      </c>
      <c r="N1456" s="5" t="s">
        <v>12</v>
      </c>
      <c r="O1456" s="1" t="s">
        <v>764</v>
      </c>
      <c r="P1456" s="1" t="s">
        <v>57</v>
      </c>
      <c r="Q1456" s="1" t="s">
        <v>226</v>
      </c>
      <c r="R1456" s="6">
        <v>45889</v>
      </c>
      <c r="S1456" s="1" t="s">
        <v>2776</v>
      </c>
      <c r="T1456" s="124" t="s">
        <v>774</v>
      </c>
    </row>
    <row r="1457" spans="1:20" ht="95.1" customHeight="1" x14ac:dyDescent="0.25">
      <c r="A1457" s="118" t="s">
        <v>2274</v>
      </c>
      <c r="B1457" s="1">
        <v>2007</v>
      </c>
      <c r="C1457" s="1" t="s">
        <v>1496</v>
      </c>
      <c r="D1457" s="1" t="s">
        <v>762</v>
      </c>
      <c r="E1457" s="1" t="s">
        <v>2757</v>
      </c>
      <c r="F1457" s="1">
        <v>1096500</v>
      </c>
      <c r="G1457" s="1" t="s">
        <v>44</v>
      </c>
      <c r="H1457" s="133">
        <v>20</v>
      </c>
      <c r="I1457" s="7" t="s">
        <v>2517</v>
      </c>
      <c r="J1457" s="1" t="s">
        <v>57</v>
      </c>
      <c r="K1457" s="1" t="s">
        <v>784</v>
      </c>
      <c r="L1457" s="3">
        <v>1446.35</v>
      </c>
      <c r="M1457" s="10">
        <f t="shared" si="25"/>
        <v>28927</v>
      </c>
      <c r="N1457" s="5" t="s">
        <v>12</v>
      </c>
      <c r="O1457" s="1" t="s">
        <v>764</v>
      </c>
      <c r="P1457" s="1" t="s">
        <v>57</v>
      </c>
      <c r="Q1457" s="1" t="s">
        <v>226</v>
      </c>
      <c r="R1457" s="6">
        <v>45889</v>
      </c>
      <c r="S1457" s="1" t="s">
        <v>2776</v>
      </c>
      <c r="T1457" s="124" t="s">
        <v>774</v>
      </c>
    </row>
    <row r="1458" spans="1:20" ht="95.1" customHeight="1" x14ac:dyDescent="0.25">
      <c r="A1458" s="118" t="s">
        <v>2274</v>
      </c>
      <c r="B1458" s="1">
        <v>2007</v>
      </c>
      <c r="C1458" s="1" t="s">
        <v>1496</v>
      </c>
      <c r="D1458" s="1" t="s">
        <v>762</v>
      </c>
      <c r="E1458" s="1" t="s">
        <v>2757</v>
      </c>
      <c r="F1458" s="1">
        <v>1113918</v>
      </c>
      <c r="G1458" s="1" t="s">
        <v>44</v>
      </c>
      <c r="H1458" s="133">
        <v>36</v>
      </c>
      <c r="I1458" s="7" t="s">
        <v>2517</v>
      </c>
      <c r="J1458" s="1" t="s">
        <v>57</v>
      </c>
      <c r="K1458" s="1" t="s">
        <v>785</v>
      </c>
      <c r="L1458" s="3">
        <v>1536</v>
      </c>
      <c r="M1458" s="10">
        <f t="shared" si="25"/>
        <v>55296</v>
      </c>
      <c r="N1458" s="5" t="s">
        <v>12</v>
      </c>
      <c r="O1458" s="1" t="s">
        <v>764</v>
      </c>
      <c r="P1458" s="1" t="s">
        <v>57</v>
      </c>
      <c r="Q1458" s="1" t="s">
        <v>226</v>
      </c>
      <c r="R1458" s="6">
        <v>45889</v>
      </c>
      <c r="S1458" s="1" t="s">
        <v>2776</v>
      </c>
      <c r="T1458" s="124" t="s">
        <v>774</v>
      </c>
    </row>
    <row r="1459" spans="1:20" ht="95.1" customHeight="1" x14ac:dyDescent="0.25">
      <c r="A1459" s="118" t="s">
        <v>2274</v>
      </c>
      <c r="B1459" s="1">
        <v>2006</v>
      </c>
      <c r="C1459" s="1" t="s">
        <v>1496</v>
      </c>
      <c r="D1459" s="1" t="s">
        <v>786</v>
      </c>
      <c r="E1459" s="1" t="s">
        <v>2699</v>
      </c>
      <c r="F1459" s="1">
        <v>1092908</v>
      </c>
      <c r="G1459" s="1" t="s">
        <v>4056</v>
      </c>
      <c r="H1459" s="133">
        <v>648</v>
      </c>
      <c r="I1459" s="7" t="s">
        <v>786</v>
      </c>
      <c r="J1459" s="1" t="s">
        <v>57</v>
      </c>
      <c r="K1459" s="1" t="s">
        <v>787</v>
      </c>
      <c r="L1459" s="3">
        <v>3097</v>
      </c>
      <c r="M1459" s="10">
        <f t="shared" si="25"/>
        <v>2006856</v>
      </c>
      <c r="N1459" s="5" t="s">
        <v>12</v>
      </c>
      <c r="O1459" s="1" t="s">
        <v>788</v>
      </c>
      <c r="P1459" s="1" t="s">
        <v>226</v>
      </c>
      <c r="Q1459" s="1" t="s">
        <v>226</v>
      </c>
      <c r="R1459" s="6">
        <v>45757</v>
      </c>
      <c r="S1459" s="1" t="s">
        <v>4027</v>
      </c>
      <c r="T1459" s="124" t="s">
        <v>789</v>
      </c>
    </row>
    <row r="1460" spans="1:20" ht="95.1" customHeight="1" x14ac:dyDescent="0.25">
      <c r="A1460" s="118" t="s">
        <v>2274</v>
      </c>
      <c r="B1460" s="1">
        <v>2006</v>
      </c>
      <c r="C1460" s="1" t="s">
        <v>1496</v>
      </c>
      <c r="D1460" s="1" t="s">
        <v>786</v>
      </c>
      <c r="E1460" s="1" t="s">
        <v>2699</v>
      </c>
      <c r="F1460" s="1" t="s">
        <v>1133</v>
      </c>
      <c r="G1460" s="1" t="s">
        <v>44</v>
      </c>
      <c r="H1460" s="134">
        <v>1</v>
      </c>
      <c r="I1460" s="7" t="s">
        <v>786</v>
      </c>
      <c r="J1460" s="1" t="s">
        <v>57</v>
      </c>
      <c r="K1460" s="1" t="s">
        <v>790</v>
      </c>
      <c r="L1460" s="3">
        <v>5814.87</v>
      </c>
      <c r="M1460" s="10">
        <f t="shared" si="25"/>
        <v>5814.87</v>
      </c>
      <c r="N1460" s="5" t="s">
        <v>12</v>
      </c>
      <c r="O1460" s="1" t="s">
        <v>788</v>
      </c>
      <c r="P1460" s="1" t="s">
        <v>226</v>
      </c>
      <c r="Q1460" s="1" t="s">
        <v>226</v>
      </c>
      <c r="R1460" s="6">
        <v>45783</v>
      </c>
      <c r="S1460" s="1" t="s">
        <v>4027</v>
      </c>
      <c r="T1460" s="124" t="s">
        <v>789</v>
      </c>
    </row>
    <row r="1461" spans="1:20" ht="95.1" customHeight="1" x14ac:dyDescent="0.25">
      <c r="A1461" s="118" t="s">
        <v>2274</v>
      </c>
      <c r="B1461" s="1">
        <v>2450</v>
      </c>
      <c r="C1461" s="1" t="s">
        <v>1496</v>
      </c>
      <c r="D1461" s="1" t="s">
        <v>786</v>
      </c>
      <c r="E1461" s="1" t="s">
        <v>2699</v>
      </c>
      <c r="F1461" s="1" t="s">
        <v>1133</v>
      </c>
      <c r="G1461" s="1" t="s">
        <v>44</v>
      </c>
      <c r="H1461" s="134">
        <v>1</v>
      </c>
      <c r="I1461" s="7" t="s">
        <v>786</v>
      </c>
      <c r="J1461" s="1" t="s">
        <v>57</v>
      </c>
      <c r="K1461" s="1" t="s">
        <v>790</v>
      </c>
      <c r="L1461" s="3">
        <v>5814.87</v>
      </c>
      <c r="M1461" s="10">
        <f t="shared" si="25"/>
        <v>5814.87</v>
      </c>
      <c r="N1461" s="5" t="s">
        <v>12</v>
      </c>
      <c r="O1461" s="1" t="s">
        <v>788</v>
      </c>
      <c r="P1461" s="1" t="s">
        <v>226</v>
      </c>
      <c r="Q1461" s="1" t="s">
        <v>226</v>
      </c>
      <c r="R1461" s="6">
        <v>45783</v>
      </c>
      <c r="S1461" s="1" t="s">
        <v>4027</v>
      </c>
      <c r="T1461" s="124" t="s">
        <v>789</v>
      </c>
    </row>
    <row r="1462" spans="1:20" ht="95.1" customHeight="1" x14ac:dyDescent="0.25">
      <c r="A1462" s="118" t="s">
        <v>2274</v>
      </c>
      <c r="B1462" s="1">
        <v>2970</v>
      </c>
      <c r="C1462" s="1" t="s">
        <v>1496</v>
      </c>
      <c r="D1462" s="1" t="s">
        <v>786</v>
      </c>
      <c r="E1462" s="1" t="s">
        <v>2699</v>
      </c>
      <c r="F1462" s="1" t="s">
        <v>1133</v>
      </c>
      <c r="G1462" s="1" t="s">
        <v>44</v>
      </c>
      <c r="H1462" s="133">
        <v>2</v>
      </c>
      <c r="I1462" s="7" t="s">
        <v>786</v>
      </c>
      <c r="J1462" s="1" t="s">
        <v>57</v>
      </c>
      <c r="K1462" s="1" t="s">
        <v>790</v>
      </c>
      <c r="L1462" s="3">
        <v>5814.87</v>
      </c>
      <c r="M1462" s="10">
        <f t="shared" si="25"/>
        <v>11629.74</v>
      </c>
      <c r="N1462" s="5" t="s">
        <v>12</v>
      </c>
      <c r="O1462" s="1" t="s">
        <v>788</v>
      </c>
      <c r="P1462" s="1" t="s">
        <v>226</v>
      </c>
      <c r="Q1462" s="1" t="s">
        <v>226</v>
      </c>
      <c r="R1462" s="6">
        <v>45783</v>
      </c>
      <c r="S1462" s="1" t="s">
        <v>4027</v>
      </c>
      <c r="T1462" s="124" t="s">
        <v>789</v>
      </c>
    </row>
    <row r="1463" spans="1:20" ht="95.1" customHeight="1" x14ac:dyDescent="0.25">
      <c r="A1463" s="118" t="s">
        <v>2274</v>
      </c>
      <c r="B1463" s="1">
        <v>2006</v>
      </c>
      <c r="C1463" s="1" t="s">
        <v>1496</v>
      </c>
      <c r="D1463" s="1" t="s">
        <v>786</v>
      </c>
      <c r="E1463" s="1" t="s">
        <v>2699</v>
      </c>
      <c r="F1463" s="1" t="s">
        <v>1133</v>
      </c>
      <c r="G1463" s="1" t="s">
        <v>44</v>
      </c>
      <c r="H1463" s="134">
        <v>1</v>
      </c>
      <c r="I1463" s="7" t="s">
        <v>786</v>
      </c>
      <c r="J1463" s="1" t="s">
        <v>57</v>
      </c>
      <c r="K1463" s="1" t="s">
        <v>791</v>
      </c>
      <c r="L1463" s="3">
        <v>19998</v>
      </c>
      <c r="M1463" s="10">
        <f t="shared" si="25"/>
        <v>19998</v>
      </c>
      <c r="N1463" s="5" t="s">
        <v>12</v>
      </c>
      <c r="O1463" s="1" t="s">
        <v>788</v>
      </c>
      <c r="P1463" s="1" t="s">
        <v>226</v>
      </c>
      <c r="Q1463" s="1" t="s">
        <v>226</v>
      </c>
      <c r="R1463" s="6">
        <v>45783</v>
      </c>
      <c r="S1463" s="1" t="s">
        <v>4027</v>
      </c>
      <c r="T1463" s="124" t="s">
        <v>789</v>
      </c>
    </row>
    <row r="1464" spans="1:20" ht="95.1" customHeight="1" x14ac:dyDescent="0.25">
      <c r="A1464" s="118" t="s">
        <v>2274</v>
      </c>
      <c r="B1464" s="1">
        <v>2006</v>
      </c>
      <c r="C1464" s="1" t="s">
        <v>1496</v>
      </c>
      <c r="D1464" s="1" t="s">
        <v>786</v>
      </c>
      <c r="E1464" s="1" t="s">
        <v>2699</v>
      </c>
      <c r="F1464" s="1">
        <v>1092270</v>
      </c>
      <c r="G1464" s="1" t="s">
        <v>44</v>
      </c>
      <c r="H1464" s="133">
        <v>1200</v>
      </c>
      <c r="I1464" s="7" t="s">
        <v>786</v>
      </c>
      <c r="J1464" s="1" t="s">
        <v>57</v>
      </c>
      <c r="K1464" s="1" t="s">
        <v>792</v>
      </c>
      <c r="L1464" s="3">
        <v>4530</v>
      </c>
      <c r="M1464" s="10">
        <f t="shared" si="25"/>
        <v>5436000</v>
      </c>
      <c r="N1464" s="5" t="s">
        <v>12</v>
      </c>
      <c r="O1464" s="1" t="s">
        <v>788</v>
      </c>
      <c r="P1464" s="1" t="s">
        <v>226</v>
      </c>
      <c r="Q1464" s="1" t="s">
        <v>226</v>
      </c>
      <c r="R1464" s="6">
        <v>45820</v>
      </c>
      <c r="S1464" s="1" t="s">
        <v>4027</v>
      </c>
      <c r="T1464" s="124" t="s">
        <v>789</v>
      </c>
    </row>
    <row r="1465" spans="1:20" ht="95.1" customHeight="1" x14ac:dyDescent="0.25">
      <c r="A1465" s="118" t="s">
        <v>2274</v>
      </c>
      <c r="B1465" s="1">
        <v>2006</v>
      </c>
      <c r="C1465" s="1" t="s">
        <v>1496</v>
      </c>
      <c r="D1465" s="1" t="s">
        <v>786</v>
      </c>
      <c r="E1465" s="1" t="s">
        <v>2699</v>
      </c>
      <c r="F1465" s="1">
        <v>1092281</v>
      </c>
      <c r="G1465" s="1" t="s">
        <v>44</v>
      </c>
      <c r="H1465" s="133">
        <v>1920</v>
      </c>
      <c r="I1465" s="7" t="s">
        <v>786</v>
      </c>
      <c r="J1465" s="1" t="s">
        <v>57</v>
      </c>
      <c r="K1465" s="1" t="s">
        <v>793</v>
      </c>
      <c r="L1465" s="3">
        <v>5903.6</v>
      </c>
      <c r="M1465" s="10">
        <f t="shared" si="25"/>
        <v>11334912</v>
      </c>
      <c r="N1465" s="5" t="s">
        <v>12</v>
      </c>
      <c r="O1465" s="1" t="s">
        <v>788</v>
      </c>
      <c r="P1465" s="1" t="s">
        <v>226</v>
      </c>
      <c r="Q1465" s="1" t="s">
        <v>226</v>
      </c>
      <c r="R1465" s="6">
        <v>45820</v>
      </c>
      <c r="S1465" s="1" t="s">
        <v>4027</v>
      </c>
      <c r="T1465" s="124" t="s">
        <v>789</v>
      </c>
    </row>
    <row r="1466" spans="1:20" ht="95.1" customHeight="1" x14ac:dyDescent="0.25">
      <c r="A1466" s="118" t="s">
        <v>2274</v>
      </c>
      <c r="B1466" s="1">
        <v>2006</v>
      </c>
      <c r="C1466" s="1" t="s">
        <v>1496</v>
      </c>
      <c r="D1466" s="1" t="s">
        <v>794</v>
      </c>
      <c r="E1466" s="1" t="s">
        <v>887</v>
      </c>
      <c r="F1466" s="1" t="s">
        <v>1133</v>
      </c>
      <c r="G1466" s="110" t="s">
        <v>3036</v>
      </c>
      <c r="H1466" s="133">
        <v>125250</v>
      </c>
      <c r="I1466" s="1" t="s">
        <v>794</v>
      </c>
      <c r="J1466" s="1" t="s">
        <v>57</v>
      </c>
      <c r="K1466" s="1" t="s">
        <v>795</v>
      </c>
      <c r="L1466" s="3">
        <v>5.72</v>
      </c>
      <c r="M1466" s="10">
        <f t="shared" si="25"/>
        <v>716430</v>
      </c>
      <c r="N1466" s="5" t="s">
        <v>12</v>
      </c>
      <c r="O1466" s="1" t="s">
        <v>796</v>
      </c>
      <c r="P1466" s="1" t="s">
        <v>226</v>
      </c>
      <c r="Q1466" s="1" t="s">
        <v>226</v>
      </c>
      <c r="R1466" s="6">
        <v>45856</v>
      </c>
      <c r="S1466" s="1" t="s">
        <v>4027</v>
      </c>
      <c r="T1466" s="124" t="s">
        <v>797</v>
      </c>
    </row>
    <row r="1467" spans="1:20" ht="95.1" customHeight="1" x14ac:dyDescent="0.25">
      <c r="A1467" s="118" t="s">
        <v>2274</v>
      </c>
      <c r="B1467" s="1">
        <v>2006</v>
      </c>
      <c r="C1467" s="1" t="s">
        <v>1496</v>
      </c>
      <c r="D1467" s="1" t="s">
        <v>794</v>
      </c>
      <c r="E1467" s="1" t="s">
        <v>887</v>
      </c>
      <c r="F1467" s="1" t="s">
        <v>1133</v>
      </c>
      <c r="G1467" s="110" t="s">
        <v>3036</v>
      </c>
      <c r="H1467" s="133">
        <v>216278</v>
      </c>
      <c r="I1467" s="1" t="s">
        <v>794</v>
      </c>
      <c r="J1467" s="1" t="s">
        <v>57</v>
      </c>
      <c r="K1467" s="1" t="s">
        <v>798</v>
      </c>
      <c r="L1467" s="3">
        <v>4.04</v>
      </c>
      <c r="M1467" s="10">
        <f t="shared" si="25"/>
        <v>873763.12</v>
      </c>
      <c r="N1467" s="5" t="s">
        <v>12</v>
      </c>
      <c r="O1467" s="1" t="s">
        <v>796</v>
      </c>
      <c r="P1467" s="1" t="s">
        <v>226</v>
      </c>
      <c r="Q1467" s="1" t="s">
        <v>226</v>
      </c>
      <c r="R1467" s="6">
        <v>45856</v>
      </c>
      <c r="S1467" s="1" t="s">
        <v>4027</v>
      </c>
      <c r="T1467" s="124" t="s">
        <v>797</v>
      </c>
    </row>
    <row r="1468" spans="1:20" ht="95.1" customHeight="1" x14ac:dyDescent="0.25">
      <c r="A1468" s="118" t="s">
        <v>2274</v>
      </c>
      <c r="B1468" s="1">
        <v>2006</v>
      </c>
      <c r="C1468" s="1" t="s">
        <v>1496</v>
      </c>
      <c r="D1468" s="1" t="s">
        <v>794</v>
      </c>
      <c r="E1468" s="1" t="s">
        <v>887</v>
      </c>
      <c r="F1468" s="1" t="s">
        <v>1133</v>
      </c>
      <c r="G1468" s="110" t="s">
        <v>3036</v>
      </c>
      <c r="H1468" s="133">
        <v>52259</v>
      </c>
      <c r="I1468" s="1" t="s">
        <v>794</v>
      </c>
      <c r="J1468" s="1" t="s">
        <v>57</v>
      </c>
      <c r="K1468" s="1" t="s">
        <v>799</v>
      </c>
      <c r="L1468" s="3">
        <v>4.8099999999999996</v>
      </c>
      <c r="M1468" s="10">
        <f t="shared" si="25"/>
        <v>251365.78999999998</v>
      </c>
      <c r="N1468" s="5" t="s">
        <v>12</v>
      </c>
      <c r="O1468" s="1" t="s">
        <v>796</v>
      </c>
      <c r="P1468" s="1" t="s">
        <v>226</v>
      </c>
      <c r="Q1468" s="1" t="s">
        <v>226</v>
      </c>
      <c r="R1468" s="6">
        <v>45856</v>
      </c>
      <c r="S1468" s="1" t="s">
        <v>4027</v>
      </c>
      <c r="T1468" s="124" t="s">
        <v>797</v>
      </c>
    </row>
    <row r="1469" spans="1:20" ht="95.1" customHeight="1" x14ac:dyDescent="0.25">
      <c r="A1469" s="118" t="s">
        <v>2274</v>
      </c>
      <c r="B1469" s="1">
        <v>2006</v>
      </c>
      <c r="C1469" s="1" t="s">
        <v>1496</v>
      </c>
      <c r="D1469" s="1" t="s">
        <v>794</v>
      </c>
      <c r="E1469" s="1" t="s">
        <v>887</v>
      </c>
      <c r="F1469" s="1" t="s">
        <v>1133</v>
      </c>
      <c r="G1469" s="110" t="s">
        <v>3036</v>
      </c>
      <c r="H1469" s="133">
        <v>385141</v>
      </c>
      <c r="I1469" s="1" t="s">
        <v>794</v>
      </c>
      <c r="J1469" s="1" t="s">
        <v>57</v>
      </c>
      <c r="K1469" s="1" t="s">
        <v>800</v>
      </c>
      <c r="L1469" s="3">
        <v>4.91</v>
      </c>
      <c r="M1469" s="10">
        <f t="shared" si="25"/>
        <v>1891042.31</v>
      </c>
      <c r="N1469" s="5" t="s">
        <v>12</v>
      </c>
      <c r="O1469" s="1" t="s">
        <v>796</v>
      </c>
      <c r="P1469" s="1" t="s">
        <v>226</v>
      </c>
      <c r="Q1469" s="1" t="s">
        <v>226</v>
      </c>
      <c r="R1469" s="6">
        <v>45856</v>
      </c>
      <c r="S1469" s="1" t="s">
        <v>4027</v>
      </c>
      <c r="T1469" s="124" t="s">
        <v>797</v>
      </c>
    </row>
    <row r="1470" spans="1:20" ht="95.1" customHeight="1" x14ac:dyDescent="0.25">
      <c r="A1470" s="118" t="s">
        <v>2274</v>
      </c>
      <c r="B1470" s="1">
        <v>2006</v>
      </c>
      <c r="C1470" s="1" t="s">
        <v>1496</v>
      </c>
      <c r="D1470" s="1" t="s">
        <v>801</v>
      </c>
      <c r="E1470" s="1" t="s">
        <v>887</v>
      </c>
      <c r="F1470" s="1">
        <v>1078952</v>
      </c>
      <c r="G1470" s="1" t="s">
        <v>44</v>
      </c>
      <c r="H1470" s="134">
        <v>1</v>
      </c>
      <c r="I1470" s="1" t="s">
        <v>794</v>
      </c>
      <c r="J1470" s="1" t="s">
        <v>57</v>
      </c>
      <c r="K1470" s="1" t="s">
        <v>802</v>
      </c>
      <c r="L1470" s="3">
        <v>1200000</v>
      </c>
      <c r="M1470" s="10">
        <f t="shared" si="25"/>
        <v>1200000</v>
      </c>
      <c r="N1470" s="5" t="s">
        <v>12</v>
      </c>
      <c r="O1470" s="1" t="s">
        <v>796</v>
      </c>
      <c r="P1470" s="1" t="s">
        <v>226</v>
      </c>
      <c r="Q1470" s="1" t="s">
        <v>226</v>
      </c>
      <c r="R1470" s="6">
        <v>45934</v>
      </c>
      <c r="S1470" s="1" t="s">
        <v>4027</v>
      </c>
      <c r="T1470" s="124" t="s">
        <v>803</v>
      </c>
    </row>
    <row r="1471" spans="1:20" ht="95.1" customHeight="1" x14ac:dyDescent="0.25">
      <c r="A1471" s="118" t="s">
        <v>2274</v>
      </c>
      <c r="B1471" s="1">
        <v>2453</v>
      </c>
      <c r="C1471" s="1" t="s">
        <v>1496</v>
      </c>
      <c r="D1471" s="1" t="s">
        <v>801</v>
      </c>
      <c r="E1471" s="1" t="s">
        <v>887</v>
      </c>
      <c r="F1471" s="1">
        <v>1078952</v>
      </c>
      <c r="G1471" s="1" t="s">
        <v>44</v>
      </c>
      <c r="H1471" s="134">
        <v>1</v>
      </c>
      <c r="I1471" s="1" t="s">
        <v>794</v>
      </c>
      <c r="J1471" s="1" t="s">
        <v>57</v>
      </c>
      <c r="K1471" s="1" t="s">
        <v>802</v>
      </c>
      <c r="L1471" s="3">
        <v>1764000</v>
      </c>
      <c r="M1471" s="10">
        <f t="shared" si="25"/>
        <v>1764000</v>
      </c>
      <c r="N1471" s="5" t="s">
        <v>12</v>
      </c>
      <c r="O1471" s="1" t="s">
        <v>796</v>
      </c>
      <c r="P1471" s="1" t="s">
        <v>226</v>
      </c>
      <c r="Q1471" s="1" t="s">
        <v>226</v>
      </c>
      <c r="R1471" s="6">
        <v>45934</v>
      </c>
      <c r="S1471" s="1" t="s">
        <v>4027</v>
      </c>
      <c r="T1471" s="124" t="s">
        <v>803</v>
      </c>
    </row>
    <row r="1472" spans="1:20" ht="95.1" customHeight="1" x14ac:dyDescent="0.25">
      <c r="A1472" s="118" t="s">
        <v>2274</v>
      </c>
      <c r="B1472" s="1">
        <v>2515</v>
      </c>
      <c r="C1472" s="1" t="s">
        <v>1496</v>
      </c>
      <c r="D1472" s="1" t="s">
        <v>804</v>
      </c>
      <c r="E1472" s="1" t="s">
        <v>887</v>
      </c>
      <c r="F1472" s="14">
        <v>2610080500028</v>
      </c>
      <c r="G1472" s="1" t="s">
        <v>44</v>
      </c>
      <c r="H1472" s="133">
        <v>15</v>
      </c>
      <c r="I1472" s="1" t="s">
        <v>804</v>
      </c>
      <c r="J1472" s="1" t="s">
        <v>57</v>
      </c>
      <c r="K1472" s="1" t="s">
        <v>805</v>
      </c>
      <c r="L1472" s="3">
        <v>395</v>
      </c>
      <c r="M1472" s="10">
        <f t="shared" si="25"/>
        <v>5925</v>
      </c>
      <c r="N1472" s="5" t="s">
        <v>12</v>
      </c>
      <c r="O1472" s="1" t="s">
        <v>806</v>
      </c>
      <c r="P1472" s="1" t="s">
        <v>57</v>
      </c>
      <c r="Q1472" s="1" t="s">
        <v>226</v>
      </c>
      <c r="R1472" s="6">
        <v>45726</v>
      </c>
      <c r="S1472" s="1" t="s">
        <v>4027</v>
      </c>
      <c r="T1472" s="124" t="s">
        <v>807</v>
      </c>
    </row>
    <row r="1473" spans="1:20" ht="95.1" customHeight="1" x14ac:dyDescent="0.25">
      <c r="A1473" s="118" t="s">
        <v>2274</v>
      </c>
      <c r="B1473" s="1">
        <v>2515</v>
      </c>
      <c r="C1473" s="1" t="s">
        <v>1496</v>
      </c>
      <c r="D1473" s="1" t="s">
        <v>804</v>
      </c>
      <c r="E1473" s="1" t="s">
        <v>887</v>
      </c>
      <c r="F1473" s="14">
        <v>2610080500004</v>
      </c>
      <c r="G1473" s="1" t="s">
        <v>44</v>
      </c>
      <c r="H1473" s="133">
        <v>5</v>
      </c>
      <c r="I1473" s="1" t="s">
        <v>804</v>
      </c>
      <c r="J1473" s="1" t="s">
        <v>57</v>
      </c>
      <c r="K1473" s="1" t="s">
        <v>808</v>
      </c>
      <c r="L1473" s="3">
        <v>380</v>
      </c>
      <c r="M1473" s="10">
        <f t="shared" si="25"/>
        <v>1900</v>
      </c>
      <c r="N1473" s="5" t="s">
        <v>12</v>
      </c>
      <c r="O1473" s="1" t="s">
        <v>806</v>
      </c>
      <c r="P1473" s="1" t="s">
        <v>57</v>
      </c>
      <c r="Q1473" s="1" t="s">
        <v>226</v>
      </c>
      <c r="R1473" s="6">
        <v>45726</v>
      </c>
      <c r="S1473" s="1" t="s">
        <v>4027</v>
      </c>
      <c r="T1473" s="124" t="s">
        <v>807</v>
      </c>
    </row>
    <row r="1474" spans="1:20" ht="95.1" customHeight="1" x14ac:dyDescent="0.25">
      <c r="A1474" s="118" t="s">
        <v>2274</v>
      </c>
      <c r="B1474" s="1">
        <v>2453</v>
      </c>
      <c r="C1474" s="1" t="s">
        <v>1496</v>
      </c>
      <c r="D1474" s="1" t="s">
        <v>804</v>
      </c>
      <c r="E1474" s="1" t="s">
        <v>887</v>
      </c>
      <c r="F1474" s="14">
        <v>2610080500032</v>
      </c>
      <c r="G1474" s="1" t="s">
        <v>44</v>
      </c>
      <c r="H1474" s="133">
        <v>4</v>
      </c>
      <c r="I1474" s="1" t="s">
        <v>804</v>
      </c>
      <c r="J1474" s="1" t="s">
        <v>57</v>
      </c>
      <c r="K1474" s="1" t="s">
        <v>809</v>
      </c>
      <c r="L1474" s="3">
        <v>957.51</v>
      </c>
      <c r="M1474" s="10">
        <f t="shared" si="25"/>
        <v>3830.04</v>
      </c>
      <c r="N1474" s="5" t="s">
        <v>12</v>
      </c>
      <c r="O1474" s="1" t="s">
        <v>806</v>
      </c>
      <c r="P1474" s="1" t="s">
        <v>57</v>
      </c>
      <c r="Q1474" s="1" t="s">
        <v>226</v>
      </c>
      <c r="R1474" s="6">
        <v>45726</v>
      </c>
      <c r="S1474" s="1" t="s">
        <v>4027</v>
      </c>
      <c r="T1474" s="124" t="s">
        <v>807</v>
      </c>
    </row>
    <row r="1475" spans="1:20" ht="95.1" customHeight="1" x14ac:dyDescent="0.25">
      <c r="A1475" s="118" t="s">
        <v>2274</v>
      </c>
      <c r="B1475" s="1">
        <v>2006</v>
      </c>
      <c r="C1475" s="1" t="s">
        <v>1496</v>
      </c>
      <c r="D1475" s="1" t="s">
        <v>804</v>
      </c>
      <c r="E1475" s="1" t="s">
        <v>887</v>
      </c>
      <c r="F1475" s="14">
        <v>2610080500032</v>
      </c>
      <c r="G1475" s="1" t="s">
        <v>44</v>
      </c>
      <c r="H1475" s="133">
        <v>20</v>
      </c>
      <c r="I1475" s="1" t="s">
        <v>804</v>
      </c>
      <c r="J1475" s="1" t="s">
        <v>57</v>
      </c>
      <c r="K1475" s="1" t="s">
        <v>809</v>
      </c>
      <c r="L1475" s="3">
        <v>957.51</v>
      </c>
      <c r="M1475" s="10">
        <f t="shared" si="25"/>
        <v>19150.2</v>
      </c>
      <c r="N1475" s="5" t="s">
        <v>12</v>
      </c>
      <c r="O1475" s="1" t="s">
        <v>806</v>
      </c>
      <c r="P1475" s="1" t="s">
        <v>57</v>
      </c>
      <c r="Q1475" s="1" t="s">
        <v>226</v>
      </c>
      <c r="R1475" s="6">
        <v>45726</v>
      </c>
      <c r="S1475" s="1" t="s">
        <v>4027</v>
      </c>
      <c r="T1475" s="124" t="s">
        <v>807</v>
      </c>
    </row>
    <row r="1476" spans="1:20" ht="95.1" customHeight="1" x14ac:dyDescent="0.25">
      <c r="A1476" s="118" t="s">
        <v>2274</v>
      </c>
      <c r="B1476" s="1">
        <v>2006</v>
      </c>
      <c r="C1476" s="1" t="s">
        <v>1496</v>
      </c>
      <c r="D1476" s="1" t="s">
        <v>804</v>
      </c>
      <c r="E1476" s="1" t="s">
        <v>887</v>
      </c>
      <c r="F1476" s="14">
        <v>2610080500023</v>
      </c>
      <c r="G1476" s="1" t="s">
        <v>44</v>
      </c>
      <c r="H1476" s="133">
        <v>15</v>
      </c>
      <c r="I1476" s="1" t="s">
        <v>804</v>
      </c>
      <c r="J1476" s="1" t="s">
        <v>57</v>
      </c>
      <c r="K1476" s="1" t="s">
        <v>810</v>
      </c>
      <c r="L1476" s="3">
        <v>684.75</v>
      </c>
      <c r="M1476" s="10">
        <f t="shared" si="25"/>
        <v>10271.25</v>
      </c>
      <c r="N1476" s="5" t="s">
        <v>12</v>
      </c>
      <c r="O1476" s="1" t="s">
        <v>806</v>
      </c>
      <c r="P1476" s="1" t="s">
        <v>57</v>
      </c>
      <c r="Q1476" s="1" t="s">
        <v>226</v>
      </c>
      <c r="R1476" s="6">
        <v>45726</v>
      </c>
      <c r="S1476" s="1" t="s">
        <v>4027</v>
      </c>
      <c r="T1476" s="124" t="s">
        <v>807</v>
      </c>
    </row>
    <row r="1477" spans="1:20" ht="95.1" customHeight="1" x14ac:dyDescent="0.25">
      <c r="A1477" s="118" t="s">
        <v>2274</v>
      </c>
      <c r="B1477" s="1">
        <v>2515</v>
      </c>
      <c r="C1477" s="1" t="s">
        <v>1496</v>
      </c>
      <c r="D1477" s="1" t="s">
        <v>804</v>
      </c>
      <c r="E1477" s="1" t="s">
        <v>887</v>
      </c>
      <c r="F1477" s="14">
        <v>2610080500032</v>
      </c>
      <c r="G1477" s="1" t="s">
        <v>44</v>
      </c>
      <c r="H1477" s="133">
        <v>100</v>
      </c>
      <c r="I1477" s="1" t="s">
        <v>804</v>
      </c>
      <c r="J1477" s="1" t="s">
        <v>57</v>
      </c>
      <c r="K1477" s="1" t="s">
        <v>811</v>
      </c>
      <c r="L1477" s="3">
        <v>760</v>
      </c>
      <c r="M1477" s="10">
        <f t="shared" si="25"/>
        <v>76000</v>
      </c>
      <c r="N1477" s="5" t="s">
        <v>12</v>
      </c>
      <c r="O1477" s="1" t="s">
        <v>806</v>
      </c>
      <c r="P1477" s="1" t="s">
        <v>57</v>
      </c>
      <c r="Q1477" s="1" t="s">
        <v>226</v>
      </c>
      <c r="R1477" s="6">
        <v>45726</v>
      </c>
      <c r="S1477" s="1" t="s">
        <v>4027</v>
      </c>
      <c r="T1477" s="124" t="s">
        <v>807</v>
      </c>
    </row>
    <row r="1478" spans="1:20" ht="95.1" customHeight="1" x14ac:dyDescent="0.25">
      <c r="A1478" s="118" t="s">
        <v>2274</v>
      </c>
      <c r="B1478" s="1">
        <v>2453</v>
      </c>
      <c r="C1478" s="1" t="s">
        <v>1496</v>
      </c>
      <c r="D1478" s="1" t="s">
        <v>804</v>
      </c>
      <c r="E1478" s="1" t="s">
        <v>887</v>
      </c>
      <c r="F1478" s="14">
        <v>2610080500032</v>
      </c>
      <c r="G1478" s="1" t="s">
        <v>44</v>
      </c>
      <c r="H1478" s="133">
        <v>80</v>
      </c>
      <c r="I1478" s="1" t="s">
        <v>804</v>
      </c>
      <c r="J1478" s="1" t="s">
        <v>57</v>
      </c>
      <c r="K1478" s="1" t="s">
        <v>811</v>
      </c>
      <c r="L1478" s="3">
        <v>760</v>
      </c>
      <c r="M1478" s="10">
        <f t="shared" si="25"/>
        <v>60800</v>
      </c>
      <c r="N1478" s="5" t="s">
        <v>12</v>
      </c>
      <c r="O1478" s="1" t="s">
        <v>806</v>
      </c>
      <c r="P1478" s="1" t="s">
        <v>57</v>
      </c>
      <c r="Q1478" s="1" t="s">
        <v>226</v>
      </c>
      <c r="R1478" s="6">
        <v>45726</v>
      </c>
      <c r="S1478" s="1" t="s">
        <v>4027</v>
      </c>
      <c r="T1478" s="124" t="s">
        <v>807</v>
      </c>
    </row>
    <row r="1479" spans="1:20" ht="95.1" customHeight="1" x14ac:dyDescent="0.25">
      <c r="A1479" s="118" t="s">
        <v>2274</v>
      </c>
      <c r="B1479" s="1">
        <v>2513</v>
      </c>
      <c r="C1479" s="1" t="s">
        <v>1496</v>
      </c>
      <c r="D1479" s="1" t="s">
        <v>804</v>
      </c>
      <c r="E1479" s="1" t="s">
        <v>887</v>
      </c>
      <c r="F1479" s="14">
        <v>2610080500032</v>
      </c>
      <c r="G1479" s="1" t="s">
        <v>44</v>
      </c>
      <c r="H1479" s="133">
        <v>10</v>
      </c>
      <c r="I1479" s="1" t="s">
        <v>804</v>
      </c>
      <c r="J1479" s="1" t="s">
        <v>57</v>
      </c>
      <c r="K1479" s="1" t="s">
        <v>811</v>
      </c>
      <c r="L1479" s="3">
        <v>760</v>
      </c>
      <c r="M1479" s="10">
        <f t="shared" si="25"/>
        <v>7600</v>
      </c>
      <c r="N1479" s="5" t="s">
        <v>12</v>
      </c>
      <c r="O1479" s="1" t="s">
        <v>806</v>
      </c>
      <c r="P1479" s="1" t="s">
        <v>57</v>
      </c>
      <c r="Q1479" s="1" t="s">
        <v>226</v>
      </c>
      <c r="R1479" s="6">
        <v>45726</v>
      </c>
      <c r="S1479" s="1" t="s">
        <v>4027</v>
      </c>
      <c r="T1479" s="124" t="s">
        <v>807</v>
      </c>
    </row>
    <row r="1480" spans="1:20" ht="95.1" customHeight="1" x14ac:dyDescent="0.25">
      <c r="A1480" s="118" t="s">
        <v>2274</v>
      </c>
      <c r="B1480" s="1">
        <v>2522</v>
      </c>
      <c r="C1480" s="1" t="s">
        <v>1496</v>
      </c>
      <c r="D1480" s="1" t="s">
        <v>804</v>
      </c>
      <c r="E1480" s="1" t="s">
        <v>887</v>
      </c>
      <c r="F1480" s="14">
        <v>2610080500032</v>
      </c>
      <c r="G1480" s="1" t="s">
        <v>44</v>
      </c>
      <c r="H1480" s="133">
        <v>20</v>
      </c>
      <c r="I1480" s="1" t="s">
        <v>804</v>
      </c>
      <c r="J1480" s="1" t="s">
        <v>57</v>
      </c>
      <c r="K1480" s="1" t="s">
        <v>811</v>
      </c>
      <c r="L1480" s="3">
        <v>760</v>
      </c>
      <c r="M1480" s="10">
        <f t="shared" si="25"/>
        <v>15200</v>
      </c>
      <c r="N1480" s="5" t="s">
        <v>12</v>
      </c>
      <c r="O1480" s="1" t="s">
        <v>806</v>
      </c>
      <c r="P1480" s="1" t="s">
        <v>57</v>
      </c>
      <c r="Q1480" s="1" t="s">
        <v>226</v>
      </c>
      <c r="R1480" s="6">
        <v>45726</v>
      </c>
      <c r="S1480" s="1" t="s">
        <v>4027</v>
      </c>
      <c r="T1480" s="124" t="s">
        <v>807</v>
      </c>
    </row>
    <row r="1481" spans="1:20" ht="95.1" customHeight="1" x14ac:dyDescent="0.25">
      <c r="A1481" s="118" t="s">
        <v>2274</v>
      </c>
      <c r="B1481" s="1">
        <v>2453</v>
      </c>
      <c r="C1481" s="1" t="s">
        <v>1496</v>
      </c>
      <c r="D1481" s="1" t="s">
        <v>804</v>
      </c>
      <c r="E1481" s="1" t="s">
        <v>887</v>
      </c>
      <c r="F1481" s="14">
        <v>1027932</v>
      </c>
      <c r="G1481" s="1" t="s">
        <v>44</v>
      </c>
      <c r="H1481" s="133">
        <v>5</v>
      </c>
      <c r="I1481" s="1" t="s">
        <v>804</v>
      </c>
      <c r="J1481" s="1" t="s">
        <v>57</v>
      </c>
      <c r="K1481" s="1" t="s">
        <v>812</v>
      </c>
      <c r="L1481" s="3">
        <v>976</v>
      </c>
      <c r="M1481" s="10">
        <f t="shared" si="25"/>
        <v>4880</v>
      </c>
      <c r="N1481" s="5" t="s">
        <v>12</v>
      </c>
      <c r="O1481" s="1" t="s">
        <v>806</v>
      </c>
      <c r="P1481" s="1" t="s">
        <v>57</v>
      </c>
      <c r="Q1481" s="1" t="s">
        <v>226</v>
      </c>
      <c r="R1481" s="6">
        <v>45726</v>
      </c>
      <c r="S1481" s="1" t="s">
        <v>4027</v>
      </c>
      <c r="T1481" s="124" t="s">
        <v>807</v>
      </c>
    </row>
    <row r="1482" spans="1:20" ht="95.1" customHeight="1" x14ac:dyDescent="0.25">
      <c r="A1482" s="118" t="s">
        <v>2274</v>
      </c>
      <c r="B1482" s="1">
        <v>2006</v>
      </c>
      <c r="C1482" s="1" t="s">
        <v>1496</v>
      </c>
      <c r="D1482" s="1" t="s">
        <v>804</v>
      </c>
      <c r="E1482" s="1" t="s">
        <v>887</v>
      </c>
      <c r="F1482" s="14">
        <v>1056847</v>
      </c>
      <c r="G1482" s="1" t="s">
        <v>44</v>
      </c>
      <c r="H1482" s="133">
        <v>16</v>
      </c>
      <c r="I1482" s="1" t="s">
        <v>804</v>
      </c>
      <c r="J1482" s="1" t="s">
        <v>57</v>
      </c>
      <c r="K1482" s="1" t="s">
        <v>813</v>
      </c>
      <c r="L1482" s="3">
        <v>430</v>
      </c>
      <c r="M1482" s="10">
        <f t="shared" si="25"/>
        <v>6880</v>
      </c>
      <c r="N1482" s="5" t="s">
        <v>12</v>
      </c>
      <c r="O1482" s="1" t="s">
        <v>806</v>
      </c>
      <c r="P1482" s="1" t="s">
        <v>57</v>
      </c>
      <c r="Q1482" s="1" t="s">
        <v>226</v>
      </c>
      <c r="R1482" s="6">
        <v>45726</v>
      </c>
      <c r="S1482" s="1" t="s">
        <v>4027</v>
      </c>
      <c r="T1482" s="124" t="s">
        <v>807</v>
      </c>
    </row>
    <row r="1483" spans="1:20" ht="95.1" customHeight="1" x14ac:dyDescent="0.25">
      <c r="A1483" s="118" t="s">
        <v>2274</v>
      </c>
      <c r="B1483" s="1">
        <v>2006</v>
      </c>
      <c r="C1483" s="1" t="s">
        <v>1496</v>
      </c>
      <c r="D1483" s="1" t="s">
        <v>804</v>
      </c>
      <c r="E1483" s="1" t="s">
        <v>887</v>
      </c>
      <c r="F1483" s="14">
        <v>48164</v>
      </c>
      <c r="G1483" s="1" t="s">
        <v>44</v>
      </c>
      <c r="H1483" s="133">
        <v>10</v>
      </c>
      <c r="I1483" s="1" t="s">
        <v>804</v>
      </c>
      <c r="J1483" s="1" t="s">
        <v>57</v>
      </c>
      <c r="K1483" s="1" t="s">
        <v>814</v>
      </c>
      <c r="L1483" s="3">
        <v>720</v>
      </c>
      <c r="M1483" s="10">
        <f t="shared" si="25"/>
        <v>7200</v>
      </c>
      <c r="N1483" s="5" t="s">
        <v>12</v>
      </c>
      <c r="O1483" s="1" t="s">
        <v>806</v>
      </c>
      <c r="P1483" s="1" t="s">
        <v>57</v>
      </c>
      <c r="Q1483" s="1" t="s">
        <v>226</v>
      </c>
      <c r="R1483" s="6">
        <v>45726</v>
      </c>
      <c r="S1483" s="1" t="s">
        <v>4027</v>
      </c>
      <c r="T1483" s="124" t="s">
        <v>807</v>
      </c>
    </row>
    <row r="1484" spans="1:20" ht="95.1" customHeight="1" x14ac:dyDescent="0.25">
      <c r="A1484" s="118" t="s">
        <v>2274</v>
      </c>
      <c r="B1484" s="1">
        <v>2006</v>
      </c>
      <c r="C1484" s="1" t="s">
        <v>1496</v>
      </c>
      <c r="D1484" s="1" t="s">
        <v>804</v>
      </c>
      <c r="E1484" s="1" t="s">
        <v>887</v>
      </c>
      <c r="F1484" s="14">
        <v>1071713</v>
      </c>
      <c r="G1484" s="1" t="s">
        <v>44</v>
      </c>
      <c r="H1484" s="133">
        <v>20</v>
      </c>
      <c r="I1484" s="1" t="s">
        <v>804</v>
      </c>
      <c r="J1484" s="1" t="s">
        <v>57</v>
      </c>
      <c r="K1484" s="1" t="s">
        <v>815</v>
      </c>
      <c r="L1484" s="3">
        <v>590</v>
      </c>
      <c r="M1484" s="10">
        <f t="shared" si="25"/>
        <v>11800</v>
      </c>
      <c r="N1484" s="5" t="s">
        <v>12</v>
      </c>
      <c r="O1484" s="1" t="s">
        <v>806</v>
      </c>
      <c r="P1484" s="1" t="s">
        <v>57</v>
      </c>
      <c r="Q1484" s="1" t="s">
        <v>226</v>
      </c>
      <c r="R1484" s="6">
        <v>45726</v>
      </c>
      <c r="S1484" s="1" t="s">
        <v>4027</v>
      </c>
      <c r="T1484" s="124" t="s">
        <v>807</v>
      </c>
    </row>
    <row r="1485" spans="1:20" ht="95.1" customHeight="1" x14ac:dyDescent="0.25">
      <c r="A1485" s="118" t="s">
        <v>2274</v>
      </c>
      <c r="B1485" s="1">
        <v>2006</v>
      </c>
      <c r="C1485" s="1" t="s">
        <v>1496</v>
      </c>
      <c r="D1485" s="1" t="s">
        <v>804</v>
      </c>
      <c r="E1485" s="1" t="s">
        <v>887</v>
      </c>
      <c r="F1485" s="14">
        <v>1057324</v>
      </c>
      <c r="G1485" s="1" t="s">
        <v>44</v>
      </c>
      <c r="H1485" s="133">
        <v>10</v>
      </c>
      <c r="I1485" s="1" t="s">
        <v>804</v>
      </c>
      <c r="J1485" s="1" t="s">
        <v>57</v>
      </c>
      <c r="K1485" s="1" t="s">
        <v>816</v>
      </c>
      <c r="L1485" s="3">
        <v>767</v>
      </c>
      <c r="M1485" s="10">
        <f t="shared" si="25"/>
        <v>7670</v>
      </c>
      <c r="N1485" s="5" t="s">
        <v>12</v>
      </c>
      <c r="O1485" s="1" t="s">
        <v>806</v>
      </c>
      <c r="P1485" s="1" t="s">
        <v>57</v>
      </c>
      <c r="Q1485" s="1" t="s">
        <v>226</v>
      </c>
      <c r="R1485" s="6">
        <v>45726</v>
      </c>
      <c r="S1485" s="1" t="s">
        <v>4027</v>
      </c>
      <c r="T1485" s="124" t="s">
        <v>807</v>
      </c>
    </row>
    <row r="1486" spans="1:20" ht="95.1" customHeight="1" x14ac:dyDescent="0.25">
      <c r="A1486" s="118" t="s">
        <v>2274</v>
      </c>
      <c r="B1486" s="1">
        <v>2970</v>
      </c>
      <c r="C1486" s="1" t="s">
        <v>1496</v>
      </c>
      <c r="D1486" s="1" t="s">
        <v>804</v>
      </c>
      <c r="E1486" s="1" t="s">
        <v>887</v>
      </c>
      <c r="F1486" s="14">
        <v>1057324</v>
      </c>
      <c r="G1486" s="1" t="s">
        <v>44</v>
      </c>
      <c r="H1486" s="133">
        <v>15</v>
      </c>
      <c r="I1486" s="1" t="s">
        <v>804</v>
      </c>
      <c r="J1486" s="1" t="s">
        <v>57</v>
      </c>
      <c r="K1486" s="1" t="s">
        <v>816</v>
      </c>
      <c r="L1486" s="3">
        <v>767</v>
      </c>
      <c r="M1486" s="10">
        <f t="shared" si="25"/>
        <v>11505</v>
      </c>
      <c r="N1486" s="5" t="s">
        <v>12</v>
      </c>
      <c r="O1486" s="1" t="s">
        <v>806</v>
      </c>
      <c r="P1486" s="1" t="s">
        <v>57</v>
      </c>
      <c r="Q1486" s="1" t="s">
        <v>226</v>
      </c>
      <c r="R1486" s="6">
        <v>45726</v>
      </c>
      <c r="S1486" s="1" t="s">
        <v>4027</v>
      </c>
      <c r="T1486" s="124" t="s">
        <v>807</v>
      </c>
    </row>
    <row r="1487" spans="1:20" ht="95.1" customHeight="1" x14ac:dyDescent="0.25">
      <c r="A1487" s="118" t="s">
        <v>2274</v>
      </c>
      <c r="B1487" s="1">
        <v>2515</v>
      </c>
      <c r="C1487" s="1" t="s">
        <v>1496</v>
      </c>
      <c r="D1487" s="1" t="s">
        <v>804</v>
      </c>
      <c r="E1487" s="1" t="s">
        <v>887</v>
      </c>
      <c r="F1487" s="14">
        <v>1057324</v>
      </c>
      <c r="G1487" s="1" t="s">
        <v>44</v>
      </c>
      <c r="H1487" s="133">
        <v>90</v>
      </c>
      <c r="I1487" s="1" t="s">
        <v>804</v>
      </c>
      <c r="J1487" s="1" t="s">
        <v>57</v>
      </c>
      <c r="K1487" s="1" t="s">
        <v>816</v>
      </c>
      <c r="L1487" s="3">
        <v>767</v>
      </c>
      <c r="M1487" s="10">
        <f t="shared" si="25"/>
        <v>69030</v>
      </c>
      <c r="N1487" s="5" t="s">
        <v>12</v>
      </c>
      <c r="O1487" s="1" t="s">
        <v>806</v>
      </c>
      <c r="P1487" s="1" t="s">
        <v>57</v>
      </c>
      <c r="Q1487" s="1" t="s">
        <v>226</v>
      </c>
      <c r="R1487" s="6">
        <v>45726</v>
      </c>
      <c r="S1487" s="1" t="s">
        <v>4027</v>
      </c>
      <c r="T1487" s="124" t="s">
        <v>807</v>
      </c>
    </row>
    <row r="1488" spans="1:20" ht="95.1" customHeight="1" x14ac:dyDescent="0.25">
      <c r="A1488" s="118" t="s">
        <v>2274</v>
      </c>
      <c r="B1488" s="1">
        <v>2453</v>
      </c>
      <c r="C1488" s="1" t="s">
        <v>1496</v>
      </c>
      <c r="D1488" s="1" t="s">
        <v>804</v>
      </c>
      <c r="E1488" s="1" t="s">
        <v>887</v>
      </c>
      <c r="F1488" s="14">
        <v>1103310</v>
      </c>
      <c r="G1488" s="1" t="s">
        <v>44</v>
      </c>
      <c r="H1488" s="133">
        <v>8</v>
      </c>
      <c r="I1488" s="1" t="s">
        <v>804</v>
      </c>
      <c r="J1488" s="1" t="s">
        <v>57</v>
      </c>
      <c r="K1488" s="1" t="s">
        <v>817</v>
      </c>
      <c r="L1488" s="3">
        <v>670</v>
      </c>
      <c r="M1488" s="10">
        <f t="shared" si="25"/>
        <v>5360</v>
      </c>
      <c r="N1488" s="5" t="s">
        <v>12</v>
      </c>
      <c r="O1488" s="1" t="s">
        <v>806</v>
      </c>
      <c r="P1488" s="1" t="s">
        <v>57</v>
      </c>
      <c r="Q1488" s="1" t="s">
        <v>226</v>
      </c>
      <c r="R1488" s="6">
        <v>45726</v>
      </c>
      <c r="S1488" s="1" t="s">
        <v>4027</v>
      </c>
      <c r="T1488" s="124" t="s">
        <v>807</v>
      </c>
    </row>
    <row r="1489" spans="1:20" ht="95.1" customHeight="1" x14ac:dyDescent="0.25">
      <c r="A1489" s="118" t="s">
        <v>2274</v>
      </c>
      <c r="B1489" s="1">
        <v>2970</v>
      </c>
      <c r="C1489" s="1" t="s">
        <v>1496</v>
      </c>
      <c r="D1489" s="1" t="s">
        <v>804</v>
      </c>
      <c r="E1489" s="1" t="s">
        <v>887</v>
      </c>
      <c r="F1489" s="14">
        <v>48028</v>
      </c>
      <c r="G1489" s="1" t="s">
        <v>44</v>
      </c>
      <c r="H1489" s="133">
        <v>20</v>
      </c>
      <c r="I1489" s="1" t="s">
        <v>804</v>
      </c>
      <c r="J1489" s="1" t="s">
        <v>57</v>
      </c>
      <c r="K1489" s="1" t="s">
        <v>818</v>
      </c>
      <c r="L1489" s="3">
        <v>2400</v>
      </c>
      <c r="M1489" s="10">
        <f t="shared" si="25"/>
        <v>48000</v>
      </c>
      <c r="N1489" s="5" t="s">
        <v>12</v>
      </c>
      <c r="O1489" s="1" t="s">
        <v>806</v>
      </c>
      <c r="P1489" s="1" t="s">
        <v>57</v>
      </c>
      <c r="Q1489" s="1" t="s">
        <v>226</v>
      </c>
      <c r="R1489" s="6">
        <v>45726</v>
      </c>
      <c r="S1489" s="1" t="s">
        <v>4027</v>
      </c>
      <c r="T1489" s="124" t="s">
        <v>807</v>
      </c>
    </row>
    <row r="1490" spans="1:20" ht="95.1" customHeight="1" x14ac:dyDescent="0.25">
      <c r="A1490" s="118" t="s">
        <v>2274</v>
      </c>
      <c r="B1490" s="1">
        <v>2522</v>
      </c>
      <c r="C1490" s="1" t="s">
        <v>1496</v>
      </c>
      <c r="D1490" s="1" t="s">
        <v>804</v>
      </c>
      <c r="E1490" s="1" t="s">
        <v>887</v>
      </c>
      <c r="F1490" s="14">
        <v>48028</v>
      </c>
      <c r="G1490" s="1" t="s">
        <v>44</v>
      </c>
      <c r="H1490" s="133">
        <v>20</v>
      </c>
      <c r="I1490" s="1" t="s">
        <v>804</v>
      </c>
      <c r="J1490" s="1" t="s">
        <v>57</v>
      </c>
      <c r="K1490" s="1" t="s">
        <v>818</v>
      </c>
      <c r="L1490" s="3">
        <v>2400</v>
      </c>
      <c r="M1490" s="10">
        <f t="shared" si="25"/>
        <v>48000</v>
      </c>
      <c r="N1490" s="5" t="s">
        <v>12</v>
      </c>
      <c r="O1490" s="1" t="s">
        <v>806</v>
      </c>
      <c r="P1490" s="1" t="s">
        <v>57</v>
      </c>
      <c r="Q1490" s="1" t="s">
        <v>226</v>
      </c>
      <c r="R1490" s="6">
        <v>45726</v>
      </c>
      <c r="S1490" s="1" t="s">
        <v>4027</v>
      </c>
      <c r="T1490" s="124" t="s">
        <v>807</v>
      </c>
    </row>
    <row r="1491" spans="1:20" ht="95.1" customHeight="1" x14ac:dyDescent="0.25">
      <c r="A1491" s="118" t="s">
        <v>2274</v>
      </c>
      <c r="B1491" s="1">
        <v>2513</v>
      </c>
      <c r="C1491" s="1" t="s">
        <v>1496</v>
      </c>
      <c r="D1491" s="1" t="s">
        <v>804</v>
      </c>
      <c r="E1491" s="1" t="s">
        <v>887</v>
      </c>
      <c r="F1491" s="14">
        <v>48028</v>
      </c>
      <c r="G1491" s="1" t="s">
        <v>44</v>
      </c>
      <c r="H1491" s="133">
        <v>26</v>
      </c>
      <c r="I1491" s="1" t="s">
        <v>804</v>
      </c>
      <c r="J1491" s="1" t="s">
        <v>57</v>
      </c>
      <c r="K1491" s="1" t="s">
        <v>818</v>
      </c>
      <c r="L1491" s="3">
        <v>2400</v>
      </c>
      <c r="M1491" s="10">
        <f t="shared" si="25"/>
        <v>62400</v>
      </c>
      <c r="N1491" s="5" t="s">
        <v>12</v>
      </c>
      <c r="O1491" s="1" t="s">
        <v>806</v>
      </c>
      <c r="P1491" s="1" t="s">
        <v>57</v>
      </c>
      <c r="Q1491" s="1" t="s">
        <v>226</v>
      </c>
      <c r="R1491" s="6">
        <v>45726</v>
      </c>
      <c r="S1491" s="1" t="s">
        <v>4027</v>
      </c>
      <c r="T1491" s="124" t="s">
        <v>807</v>
      </c>
    </row>
    <row r="1492" spans="1:20" ht="95.1" customHeight="1" x14ac:dyDescent="0.25">
      <c r="A1492" s="118" t="s">
        <v>2274</v>
      </c>
      <c r="B1492" s="1">
        <v>2970</v>
      </c>
      <c r="C1492" s="1" t="s">
        <v>1496</v>
      </c>
      <c r="D1492" s="1" t="s">
        <v>804</v>
      </c>
      <c r="E1492" s="1" t="s">
        <v>887</v>
      </c>
      <c r="F1492" s="1" t="s">
        <v>1133</v>
      </c>
      <c r="G1492" s="1" t="s">
        <v>44</v>
      </c>
      <c r="H1492" s="133">
        <v>36</v>
      </c>
      <c r="I1492" s="1" t="s">
        <v>804</v>
      </c>
      <c r="J1492" s="1" t="s">
        <v>57</v>
      </c>
      <c r="K1492" s="1" t="s">
        <v>819</v>
      </c>
      <c r="L1492" s="3">
        <v>1950</v>
      </c>
      <c r="M1492" s="10">
        <f t="shared" si="25"/>
        <v>70200</v>
      </c>
      <c r="N1492" s="5" t="s">
        <v>12</v>
      </c>
      <c r="O1492" s="1" t="s">
        <v>806</v>
      </c>
      <c r="P1492" s="1" t="s">
        <v>57</v>
      </c>
      <c r="Q1492" s="1" t="s">
        <v>226</v>
      </c>
      <c r="R1492" s="6">
        <v>45726</v>
      </c>
      <c r="S1492" s="1" t="s">
        <v>4027</v>
      </c>
      <c r="T1492" s="124" t="s">
        <v>807</v>
      </c>
    </row>
    <row r="1493" spans="1:20" ht="95.1" customHeight="1" x14ac:dyDescent="0.25">
      <c r="A1493" s="118" t="s">
        <v>2274</v>
      </c>
      <c r="B1493" s="1">
        <v>2453</v>
      </c>
      <c r="C1493" s="1" t="s">
        <v>1496</v>
      </c>
      <c r="D1493" s="1" t="s">
        <v>804</v>
      </c>
      <c r="E1493" s="1" t="s">
        <v>887</v>
      </c>
      <c r="F1493" s="14">
        <v>2610080500059</v>
      </c>
      <c r="G1493" s="1" t="s">
        <v>44</v>
      </c>
      <c r="H1493" s="133">
        <v>5</v>
      </c>
      <c r="I1493" s="1" t="s">
        <v>804</v>
      </c>
      <c r="J1493" s="1" t="s">
        <v>57</v>
      </c>
      <c r="K1493" s="1" t="s">
        <v>820</v>
      </c>
      <c r="L1493" s="3">
        <v>350</v>
      </c>
      <c r="M1493" s="10">
        <f t="shared" si="25"/>
        <v>1750</v>
      </c>
      <c r="N1493" s="5" t="s">
        <v>12</v>
      </c>
      <c r="O1493" s="1" t="s">
        <v>806</v>
      </c>
      <c r="P1493" s="1" t="s">
        <v>57</v>
      </c>
      <c r="Q1493" s="1" t="s">
        <v>226</v>
      </c>
      <c r="R1493" s="6">
        <v>45726</v>
      </c>
      <c r="S1493" s="1" t="s">
        <v>4027</v>
      </c>
      <c r="T1493" s="124" t="s">
        <v>807</v>
      </c>
    </row>
    <row r="1494" spans="1:20" ht="95.1" customHeight="1" x14ac:dyDescent="0.25">
      <c r="A1494" s="118" t="s">
        <v>2274</v>
      </c>
      <c r="B1494" s="1">
        <v>2453</v>
      </c>
      <c r="C1494" s="1" t="s">
        <v>1496</v>
      </c>
      <c r="D1494" s="1" t="s">
        <v>804</v>
      </c>
      <c r="E1494" s="1" t="s">
        <v>887</v>
      </c>
      <c r="F1494" s="14">
        <v>1095680</v>
      </c>
      <c r="G1494" s="1" t="s">
        <v>44</v>
      </c>
      <c r="H1494" s="133">
        <v>5</v>
      </c>
      <c r="I1494" s="1" t="s">
        <v>804</v>
      </c>
      <c r="J1494" s="1" t="s">
        <v>57</v>
      </c>
      <c r="K1494" s="1" t="s">
        <v>821</v>
      </c>
      <c r="L1494" s="3">
        <v>280</v>
      </c>
      <c r="M1494" s="10">
        <f t="shared" si="25"/>
        <v>1400</v>
      </c>
      <c r="N1494" s="5" t="s">
        <v>12</v>
      </c>
      <c r="O1494" s="1" t="s">
        <v>806</v>
      </c>
      <c r="P1494" s="1" t="s">
        <v>57</v>
      </c>
      <c r="Q1494" s="1" t="s">
        <v>226</v>
      </c>
      <c r="R1494" s="6">
        <v>45726</v>
      </c>
      <c r="S1494" s="1" t="s">
        <v>4027</v>
      </c>
      <c r="T1494" s="124" t="s">
        <v>807</v>
      </c>
    </row>
    <row r="1495" spans="1:20" ht="95.1" customHeight="1" x14ac:dyDescent="0.25">
      <c r="A1495" s="118" t="s">
        <v>2274</v>
      </c>
      <c r="B1495" s="1">
        <v>2006</v>
      </c>
      <c r="C1495" s="1" t="s">
        <v>1496</v>
      </c>
      <c r="D1495" s="1" t="s">
        <v>804</v>
      </c>
      <c r="E1495" s="1" t="s">
        <v>887</v>
      </c>
      <c r="F1495" s="14">
        <v>1113471</v>
      </c>
      <c r="G1495" s="1" t="s">
        <v>44</v>
      </c>
      <c r="H1495" s="133">
        <v>20</v>
      </c>
      <c r="I1495" s="1" t="s">
        <v>804</v>
      </c>
      <c r="J1495" s="1" t="s">
        <v>57</v>
      </c>
      <c r="K1495" s="1" t="s">
        <v>822</v>
      </c>
      <c r="L1495" s="3">
        <v>900</v>
      </c>
      <c r="M1495" s="10">
        <f t="shared" si="25"/>
        <v>18000</v>
      </c>
      <c r="N1495" s="5" t="s">
        <v>12</v>
      </c>
      <c r="O1495" s="1" t="s">
        <v>806</v>
      </c>
      <c r="P1495" s="1" t="s">
        <v>57</v>
      </c>
      <c r="Q1495" s="1" t="s">
        <v>226</v>
      </c>
      <c r="R1495" s="6">
        <v>45726</v>
      </c>
      <c r="S1495" s="1" t="s">
        <v>4027</v>
      </c>
      <c r="T1495" s="124" t="s">
        <v>807</v>
      </c>
    </row>
    <row r="1496" spans="1:20" ht="95.1" customHeight="1" x14ac:dyDescent="0.25">
      <c r="A1496" s="118" t="s">
        <v>2274</v>
      </c>
      <c r="B1496" s="1">
        <v>2522</v>
      </c>
      <c r="C1496" s="1" t="s">
        <v>1496</v>
      </c>
      <c r="D1496" s="1" t="s">
        <v>804</v>
      </c>
      <c r="E1496" s="1" t="s">
        <v>887</v>
      </c>
      <c r="F1496" s="14">
        <v>1113471</v>
      </c>
      <c r="G1496" s="1" t="s">
        <v>44</v>
      </c>
      <c r="H1496" s="133">
        <v>30</v>
      </c>
      <c r="I1496" s="1" t="s">
        <v>804</v>
      </c>
      <c r="J1496" s="1" t="s">
        <v>57</v>
      </c>
      <c r="K1496" s="1" t="s">
        <v>822</v>
      </c>
      <c r="L1496" s="3">
        <v>900</v>
      </c>
      <c r="M1496" s="10">
        <f t="shared" si="25"/>
        <v>27000</v>
      </c>
      <c r="N1496" s="5" t="s">
        <v>12</v>
      </c>
      <c r="O1496" s="1" t="s">
        <v>806</v>
      </c>
      <c r="P1496" s="1" t="s">
        <v>57</v>
      </c>
      <c r="Q1496" s="1" t="s">
        <v>226</v>
      </c>
      <c r="R1496" s="6">
        <v>45726</v>
      </c>
      <c r="S1496" s="1" t="s">
        <v>4027</v>
      </c>
      <c r="T1496" s="124" t="s">
        <v>807</v>
      </c>
    </row>
    <row r="1497" spans="1:20" ht="95.1" customHeight="1" x14ac:dyDescent="0.25">
      <c r="A1497" s="118" t="s">
        <v>2274</v>
      </c>
      <c r="B1497" s="1">
        <v>2006</v>
      </c>
      <c r="C1497" s="1" t="s">
        <v>1496</v>
      </c>
      <c r="D1497" s="1" t="s">
        <v>823</v>
      </c>
      <c r="E1497" s="1" t="s">
        <v>2699</v>
      </c>
      <c r="F1497" s="14" t="s">
        <v>824</v>
      </c>
      <c r="G1497" s="1" t="s">
        <v>4056</v>
      </c>
      <c r="H1497" s="133">
        <v>29</v>
      </c>
      <c r="I1497" s="1" t="s">
        <v>2487</v>
      </c>
      <c r="J1497" s="1" t="s">
        <v>57</v>
      </c>
      <c r="K1497" s="1" t="s">
        <v>825</v>
      </c>
      <c r="L1497" s="3">
        <v>80</v>
      </c>
      <c r="M1497" s="10">
        <f t="shared" si="25"/>
        <v>2320</v>
      </c>
      <c r="N1497" s="5" t="s">
        <v>12</v>
      </c>
      <c r="O1497" s="1" t="s">
        <v>53</v>
      </c>
      <c r="P1497" s="1" t="s">
        <v>57</v>
      </c>
      <c r="Q1497" s="1" t="s">
        <v>226</v>
      </c>
      <c r="R1497" s="6">
        <v>45731</v>
      </c>
      <c r="S1497" s="1" t="s">
        <v>2776</v>
      </c>
      <c r="T1497" s="124" t="s">
        <v>826</v>
      </c>
    </row>
    <row r="1498" spans="1:20" ht="95.1" customHeight="1" x14ac:dyDescent="0.25">
      <c r="A1498" s="118" t="s">
        <v>2274</v>
      </c>
      <c r="B1498" s="1">
        <v>2006</v>
      </c>
      <c r="C1498" s="1" t="s">
        <v>1496</v>
      </c>
      <c r="D1498" s="1" t="s">
        <v>827</v>
      </c>
      <c r="E1498" s="1" t="s">
        <v>2699</v>
      </c>
      <c r="F1498" s="1" t="s">
        <v>1133</v>
      </c>
      <c r="G1498" s="1" t="s">
        <v>4056</v>
      </c>
      <c r="H1498" s="133">
        <v>29</v>
      </c>
      <c r="I1498" s="7" t="s">
        <v>827</v>
      </c>
      <c r="J1498" s="1" t="s">
        <v>57</v>
      </c>
      <c r="K1498" s="1" t="s">
        <v>827</v>
      </c>
      <c r="L1498" s="3">
        <v>15000</v>
      </c>
      <c r="M1498" s="10">
        <f t="shared" si="25"/>
        <v>435000</v>
      </c>
      <c r="N1498" s="5" t="s">
        <v>12</v>
      </c>
      <c r="O1498" s="1" t="s">
        <v>53</v>
      </c>
      <c r="P1498" s="1" t="s">
        <v>57</v>
      </c>
      <c r="Q1498" s="1" t="s">
        <v>226</v>
      </c>
      <c r="R1498" s="6">
        <v>45731</v>
      </c>
      <c r="S1498" s="1" t="s">
        <v>2776</v>
      </c>
      <c r="T1498" s="124" t="s">
        <v>828</v>
      </c>
    </row>
    <row r="1499" spans="1:20" ht="95.1" customHeight="1" x14ac:dyDescent="0.25">
      <c r="A1499" s="118" t="s">
        <v>2274</v>
      </c>
      <c r="B1499" s="1">
        <v>2006</v>
      </c>
      <c r="C1499" s="1" t="s">
        <v>1496</v>
      </c>
      <c r="D1499" s="1" t="s">
        <v>829</v>
      </c>
      <c r="E1499" s="110" t="s">
        <v>2692</v>
      </c>
      <c r="F1499" s="14">
        <v>1104071</v>
      </c>
      <c r="G1499" s="1" t="s">
        <v>1501</v>
      </c>
      <c r="H1499" s="133">
        <v>25</v>
      </c>
      <c r="I1499" s="7" t="s">
        <v>2520</v>
      </c>
      <c r="J1499" s="1" t="s">
        <v>57</v>
      </c>
      <c r="K1499" s="1" t="s">
        <v>830</v>
      </c>
      <c r="L1499" s="3">
        <v>7009.64</v>
      </c>
      <c r="M1499" s="10">
        <f>H1499*L1499</f>
        <v>175241</v>
      </c>
      <c r="N1499" s="5" t="s">
        <v>12</v>
      </c>
      <c r="O1499" s="33" t="s">
        <v>2270</v>
      </c>
      <c r="P1499" s="1" t="s">
        <v>226</v>
      </c>
      <c r="Q1499" s="1" t="s">
        <v>226</v>
      </c>
      <c r="R1499" s="6">
        <v>45914</v>
      </c>
      <c r="S1499" s="1" t="s">
        <v>4027</v>
      </c>
      <c r="T1499" s="124" t="s">
        <v>832</v>
      </c>
    </row>
    <row r="1500" spans="1:20" ht="95.1" customHeight="1" x14ac:dyDescent="0.25">
      <c r="A1500" s="118" t="s">
        <v>2274</v>
      </c>
      <c r="B1500" s="1">
        <v>2006</v>
      </c>
      <c r="C1500" s="1" t="s">
        <v>1496</v>
      </c>
      <c r="D1500" s="1" t="s">
        <v>829</v>
      </c>
      <c r="E1500" s="1" t="s">
        <v>2699</v>
      </c>
      <c r="F1500" s="14">
        <v>1104067</v>
      </c>
      <c r="G1500" s="1" t="s">
        <v>1501</v>
      </c>
      <c r="H1500" s="133">
        <v>600</v>
      </c>
      <c r="I1500" s="7" t="s">
        <v>2520</v>
      </c>
      <c r="J1500" s="1" t="s">
        <v>57</v>
      </c>
      <c r="K1500" s="1" t="s">
        <v>833</v>
      </c>
      <c r="L1500" s="3">
        <v>130.65</v>
      </c>
      <c r="M1500" s="10">
        <f t="shared" ref="M1500:M1504" si="26">H1500*L1500</f>
        <v>78390</v>
      </c>
      <c r="N1500" s="5" t="s">
        <v>12</v>
      </c>
      <c r="O1500" s="1" t="s">
        <v>831</v>
      </c>
      <c r="P1500" s="1" t="s">
        <v>226</v>
      </c>
      <c r="Q1500" s="1" t="s">
        <v>226</v>
      </c>
      <c r="R1500" s="6">
        <v>45914</v>
      </c>
      <c r="S1500" s="1" t="s">
        <v>4027</v>
      </c>
      <c r="T1500" s="124" t="s">
        <v>832</v>
      </c>
    </row>
    <row r="1501" spans="1:20" ht="95.1" customHeight="1" x14ac:dyDescent="0.25">
      <c r="A1501" s="118" t="s">
        <v>2274</v>
      </c>
      <c r="B1501" s="1">
        <v>2006</v>
      </c>
      <c r="C1501" s="1" t="s">
        <v>1496</v>
      </c>
      <c r="D1501" s="1" t="s">
        <v>829</v>
      </c>
      <c r="E1501" s="1" t="s">
        <v>2699</v>
      </c>
      <c r="F1501" s="14">
        <v>1104068</v>
      </c>
      <c r="G1501" s="1" t="s">
        <v>1501</v>
      </c>
      <c r="H1501" s="133">
        <v>3500</v>
      </c>
      <c r="I1501" s="7" t="s">
        <v>2520</v>
      </c>
      <c r="J1501" s="1" t="s">
        <v>57</v>
      </c>
      <c r="K1501" s="1" t="s">
        <v>834</v>
      </c>
      <c r="L1501" s="3">
        <v>318.58999999999997</v>
      </c>
      <c r="M1501" s="10">
        <f t="shared" si="26"/>
        <v>1115065</v>
      </c>
      <c r="N1501" s="5" t="s">
        <v>12</v>
      </c>
      <c r="O1501" s="1" t="s">
        <v>831</v>
      </c>
      <c r="P1501" s="1" t="s">
        <v>226</v>
      </c>
      <c r="Q1501" s="1" t="s">
        <v>226</v>
      </c>
      <c r="R1501" s="6">
        <v>45914</v>
      </c>
      <c r="S1501" s="1" t="s">
        <v>4027</v>
      </c>
      <c r="T1501" s="124" t="s">
        <v>832</v>
      </c>
    </row>
    <row r="1502" spans="1:20" ht="95.1" customHeight="1" x14ac:dyDescent="0.25">
      <c r="A1502" s="118" t="s">
        <v>2274</v>
      </c>
      <c r="B1502" s="1">
        <v>2006</v>
      </c>
      <c r="C1502" s="1" t="s">
        <v>1496</v>
      </c>
      <c r="D1502" s="1" t="s">
        <v>829</v>
      </c>
      <c r="E1502" s="1" t="s">
        <v>2699</v>
      </c>
      <c r="F1502" s="14">
        <v>1104072</v>
      </c>
      <c r="G1502" s="1" t="s">
        <v>1501</v>
      </c>
      <c r="H1502" s="133">
        <v>10</v>
      </c>
      <c r="I1502" s="7" t="s">
        <v>2520</v>
      </c>
      <c r="J1502" s="1" t="s">
        <v>57</v>
      </c>
      <c r="K1502" s="1" t="s">
        <v>835</v>
      </c>
      <c r="L1502" s="3">
        <v>7500</v>
      </c>
      <c r="M1502" s="10">
        <f t="shared" si="26"/>
        <v>75000</v>
      </c>
      <c r="N1502" s="5" t="s">
        <v>12</v>
      </c>
      <c r="O1502" s="1" t="s">
        <v>831</v>
      </c>
      <c r="P1502" s="1" t="s">
        <v>226</v>
      </c>
      <c r="Q1502" s="1" t="s">
        <v>226</v>
      </c>
      <c r="R1502" s="6">
        <v>45914</v>
      </c>
      <c r="S1502" s="1" t="s">
        <v>4027</v>
      </c>
      <c r="T1502" s="124" t="s">
        <v>832</v>
      </c>
    </row>
    <row r="1503" spans="1:20" ht="95.1" customHeight="1" x14ac:dyDescent="0.25">
      <c r="A1503" s="118" t="s">
        <v>2274</v>
      </c>
      <c r="B1503" s="1">
        <v>2006</v>
      </c>
      <c r="C1503" s="1" t="s">
        <v>1496</v>
      </c>
      <c r="D1503" s="1" t="s">
        <v>829</v>
      </c>
      <c r="E1503" s="1" t="s">
        <v>2699</v>
      </c>
      <c r="F1503" s="14">
        <v>1104067</v>
      </c>
      <c r="G1503" s="1" t="s">
        <v>1501</v>
      </c>
      <c r="H1503" s="133">
        <v>500</v>
      </c>
      <c r="I1503" s="7" t="s">
        <v>2520</v>
      </c>
      <c r="J1503" s="1" t="s">
        <v>57</v>
      </c>
      <c r="K1503" s="1" t="s">
        <v>833</v>
      </c>
      <c r="L1503" s="3">
        <v>130.65</v>
      </c>
      <c r="M1503" s="10">
        <f t="shared" si="26"/>
        <v>65325</v>
      </c>
      <c r="N1503" s="5" t="s">
        <v>12</v>
      </c>
      <c r="O1503" s="1" t="s">
        <v>831</v>
      </c>
      <c r="P1503" s="1" t="s">
        <v>226</v>
      </c>
      <c r="Q1503" s="1" t="s">
        <v>226</v>
      </c>
      <c r="R1503" s="6">
        <v>45914</v>
      </c>
      <c r="S1503" s="1" t="s">
        <v>4027</v>
      </c>
      <c r="T1503" s="124" t="s">
        <v>832</v>
      </c>
    </row>
    <row r="1504" spans="1:20" ht="95.1" customHeight="1" x14ac:dyDescent="0.25">
      <c r="A1504" s="118" t="s">
        <v>2274</v>
      </c>
      <c r="B1504" s="1">
        <v>2006</v>
      </c>
      <c r="C1504" s="1" t="s">
        <v>1496</v>
      </c>
      <c r="D1504" s="1" t="s">
        <v>829</v>
      </c>
      <c r="E1504" s="1" t="s">
        <v>2699</v>
      </c>
      <c r="F1504" s="14">
        <v>1104068</v>
      </c>
      <c r="G1504" s="1" t="s">
        <v>1501</v>
      </c>
      <c r="H1504" s="133">
        <v>1000</v>
      </c>
      <c r="I1504" s="7" t="s">
        <v>2520</v>
      </c>
      <c r="J1504" s="1" t="s">
        <v>57</v>
      </c>
      <c r="K1504" s="1" t="s">
        <v>834</v>
      </c>
      <c r="L1504" s="3">
        <v>318.58999999999997</v>
      </c>
      <c r="M1504" s="10">
        <f t="shared" si="26"/>
        <v>318590</v>
      </c>
      <c r="N1504" s="5" t="s">
        <v>12</v>
      </c>
      <c r="O1504" s="1" t="s">
        <v>831</v>
      </c>
      <c r="P1504" s="1" t="s">
        <v>226</v>
      </c>
      <c r="Q1504" s="1" t="s">
        <v>226</v>
      </c>
      <c r="R1504" s="6">
        <v>45914</v>
      </c>
      <c r="S1504" s="1" t="s">
        <v>4027</v>
      </c>
      <c r="T1504" s="124" t="s">
        <v>832</v>
      </c>
    </row>
    <row r="1505" spans="1:20" ht="95.1" customHeight="1" x14ac:dyDescent="0.25">
      <c r="A1505" s="121" t="s">
        <v>2275</v>
      </c>
      <c r="B1505" s="107">
        <v>2515</v>
      </c>
      <c r="C1505" s="1" t="s">
        <v>11</v>
      </c>
      <c r="D1505" s="107" t="s">
        <v>836</v>
      </c>
      <c r="E1505" s="1" t="s">
        <v>2699</v>
      </c>
      <c r="F1505" s="1" t="s">
        <v>1133</v>
      </c>
      <c r="G1505" s="1" t="s">
        <v>4051</v>
      </c>
      <c r="H1505" s="45">
        <v>1096798</v>
      </c>
      <c r="I1505" s="34" t="s">
        <v>2558</v>
      </c>
      <c r="J1505" s="1" t="s">
        <v>57</v>
      </c>
      <c r="K1505" s="107" t="s">
        <v>837</v>
      </c>
      <c r="L1505" s="108">
        <v>2.89</v>
      </c>
      <c r="M1505" s="108">
        <v>3169746.22</v>
      </c>
      <c r="N1505" s="17" t="s">
        <v>838</v>
      </c>
      <c r="O1505" s="1" t="s">
        <v>53</v>
      </c>
      <c r="P1505" s="1" t="s">
        <v>226</v>
      </c>
      <c r="Q1505" s="107" t="s">
        <v>226</v>
      </c>
      <c r="R1505" s="6" t="s">
        <v>2637</v>
      </c>
      <c r="S1505" s="1" t="s">
        <v>4027</v>
      </c>
      <c r="T1505" s="60" t="s">
        <v>839</v>
      </c>
    </row>
    <row r="1506" spans="1:20" ht="95.1" customHeight="1" x14ac:dyDescent="0.25">
      <c r="A1506" s="121" t="s">
        <v>2275</v>
      </c>
      <c r="B1506" s="107">
        <v>2515</v>
      </c>
      <c r="C1506" s="1" t="s">
        <v>11</v>
      </c>
      <c r="D1506" s="107" t="s">
        <v>840</v>
      </c>
      <c r="E1506" s="1" t="s">
        <v>2699</v>
      </c>
      <c r="F1506" s="1" t="s">
        <v>1133</v>
      </c>
      <c r="G1506" s="1" t="s">
        <v>4051</v>
      </c>
      <c r="H1506" s="45">
        <v>14149</v>
      </c>
      <c r="I1506" s="34" t="s">
        <v>2558</v>
      </c>
      <c r="J1506" s="1" t="s">
        <v>57</v>
      </c>
      <c r="K1506" s="107" t="s">
        <v>841</v>
      </c>
      <c r="L1506" s="108">
        <v>2.89</v>
      </c>
      <c r="M1506" s="108">
        <v>40890.61</v>
      </c>
      <c r="N1506" s="17" t="s">
        <v>838</v>
      </c>
      <c r="O1506" s="1" t="s">
        <v>53</v>
      </c>
      <c r="P1506" s="1" t="s">
        <v>226</v>
      </c>
      <c r="Q1506" s="107" t="s">
        <v>226</v>
      </c>
      <c r="R1506" s="6" t="s">
        <v>2637</v>
      </c>
      <c r="S1506" s="1" t="s">
        <v>4027</v>
      </c>
      <c r="T1506" s="60" t="s">
        <v>839</v>
      </c>
    </row>
    <row r="1507" spans="1:20" ht="95.1" customHeight="1" x14ac:dyDescent="0.25">
      <c r="A1507" s="121" t="s">
        <v>2275</v>
      </c>
      <c r="B1507" s="107">
        <v>2515</v>
      </c>
      <c r="C1507" s="1" t="s">
        <v>11</v>
      </c>
      <c r="D1507" s="107" t="s">
        <v>842</v>
      </c>
      <c r="E1507" s="1" t="s">
        <v>2699</v>
      </c>
      <c r="F1507" s="107">
        <v>1099658</v>
      </c>
      <c r="G1507" s="1" t="s">
        <v>4051</v>
      </c>
      <c r="H1507" s="45">
        <v>3617424</v>
      </c>
      <c r="I1507" s="34" t="s">
        <v>2559</v>
      </c>
      <c r="J1507" s="1" t="s">
        <v>57</v>
      </c>
      <c r="K1507" s="107" t="s">
        <v>843</v>
      </c>
      <c r="L1507" s="108">
        <v>6.19</v>
      </c>
      <c r="M1507" s="108">
        <v>22406600.870000001</v>
      </c>
      <c r="N1507" s="107" t="s">
        <v>838</v>
      </c>
      <c r="O1507" s="1" t="s">
        <v>53</v>
      </c>
      <c r="P1507" s="1" t="s">
        <v>226</v>
      </c>
      <c r="Q1507" s="107" t="s">
        <v>226</v>
      </c>
      <c r="R1507" s="6" t="s">
        <v>2637</v>
      </c>
      <c r="S1507" s="1" t="s">
        <v>2776</v>
      </c>
      <c r="T1507" s="60" t="s">
        <v>844</v>
      </c>
    </row>
    <row r="1508" spans="1:20" ht="95.1" customHeight="1" x14ac:dyDescent="0.25">
      <c r="A1508" s="121" t="s">
        <v>2275</v>
      </c>
      <c r="B1508" s="107">
        <v>2515</v>
      </c>
      <c r="C1508" s="1" t="s">
        <v>11</v>
      </c>
      <c r="D1508" s="107" t="s">
        <v>845</v>
      </c>
      <c r="E1508" s="1" t="s">
        <v>2699</v>
      </c>
      <c r="F1508" s="107">
        <v>624</v>
      </c>
      <c r="G1508" s="1" t="s">
        <v>4056</v>
      </c>
      <c r="H1508" s="45">
        <v>2156</v>
      </c>
      <c r="I1508" s="107" t="s">
        <v>845</v>
      </c>
      <c r="J1508" s="1" t="s">
        <v>57</v>
      </c>
      <c r="K1508" s="107" t="s">
        <v>846</v>
      </c>
      <c r="L1508" s="108">
        <v>310.97000000000003</v>
      </c>
      <c r="M1508" s="108">
        <v>670438.31999999995</v>
      </c>
      <c r="N1508" s="107" t="s">
        <v>838</v>
      </c>
      <c r="O1508" s="1" t="s">
        <v>53</v>
      </c>
      <c r="P1508" s="1" t="s">
        <v>57</v>
      </c>
      <c r="Q1508" s="107" t="s">
        <v>847</v>
      </c>
      <c r="R1508" s="16" t="s">
        <v>848</v>
      </c>
      <c r="S1508" s="1" t="s">
        <v>4027</v>
      </c>
      <c r="T1508" s="60" t="s">
        <v>849</v>
      </c>
    </row>
    <row r="1509" spans="1:20" ht="95.1" customHeight="1" x14ac:dyDescent="0.25">
      <c r="A1509" s="121" t="s">
        <v>2275</v>
      </c>
      <c r="B1509" s="107">
        <v>2515</v>
      </c>
      <c r="C1509" s="1" t="s">
        <v>11</v>
      </c>
      <c r="D1509" s="107" t="s">
        <v>850</v>
      </c>
      <c r="E1509" s="1" t="s">
        <v>2699</v>
      </c>
      <c r="F1509" s="1" t="s">
        <v>1133</v>
      </c>
      <c r="G1509" s="1" t="s">
        <v>4056</v>
      </c>
      <c r="H1509" s="133" t="s">
        <v>1045</v>
      </c>
      <c r="I1509" s="107" t="s">
        <v>2560</v>
      </c>
      <c r="J1509" s="1" t="s">
        <v>57</v>
      </c>
      <c r="K1509" s="107" t="s">
        <v>851</v>
      </c>
      <c r="L1509" s="35">
        <v>2.8170000000000002</v>
      </c>
      <c r="M1509" s="108">
        <v>167907920.11000001</v>
      </c>
      <c r="N1509" s="107" t="s">
        <v>838</v>
      </c>
      <c r="O1509" s="1" t="s">
        <v>51</v>
      </c>
      <c r="P1509" s="1" t="s">
        <v>57</v>
      </c>
      <c r="Q1509" s="107" t="s">
        <v>226</v>
      </c>
      <c r="R1509" s="6" t="s">
        <v>2637</v>
      </c>
      <c r="S1509" s="1" t="s">
        <v>2776</v>
      </c>
      <c r="T1509" s="60" t="s">
        <v>852</v>
      </c>
    </row>
    <row r="1510" spans="1:20" ht="95.1" customHeight="1" x14ac:dyDescent="0.25">
      <c r="A1510" s="121" t="s">
        <v>2275</v>
      </c>
      <c r="B1510" s="107">
        <v>2515</v>
      </c>
      <c r="C1510" s="1" t="s">
        <v>11</v>
      </c>
      <c r="D1510" s="36" t="s">
        <v>853</v>
      </c>
      <c r="E1510" s="1" t="s">
        <v>2699</v>
      </c>
      <c r="F1510" s="36">
        <v>864</v>
      </c>
      <c r="G1510" s="1" t="s">
        <v>4047</v>
      </c>
      <c r="H1510" s="138" t="s">
        <v>854</v>
      </c>
      <c r="I1510" s="36" t="s">
        <v>2561</v>
      </c>
      <c r="J1510" s="1" t="s">
        <v>57</v>
      </c>
      <c r="K1510" s="36" t="s">
        <v>855</v>
      </c>
      <c r="L1510" s="37">
        <v>11.89</v>
      </c>
      <c r="M1510" s="38">
        <v>6756005</v>
      </c>
      <c r="N1510" s="36" t="s">
        <v>838</v>
      </c>
      <c r="O1510" s="1" t="s">
        <v>831</v>
      </c>
      <c r="P1510" s="1" t="s">
        <v>57</v>
      </c>
      <c r="Q1510" s="107" t="s">
        <v>847</v>
      </c>
      <c r="R1510" s="16" t="s">
        <v>856</v>
      </c>
      <c r="S1510" s="1" t="s">
        <v>2776</v>
      </c>
      <c r="T1510" s="60" t="s">
        <v>857</v>
      </c>
    </row>
    <row r="1511" spans="1:20" ht="95.1" customHeight="1" x14ac:dyDescent="0.25">
      <c r="A1511" s="121" t="s">
        <v>2275</v>
      </c>
      <c r="B1511" s="107">
        <v>2515</v>
      </c>
      <c r="C1511" s="1" t="s">
        <v>11</v>
      </c>
      <c r="D1511" s="107" t="s">
        <v>858</v>
      </c>
      <c r="E1511" s="1" t="s">
        <v>2699</v>
      </c>
      <c r="F1511" s="107" t="s">
        <v>2632</v>
      </c>
      <c r="G1511" s="1" t="s">
        <v>4056</v>
      </c>
      <c r="H1511" s="138" t="s">
        <v>4044</v>
      </c>
      <c r="I1511" s="107" t="s">
        <v>858</v>
      </c>
      <c r="J1511" s="1" t="s">
        <v>57</v>
      </c>
      <c r="K1511" s="107" t="s">
        <v>859</v>
      </c>
      <c r="L1511" s="108">
        <v>11.85</v>
      </c>
      <c r="M1511" s="108">
        <v>48254691</v>
      </c>
      <c r="N1511" s="107" t="s">
        <v>838</v>
      </c>
      <c r="O1511" s="1" t="s">
        <v>1174</v>
      </c>
      <c r="P1511" s="1" t="s">
        <v>57</v>
      </c>
      <c r="Q1511" s="107" t="s">
        <v>847</v>
      </c>
      <c r="R1511" s="16" t="s">
        <v>848</v>
      </c>
      <c r="S1511" s="1" t="s">
        <v>2776</v>
      </c>
      <c r="T1511" s="60" t="s">
        <v>860</v>
      </c>
    </row>
    <row r="1512" spans="1:20" ht="95.1" customHeight="1" x14ac:dyDescent="0.25">
      <c r="A1512" s="121" t="s">
        <v>2275</v>
      </c>
      <c r="B1512" s="107">
        <v>2515</v>
      </c>
      <c r="C1512" s="1" t="s">
        <v>11</v>
      </c>
      <c r="D1512" s="36" t="s">
        <v>861</v>
      </c>
      <c r="E1512" s="1" t="s">
        <v>2699</v>
      </c>
      <c r="F1512" s="1" t="s">
        <v>1133</v>
      </c>
      <c r="G1512" s="36" t="s">
        <v>862</v>
      </c>
      <c r="H1512" s="138">
        <v>8025798</v>
      </c>
      <c r="I1512" s="39" t="s">
        <v>2562</v>
      </c>
      <c r="J1512" s="1" t="s">
        <v>57</v>
      </c>
      <c r="K1512" s="36" t="s">
        <v>863</v>
      </c>
      <c r="L1512" s="37">
        <v>2.54</v>
      </c>
      <c r="M1512" s="37">
        <v>20420565.390000001</v>
      </c>
      <c r="N1512" s="107" t="s">
        <v>838</v>
      </c>
      <c r="O1512" s="1" t="s">
        <v>1193</v>
      </c>
      <c r="P1512" s="1" t="s">
        <v>226</v>
      </c>
      <c r="Q1512" s="107" t="s">
        <v>226</v>
      </c>
      <c r="R1512" s="6" t="s">
        <v>2637</v>
      </c>
      <c r="S1512" s="1" t="s">
        <v>2776</v>
      </c>
      <c r="T1512" s="60" t="s">
        <v>864</v>
      </c>
    </row>
    <row r="1513" spans="1:20" ht="95.1" customHeight="1" x14ac:dyDescent="0.25">
      <c r="A1513" s="121" t="s">
        <v>2275</v>
      </c>
      <c r="B1513" s="36">
        <v>2515</v>
      </c>
      <c r="C1513" s="1" t="s">
        <v>11</v>
      </c>
      <c r="D1513" s="36" t="s">
        <v>861</v>
      </c>
      <c r="E1513" s="1" t="s">
        <v>2699</v>
      </c>
      <c r="F1513" s="1" t="s">
        <v>1133</v>
      </c>
      <c r="G1513" s="36" t="s">
        <v>224</v>
      </c>
      <c r="H1513" s="138">
        <v>16</v>
      </c>
      <c r="I1513" s="39" t="s">
        <v>2562</v>
      </c>
      <c r="J1513" s="1" t="s">
        <v>57</v>
      </c>
      <c r="K1513" s="39" t="s">
        <v>865</v>
      </c>
      <c r="L1513" s="37">
        <v>246510.93</v>
      </c>
      <c r="M1513" s="37">
        <v>1972087.5</v>
      </c>
      <c r="N1513" s="107" t="s">
        <v>838</v>
      </c>
      <c r="O1513" s="1" t="s">
        <v>1193</v>
      </c>
      <c r="P1513" s="1" t="s">
        <v>226</v>
      </c>
      <c r="Q1513" s="107" t="s">
        <v>226</v>
      </c>
      <c r="R1513" s="6" t="s">
        <v>2637</v>
      </c>
      <c r="S1513" s="1" t="s">
        <v>2776</v>
      </c>
      <c r="T1513" s="60" t="s">
        <v>866</v>
      </c>
    </row>
    <row r="1514" spans="1:20" ht="95.1" customHeight="1" x14ac:dyDescent="0.25">
      <c r="A1514" s="121" t="s">
        <v>2275</v>
      </c>
      <c r="B1514" s="107">
        <v>2515</v>
      </c>
      <c r="C1514" s="1" t="s">
        <v>11</v>
      </c>
      <c r="D1514" s="36" t="s">
        <v>867</v>
      </c>
      <c r="E1514" s="1" t="s">
        <v>887</v>
      </c>
      <c r="F1514" s="1" t="s">
        <v>1133</v>
      </c>
      <c r="G1514" s="1" t="s">
        <v>44</v>
      </c>
      <c r="H1514" s="138" t="s">
        <v>1496</v>
      </c>
      <c r="I1514" s="39" t="s">
        <v>2563</v>
      </c>
      <c r="J1514" s="1" t="s">
        <v>57</v>
      </c>
      <c r="K1514" s="36" t="s">
        <v>868</v>
      </c>
      <c r="L1514" s="37">
        <v>10000</v>
      </c>
      <c r="M1514" s="37">
        <v>120000</v>
      </c>
      <c r="N1514" s="36" t="s">
        <v>838</v>
      </c>
      <c r="O1514" s="1" t="s">
        <v>21</v>
      </c>
      <c r="P1514" s="1" t="s">
        <v>57</v>
      </c>
      <c r="Q1514" s="36" t="s">
        <v>847</v>
      </c>
      <c r="R1514" s="16" t="s">
        <v>856</v>
      </c>
      <c r="S1514" s="1" t="s">
        <v>2776</v>
      </c>
      <c r="T1514" s="60" t="s">
        <v>869</v>
      </c>
    </row>
    <row r="1515" spans="1:20" ht="95.1" customHeight="1" x14ac:dyDescent="0.25">
      <c r="A1515" s="121" t="s">
        <v>2275</v>
      </c>
      <c r="B1515" s="107">
        <v>2515</v>
      </c>
      <c r="C1515" s="1" t="s">
        <v>11</v>
      </c>
      <c r="D1515" s="36" t="s">
        <v>870</v>
      </c>
      <c r="E1515" s="36" t="s">
        <v>2636</v>
      </c>
      <c r="F1515" s="17" t="s">
        <v>2631</v>
      </c>
      <c r="G1515" s="1" t="s">
        <v>44</v>
      </c>
      <c r="H1515" s="138">
        <v>774012</v>
      </c>
      <c r="I1515" s="39" t="s">
        <v>2564</v>
      </c>
      <c r="J1515" s="1" t="s">
        <v>57</v>
      </c>
      <c r="K1515" s="36" t="s">
        <v>871</v>
      </c>
      <c r="L1515" s="37" t="s">
        <v>2638</v>
      </c>
      <c r="M1515" s="37">
        <v>6000000</v>
      </c>
      <c r="N1515" s="107" t="s">
        <v>838</v>
      </c>
      <c r="O1515" s="1" t="s">
        <v>872</v>
      </c>
      <c r="P1515" s="1" t="s">
        <v>57</v>
      </c>
      <c r="Q1515" s="107" t="s">
        <v>226</v>
      </c>
      <c r="R1515" s="6" t="s">
        <v>2637</v>
      </c>
      <c r="S1515" s="1" t="s">
        <v>2776</v>
      </c>
      <c r="T1515" s="60" t="s">
        <v>873</v>
      </c>
    </row>
    <row r="1516" spans="1:20" ht="95.1" customHeight="1" x14ac:dyDescent="0.25">
      <c r="A1516" s="121" t="s">
        <v>2275</v>
      </c>
      <c r="B1516" s="107">
        <v>2515</v>
      </c>
      <c r="C1516" s="1" t="s">
        <v>11</v>
      </c>
      <c r="D1516" s="36" t="s">
        <v>874</v>
      </c>
      <c r="E1516" s="36" t="s">
        <v>2636</v>
      </c>
      <c r="F1516" s="1" t="s">
        <v>1133</v>
      </c>
      <c r="G1516" s="1" t="s">
        <v>44</v>
      </c>
      <c r="H1516" s="138" t="s">
        <v>1496</v>
      </c>
      <c r="I1516" s="36" t="s">
        <v>2564</v>
      </c>
      <c r="J1516" s="1" t="s">
        <v>57</v>
      </c>
      <c r="K1516" s="36" t="s">
        <v>875</v>
      </c>
      <c r="L1516" s="37">
        <v>156</v>
      </c>
      <c r="M1516" s="37">
        <v>15000000</v>
      </c>
      <c r="N1516" s="107" t="s">
        <v>838</v>
      </c>
      <c r="O1516" s="1" t="s">
        <v>872</v>
      </c>
      <c r="P1516" s="1" t="s">
        <v>57</v>
      </c>
      <c r="Q1516" s="107" t="s">
        <v>847</v>
      </c>
      <c r="R1516" s="16" t="s">
        <v>848</v>
      </c>
      <c r="S1516" s="1" t="s">
        <v>2776</v>
      </c>
      <c r="T1516" s="60" t="s">
        <v>876</v>
      </c>
    </row>
    <row r="1517" spans="1:20" ht="95.1" customHeight="1" x14ac:dyDescent="0.25">
      <c r="A1517" s="121" t="s">
        <v>2275</v>
      </c>
      <c r="B1517" s="107">
        <v>2515</v>
      </c>
      <c r="C1517" s="1" t="s">
        <v>11</v>
      </c>
      <c r="D1517" s="36" t="s">
        <v>877</v>
      </c>
      <c r="E1517" s="1" t="s">
        <v>2699</v>
      </c>
      <c r="F1517" s="1" t="s">
        <v>1133</v>
      </c>
      <c r="G1517" s="1" t="s">
        <v>44</v>
      </c>
      <c r="H1517" s="138" t="s">
        <v>1496</v>
      </c>
      <c r="I1517" s="36" t="s">
        <v>2565</v>
      </c>
      <c r="J1517" s="1" t="s">
        <v>57</v>
      </c>
      <c r="K1517" s="36" t="s">
        <v>878</v>
      </c>
      <c r="L1517" s="37">
        <v>156</v>
      </c>
      <c r="M1517" s="37">
        <v>37252092.270000003</v>
      </c>
      <c r="N1517" s="36" t="s">
        <v>838</v>
      </c>
      <c r="O1517" s="1" t="s">
        <v>879</v>
      </c>
      <c r="P1517" s="1" t="s">
        <v>57</v>
      </c>
      <c r="Q1517" s="107" t="s">
        <v>847</v>
      </c>
      <c r="R1517" s="16" t="s">
        <v>848</v>
      </c>
      <c r="S1517" s="1" t="s">
        <v>2776</v>
      </c>
      <c r="T1517" s="60" t="s">
        <v>880</v>
      </c>
    </row>
    <row r="1518" spans="1:20" ht="95.1" customHeight="1" x14ac:dyDescent="0.25">
      <c r="A1518" s="121" t="s">
        <v>2275</v>
      </c>
      <c r="B1518" s="107">
        <v>2515</v>
      </c>
      <c r="C1518" s="1" t="s">
        <v>11</v>
      </c>
      <c r="D1518" s="36" t="s">
        <v>881</v>
      </c>
      <c r="E1518" s="1" t="s">
        <v>2699</v>
      </c>
      <c r="F1518" s="1" t="s">
        <v>1133</v>
      </c>
      <c r="G1518" s="1" t="s">
        <v>4056</v>
      </c>
      <c r="H1518" s="138" t="s">
        <v>4044</v>
      </c>
      <c r="I1518" s="36" t="s">
        <v>2565</v>
      </c>
      <c r="J1518" s="1" t="s">
        <v>57</v>
      </c>
      <c r="K1518" s="36" t="s">
        <v>882</v>
      </c>
      <c r="L1518" s="37" t="s">
        <v>2638</v>
      </c>
      <c r="M1518" s="37">
        <v>30206082.800000001</v>
      </c>
      <c r="N1518" s="36" t="s">
        <v>838</v>
      </c>
      <c r="O1518" s="1" t="s">
        <v>879</v>
      </c>
      <c r="P1518" s="1" t="s">
        <v>57</v>
      </c>
      <c r="Q1518" s="107" t="s">
        <v>847</v>
      </c>
      <c r="R1518" s="16" t="s">
        <v>883</v>
      </c>
      <c r="S1518" s="1" t="s">
        <v>4027</v>
      </c>
      <c r="T1518" s="60" t="s">
        <v>884</v>
      </c>
    </row>
    <row r="1519" spans="1:20" ht="95.1" customHeight="1" x14ac:dyDescent="0.25">
      <c r="A1519" s="121" t="s">
        <v>2275</v>
      </c>
      <c r="B1519" s="107">
        <v>2515</v>
      </c>
      <c r="C1519" s="1" t="s">
        <v>11</v>
      </c>
      <c r="D1519" s="36" t="s">
        <v>885</v>
      </c>
      <c r="E1519" s="1" t="s">
        <v>2699</v>
      </c>
      <c r="F1519" s="1" t="s">
        <v>1133</v>
      </c>
      <c r="G1519" s="1" t="s">
        <v>4056</v>
      </c>
      <c r="H1519" s="138" t="s">
        <v>4044</v>
      </c>
      <c r="I1519" s="36" t="s">
        <v>2565</v>
      </c>
      <c r="J1519" s="1" t="s">
        <v>57</v>
      </c>
      <c r="K1519" s="36" t="s">
        <v>882</v>
      </c>
      <c r="L1519" s="37" t="s">
        <v>2638</v>
      </c>
      <c r="M1519" s="37">
        <v>2494631.64</v>
      </c>
      <c r="N1519" s="36" t="s">
        <v>838</v>
      </c>
      <c r="O1519" s="1" t="s">
        <v>879</v>
      </c>
      <c r="P1519" s="1" t="s">
        <v>57</v>
      </c>
      <c r="Q1519" s="36" t="s">
        <v>847</v>
      </c>
      <c r="R1519" s="40" t="s">
        <v>883</v>
      </c>
      <c r="S1519" s="1" t="s">
        <v>4027</v>
      </c>
      <c r="T1519" s="60" t="s">
        <v>884</v>
      </c>
    </row>
    <row r="1520" spans="1:20" ht="95.1" customHeight="1" x14ac:dyDescent="0.25">
      <c r="A1520" s="121" t="s">
        <v>2275</v>
      </c>
      <c r="B1520" s="36">
        <v>2515</v>
      </c>
      <c r="C1520" s="1" t="s">
        <v>11</v>
      </c>
      <c r="D1520" s="36" t="s">
        <v>886</v>
      </c>
      <c r="E1520" s="1" t="s">
        <v>887</v>
      </c>
      <c r="F1520" s="1" t="s">
        <v>1133</v>
      </c>
      <c r="G1520" s="1" t="s">
        <v>44</v>
      </c>
      <c r="H1520" s="138" t="s">
        <v>4044</v>
      </c>
      <c r="I1520" s="36" t="s">
        <v>2566</v>
      </c>
      <c r="J1520" s="110" t="s">
        <v>4045</v>
      </c>
      <c r="K1520" s="36" t="s">
        <v>888</v>
      </c>
      <c r="L1520" s="37">
        <v>7.45</v>
      </c>
      <c r="M1520" s="37">
        <v>2247518.2799999998</v>
      </c>
      <c r="N1520" s="36" t="s">
        <v>838</v>
      </c>
      <c r="O1520" s="1" t="s">
        <v>21</v>
      </c>
      <c r="P1520" s="1" t="s">
        <v>57</v>
      </c>
      <c r="Q1520" s="36" t="s">
        <v>847</v>
      </c>
      <c r="R1520" s="40" t="s">
        <v>889</v>
      </c>
      <c r="S1520" s="1" t="s">
        <v>4027</v>
      </c>
      <c r="T1520" s="125" t="s">
        <v>884</v>
      </c>
    </row>
    <row r="1521" spans="1:20" ht="95.1" customHeight="1" x14ac:dyDescent="0.25">
      <c r="A1521" s="121" t="s">
        <v>2275</v>
      </c>
      <c r="B1521" s="36">
        <v>2515</v>
      </c>
      <c r="C1521" s="1" t="s">
        <v>11</v>
      </c>
      <c r="D1521" s="36" t="s">
        <v>890</v>
      </c>
      <c r="E1521" s="1" t="s">
        <v>2699</v>
      </c>
      <c r="F1521" s="1" t="s">
        <v>1133</v>
      </c>
      <c r="G1521" s="1" t="s">
        <v>44</v>
      </c>
      <c r="H1521" s="138">
        <v>10341</v>
      </c>
      <c r="I1521" s="36" t="s">
        <v>2565</v>
      </c>
      <c r="J1521" s="1" t="s">
        <v>57</v>
      </c>
      <c r="K1521" s="36" t="s">
        <v>891</v>
      </c>
      <c r="L1521" s="37">
        <v>209.28</v>
      </c>
      <c r="M1521" s="37">
        <v>2164260</v>
      </c>
      <c r="N1521" s="36" t="s">
        <v>838</v>
      </c>
      <c r="O1521" s="1" t="s">
        <v>879</v>
      </c>
      <c r="P1521" s="1" t="s">
        <v>57</v>
      </c>
      <c r="Q1521" s="36" t="s">
        <v>847</v>
      </c>
      <c r="R1521" s="16" t="s">
        <v>889</v>
      </c>
      <c r="S1521" s="1" t="s">
        <v>4027</v>
      </c>
      <c r="T1521" s="125" t="s">
        <v>884</v>
      </c>
    </row>
    <row r="1522" spans="1:20" ht="95.1" customHeight="1" x14ac:dyDescent="0.25">
      <c r="A1522" s="121" t="s">
        <v>2275</v>
      </c>
      <c r="B1522" s="107">
        <v>2515</v>
      </c>
      <c r="C1522" s="1" t="s">
        <v>11</v>
      </c>
      <c r="D1522" s="36" t="s">
        <v>892</v>
      </c>
      <c r="E1522" s="1" t="s">
        <v>2699</v>
      </c>
      <c r="F1522" s="1" t="s">
        <v>1133</v>
      </c>
      <c r="G1522" s="36" t="s">
        <v>4060</v>
      </c>
      <c r="H1522" s="138" t="s">
        <v>1496</v>
      </c>
      <c r="I1522" s="36" t="s">
        <v>2523</v>
      </c>
      <c r="J1522" s="1" t="s">
        <v>57</v>
      </c>
      <c r="K1522" s="36" t="s">
        <v>893</v>
      </c>
      <c r="L1522" s="37">
        <v>2200</v>
      </c>
      <c r="M1522" s="37">
        <v>35231972</v>
      </c>
      <c r="N1522" s="36" t="s">
        <v>838</v>
      </c>
      <c r="O1522" s="1" t="s">
        <v>879</v>
      </c>
      <c r="P1522" s="1" t="s">
        <v>226</v>
      </c>
      <c r="Q1522" s="107" t="s">
        <v>226</v>
      </c>
      <c r="R1522" s="6" t="s">
        <v>2637</v>
      </c>
      <c r="S1522" s="1" t="s">
        <v>2776</v>
      </c>
      <c r="T1522" s="60" t="s">
        <v>894</v>
      </c>
    </row>
    <row r="1523" spans="1:20" ht="95.1" customHeight="1" x14ac:dyDescent="0.25">
      <c r="A1523" s="121" t="s">
        <v>2275</v>
      </c>
      <c r="B1523" s="107">
        <v>2515</v>
      </c>
      <c r="C1523" s="1" t="s">
        <v>11</v>
      </c>
      <c r="D1523" s="36" t="s">
        <v>895</v>
      </c>
      <c r="E1523" s="1" t="s">
        <v>2699</v>
      </c>
      <c r="F1523" s="1" t="s">
        <v>1133</v>
      </c>
      <c r="G1523" s="36" t="s">
        <v>4060</v>
      </c>
      <c r="H1523" s="138" t="s">
        <v>1496</v>
      </c>
      <c r="I1523" s="36" t="s">
        <v>2523</v>
      </c>
      <c r="J1523" s="110" t="s">
        <v>4045</v>
      </c>
      <c r="K1523" s="36" t="s">
        <v>896</v>
      </c>
      <c r="L1523" s="37">
        <v>2800</v>
      </c>
      <c r="M1523" s="37">
        <v>27801600</v>
      </c>
      <c r="N1523" s="36" t="s">
        <v>838</v>
      </c>
      <c r="O1523" s="1" t="s">
        <v>879</v>
      </c>
      <c r="P1523" s="1" t="s">
        <v>57</v>
      </c>
      <c r="Q1523" s="107" t="s">
        <v>226</v>
      </c>
      <c r="R1523" s="6" t="s">
        <v>2637</v>
      </c>
      <c r="S1523" s="1" t="s">
        <v>2776</v>
      </c>
      <c r="T1523" s="60" t="s">
        <v>897</v>
      </c>
    </row>
    <row r="1524" spans="1:20" ht="95.1" customHeight="1" x14ac:dyDescent="0.25">
      <c r="A1524" s="121" t="s">
        <v>2275</v>
      </c>
      <c r="B1524" s="107">
        <v>2515</v>
      </c>
      <c r="C1524" s="1" t="s">
        <v>11</v>
      </c>
      <c r="D1524" s="36" t="s">
        <v>898</v>
      </c>
      <c r="E1524" s="1" t="s">
        <v>2699</v>
      </c>
      <c r="F1524" s="1" t="s">
        <v>1133</v>
      </c>
      <c r="G1524" s="36" t="s">
        <v>4060</v>
      </c>
      <c r="H1524" s="138" t="s">
        <v>1496</v>
      </c>
      <c r="I1524" s="36" t="s">
        <v>2523</v>
      </c>
      <c r="J1524" s="110" t="s">
        <v>4045</v>
      </c>
      <c r="K1524" s="36" t="s">
        <v>899</v>
      </c>
      <c r="L1524" s="37">
        <v>2200</v>
      </c>
      <c r="M1524" s="37">
        <v>6244577.8200000003</v>
      </c>
      <c r="N1524" s="36" t="s">
        <v>838</v>
      </c>
      <c r="O1524" s="1" t="s">
        <v>879</v>
      </c>
      <c r="P1524" s="1" t="s">
        <v>226</v>
      </c>
      <c r="Q1524" s="107" t="s">
        <v>226</v>
      </c>
      <c r="R1524" s="6" t="s">
        <v>2637</v>
      </c>
      <c r="S1524" s="1" t="s">
        <v>2776</v>
      </c>
      <c r="T1524" s="60" t="s">
        <v>900</v>
      </c>
    </row>
    <row r="1525" spans="1:20" ht="95.1" customHeight="1" x14ac:dyDescent="0.25">
      <c r="A1525" s="121" t="s">
        <v>2275</v>
      </c>
      <c r="B1525" s="107">
        <v>2515</v>
      </c>
      <c r="C1525" s="1" t="s">
        <v>11</v>
      </c>
      <c r="D1525" s="36" t="s">
        <v>901</v>
      </c>
      <c r="E1525" s="1" t="s">
        <v>2699</v>
      </c>
      <c r="F1525" s="1" t="s">
        <v>1133</v>
      </c>
      <c r="G1525" s="36" t="s">
        <v>4060</v>
      </c>
      <c r="H1525" s="138" t="s">
        <v>1496</v>
      </c>
      <c r="I1525" s="36" t="s">
        <v>2523</v>
      </c>
      <c r="J1525" s="110" t="s">
        <v>4045</v>
      </c>
      <c r="K1525" s="36" t="s">
        <v>902</v>
      </c>
      <c r="L1525" s="37">
        <v>2500</v>
      </c>
      <c r="M1525" s="37">
        <v>25286390.129999999</v>
      </c>
      <c r="N1525" s="36" t="s">
        <v>838</v>
      </c>
      <c r="O1525" s="1" t="s">
        <v>879</v>
      </c>
      <c r="P1525" s="1" t="s">
        <v>226</v>
      </c>
      <c r="Q1525" s="107" t="s">
        <v>226</v>
      </c>
      <c r="R1525" s="6" t="s">
        <v>2637</v>
      </c>
      <c r="S1525" s="1" t="s">
        <v>2776</v>
      </c>
      <c r="T1525" s="60" t="s">
        <v>903</v>
      </c>
    </row>
    <row r="1526" spans="1:20" ht="95.1" customHeight="1" x14ac:dyDescent="0.25">
      <c r="A1526" s="121" t="s">
        <v>2275</v>
      </c>
      <c r="B1526" s="107">
        <v>2515</v>
      </c>
      <c r="C1526" s="1" t="s">
        <v>11</v>
      </c>
      <c r="D1526" s="36" t="s">
        <v>904</v>
      </c>
      <c r="E1526" s="1" t="s">
        <v>2699</v>
      </c>
      <c r="F1526" s="1" t="s">
        <v>1133</v>
      </c>
      <c r="G1526" s="36" t="s">
        <v>4060</v>
      </c>
      <c r="H1526" s="138" t="s">
        <v>1496</v>
      </c>
      <c r="I1526" s="36" t="s">
        <v>2523</v>
      </c>
      <c r="J1526" s="110" t="s">
        <v>4045</v>
      </c>
      <c r="K1526" s="36" t="s">
        <v>905</v>
      </c>
      <c r="L1526" s="37">
        <v>2600</v>
      </c>
      <c r="M1526" s="37">
        <v>15981517.41</v>
      </c>
      <c r="N1526" s="36" t="s">
        <v>838</v>
      </c>
      <c r="O1526" s="1" t="s">
        <v>879</v>
      </c>
      <c r="P1526" s="1" t="s">
        <v>226</v>
      </c>
      <c r="Q1526" s="107" t="s">
        <v>226</v>
      </c>
      <c r="R1526" s="6" t="s">
        <v>2637</v>
      </c>
      <c r="S1526" s="1" t="s">
        <v>2776</v>
      </c>
      <c r="T1526" s="60" t="s">
        <v>906</v>
      </c>
    </row>
    <row r="1527" spans="1:20" ht="95.1" customHeight="1" x14ac:dyDescent="0.25">
      <c r="A1527" s="121" t="s">
        <v>2275</v>
      </c>
      <c r="B1527" s="107">
        <v>2515</v>
      </c>
      <c r="C1527" s="1" t="s">
        <v>11</v>
      </c>
      <c r="D1527" s="36" t="s">
        <v>907</v>
      </c>
      <c r="E1527" s="1" t="s">
        <v>2699</v>
      </c>
      <c r="F1527" s="1" t="s">
        <v>1133</v>
      </c>
      <c r="G1527" s="36" t="s">
        <v>4060</v>
      </c>
      <c r="H1527" s="138" t="s">
        <v>1496</v>
      </c>
      <c r="I1527" s="36" t="s">
        <v>2523</v>
      </c>
      <c r="J1527" s="110" t="s">
        <v>4045</v>
      </c>
      <c r="K1527" s="36" t="s">
        <v>908</v>
      </c>
      <c r="L1527" s="37">
        <v>2500</v>
      </c>
      <c r="M1527" s="37">
        <v>2848945</v>
      </c>
      <c r="N1527" s="36" t="s">
        <v>838</v>
      </c>
      <c r="O1527" s="1" t="s">
        <v>879</v>
      </c>
      <c r="P1527" s="1" t="s">
        <v>57</v>
      </c>
      <c r="Q1527" s="107" t="s">
        <v>226</v>
      </c>
      <c r="R1527" s="6" t="s">
        <v>2637</v>
      </c>
      <c r="S1527" s="1" t="s">
        <v>2776</v>
      </c>
      <c r="T1527" s="60" t="s">
        <v>909</v>
      </c>
    </row>
    <row r="1528" spans="1:20" ht="95.1" customHeight="1" x14ac:dyDescent="0.25">
      <c r="A1528" s="121" t="s">
        <v>2275</v>
      </c>
      <c r="B1528" s="107">
        <v>2515</v>
      </c>
      <c r="C1528" s="1" t="s">
        <v>11</v>
      </c>
      <c r="D1528" s="36" t="s">
        <v>910</v>
      </c>
      <c r="E1528" s="1" t="s">
        <v>2699</v>
      </c>
      <c r="F1528" s="1" t="s">
        <v>1133</v>
      </c>
      <c r="G1528" s="36" t="s">
        <v>4060</v>
      </c>
      <c r="H1528" s="138" t="s">
        <v>1496</v>
      </c>
      <c r="I1528" s="36" t="s">
        <v>2523</v>
      </c>
      <c r="J1528" s="110" t="s">
        <v>4045</v>
      </c>
      <c r="K1528" s="36" t="s">
        <v>911</v>
      </c>
      <c r="L1528" s="37">
        <v>2600</v>
      </c>
      <c r="M1528" s="37">
        <v>25500872.719999999</v>
      </c>
      <c r="N1528" s="36" t="s">
        <v>838</v>
      </c>
      <c r="O1528" s="1" t="s">
        <v>879</v>
      </c>
      <c r="P1528" s="1" t="s">
        <v>226</v>
      </c>
      <c r="Q1528" s="107" t="s">
        <v>226</v>
      </c>
      <c r="R1528" s="6" t="s">
        <v>2637</v>
      </c>
      <c r="S1528" s="1" t="s">
        <v>2776</v>
      </c>
      <c r="T1528" s="60" t="s">
        <v>912</v>
      </c>
    </row>
    <row r="1529" spans="1:20" ht="95.1" customHeight="1" x14ac:dyDescent="0.25">
      <c r="A1529" s="121" t="s">
        <v>2275</v>
      </c>
      <c r="B1529" s="107">
        <v>2515</v>
      </c>
      <c r="C1529" s="1" t="s">
        <v>11</v>
      </c>
      <c r="D1529" s="36" t="s">
        <v>913</v>
      </c>
      <c r="E1529" s="1" t="s">
        <v>2699</v>
      </c>
      <c r="F1529" s="1" t="s">
        <v>1133</v>
      </c>
      <c r="G1529" s="36" t="s">
        <v>4060</v>
      </c>
      <c r="H1529" s="138" t="s">
        <v>1496</v>
      </c>
      <c r="I1529" s="36" t="s">
        <v>2523</v>
      </c>
      <c r="J1529" s="110" t="s">
        <v>4045</v>
      </c>
      <c r="K1529" s="36" t="s">
        <v>914</v>
      </c>
      <c r="L1529" s="37">
        <v>2750</v>
      </c>
      <c r="M1529" s="37">
        <v>28126514.609999999</v>
      </c>
      <c r="N1529" s="36" t="s">
        <v>838</v>
      </c>
      <c r="O1529" s="1" t="s">
        <v>879</v>
      </c>
      <c r="P1529" s="1" t="s">
        <v>226</v>
      </c>
      <c r="Q1529" s="107" t="s">
        <v>226</v>
      </c>
      <c r="R1529" s="6" t="s">
        <v>2637</v>
      </c>
      <c r="S1529" s="1" t="s">
        <v>2776</v>
      </c>
      <c r="T1529" s="60" t="s">
        <v>915</v>
      </c>
    </row>
    <row r="1530" spans="1:20" ht="95.1" customHeight="1" x14ac:dyDescent="0.25">
      <c r="A1530" s="121" t="s">
        <v>2275</v>
      </c>
      <c r="B1530" s="107">
        <v>2515</v>
      </c>
      <c r="C1530" s="1" t="s">
        <v>11</v>
      </c>
      <c r="D1530" s="36" t="s">
        <v>916</v>
      </c>
      <c r="E1530" s="1" t="s">
        <v>2699</v>
      </c>
      <c r="F1530" s="1" t="s">
        <v>1133</v>
      </c>
      <c r="G1530" s="36" t="s">
        <v>4060</v>
      </c>
      <c r="H1530" s="138" t="s">
        <v>1496</v>
      </c>
      <c r="I1530" s="36" t="s">
        <v>2523</v>
      </c>
      <c r="J1530" s="110" t="s">
        <v>4045</v>
      </c>
      <c r="K1530" s="36" t="s">
        <v>917</v>
      </c>
      <c r="L1530" s="37">
        <v>2500</v>
      </c>
      <c r="M1530" s="37">
        <v>10220545.24</v>
      </c>
      <c r="N1530" s="36" t="s">
        <v>838</v>
      </c>
      <c r="O1530" s="1" t="s">
        <v>879</v>
      </c>
      <c r="P1530" s="1" t="s">
        <v>57</v>
      </c>
      <c r="Q1530" s="107" t="s">
        <v>226</v>
      </c>
      <c r="R1530" s="6" t="s">
        <v>2637</v>
      </c>
      <c r="S1530" s="1" t="s">
        <v>2776</v>
      </c>
      <c r="T1530" s="60" t="s">
        <v>918</v>
      </c>
    </row>
    <row r="1531" spans="1:20" ht="95.1" customHeight="1" x14ac:dyDescent="0.25">
      <c r="A1531" s="121" t="s">
        <v>2275</v>
      </c>
      <c r="B1531" s="107">
        <v>2515</v>
      </c>
      <c r="C1531" s="1" t="s">
        <v>11</v>
      </c>
      <c r="D1531" s="36" t="s">
        <v>919</v>
      </c>
      <c r="E1531" s="1" t="s">
        <v>2699</v>
      </c>
      <c r="F1531" s="1" t="s">
        <v>1133</v>
      </c>
      <c r="G1531" s="36" t="s">
        <v>4060</v>
      </c>
      <c r="H1531" s="138" t="s">
        <v>1496</v>
      </c>
      <c r="I1531" s="36" t="s">
        <v>2523</v>
      </c>
      <c r="J1531" s="110" t="s">
        <v>4045</v>
      </c>
      <c r="K1531" s="36" t="s">
        <v>920</v>
      </c>
      <c r="L1531" s="37">
        <v>2600</v>
      </c>
      <c r="M1531" s="37">
        <v>2428985</v>
      </c>
      <c r="N1531" s="36" t="s">
        <v>838</v>
      </c>
      <c r="O1531" s="1" t="s">
        <v>879</v>
      </c>
      <c r="P1531" s="1" t="s">
        <v>226</v>
      </c>
      <c r="Q1531" s="107" t="s">
        <v>226</v>
      </c>
      <c r="R1531" s="6" t="s">
        <v>2637</v>
      </c>
      <c r="S1531" s="1" t="s">
        <v>2776</v>
      </c>
      <c r="T1531" s="60" t="s">
        <v>921</v>
      </c>
    </row>
    <row r="1532" spans="1:20" ht="95.1" customHeight="1" x14ac:dyDescent="0.25">
      <c r="A1532" s="121" t="s">
        <v>2275</v>
      </c>
      <c r="B1532" s="107">
        <v>2515</v>
      </c>
      <c r="C1532" s="1" t="s">
        <v>11</v>
      </c>
      <c r="D1532" s="36" t="s">
        <v>922</v>
      </c>
      <c r="E1532" s="1" t="s">
        <v>2699</v>
      </c>
      <c r="F1532" s="1" t="s">
        <v>1133</v>
      </c>
      <c r="G1532" s="36" t="s">
        <v>4060</v>
      </c>
      <c r="H1532" s="138" t="s">
        <v>1496</v>
      </c>
      <c r="I1532" s="36" t="s">
        <v>2523</v>
      </c>
      <c r="J1532" s="110" t="s">
        <v>4045</v>
      </c>
      <c r="K1532" s="36" t="s">
        <v>923</v>
      </c>
      <c r="L1532" s="37">
        <v>2500</v>
      </c>
      <c r="M1532" s="37">
        <v>17113535.940000001</v>
      </c>
      <c r="N1532" s="36" t="s">
        <v>838</v>
      </c>
      <c r="O1532" s="1" t="s">
        <v>879</v>
      </c>
      <c r="P1532" s="1" t="s">
        <v>226</v>
      </c>
      <c r="Q1532" s="107" t="s">
        <v>226</v>
      </c>
      <c r="R1532" s="6" t="s">
        <v>2637</v>
      </c>
      <c r="S1532" s="1" t="s">
        <v>2776</v>
      </c>
      <c r="T1532" s="60" t="s">
        <v>924</v>
      </c>
    </row>
    <row r="1533" spans="1:20" ht="95.1" customHeight="1" x14ac:dyDescent="0.25">
      <c r="A1533" s="121" t="s">
        <v>2275</v>
      </c>
      <c r="B1533" s="107">
        <v>2515</v>
      </c>
      <c r="C1533" s="1" t="s">
        <v>11</v>
      </c>
      <c r="D1533" s="36" t="s">
        <v>925</v>
      </c>
      <c r="E1533" s="1" t="s">
        <v>2699</v>
      </c>
      <c r="F1533" s="1" t="s">
        <v>1133</v>
      </c>
      <c r="G1533" s="36" t="s">
        <v>4060</v>
      </c>
      <c r="H1533" s="138" t="s">
        <v>1496</v>
      </c>
      <c r="I1533" s="36" t="s">
        <v>2523</v>
      </c>
      <c r="J1533" s="110" t="s">
        <v>4045</v>
      </c>
      <c r="K1533" s="36" t="s">
        <v>926</v>
      </c>
      <c r="L1533" s="37">
        <v>2700</v>
      </c>
      <c r="M1533" s="37">
        <v>1631416.48</v>
      </c>
      <c r="N1533" s="36" t="s">
        <v>838</v>
      </c>
      <c r="O1533" s="1" t="s">
        <v>879</v>
      </c>
      <c r="P1533" s="1" t="s">
        <v>226</v>
      </c>
      <c r="Q1533" s="107" t="s">
        <v>226</v>
      </c>
      <c r="R1533" s="6" t="s">
        <v>2637</v>
      </c>
      <c r="S1533" s="1" t="s">
        <v>2776</v>
      </c>
      <c r="T1533" s="60" t="s">
        <v>927</v>
      </c>
    </row>
    <row r="1534" spans="1:20" ht="95.1" customHeight="1" x14ac:dyDescent="0.25">
      <c r="A1534" s="121" t="s">
        <v>2275</v>
      </c>
      <c r="B1534" s="107">
        <v>2515</v>
      </c>
      <c r="C1534" s="1" t="s">
        <v>11</v>
      </c>
      <c r="D1534" s="36" t="s">
        <v>928</v>
      </c>
      <c r="E1534" s="1" t="s">
        <v>2699</v>
      </c>
      <c r="F1534" s="1" t="s">
        <v>1133</v>
      </c>
      <c r="G1534" s="36" t="s">
        <v>4060</v>
      </c>
      <c r="H1534" s="138" t="s">
        <v>1496</v>
      </c>
      <c r="I1534" s="36" t="s">
        <v>2523</v>
      </c>
      <c r="J1534" s="110" t="s">
        <v>4045</v>
      </c>
      <c r="K1534" s="36" t="s">
        <v>929</v>
      </c>
      <c r="L1534" s="37">
        <v>1800</v>
      </c>
      <c r="M1534" s="37">
        <v>1982840.95</v>
      </c>
      <c r="N1534" s="36" t="s">
        <v>838</v>
      </c>
      <c r="O1534" s="1" t="s">
        <v>879</v>
      </c>
      <c r="P1534" s="1" t="s">
        <v>226</v>
      </c>
      <c r="Q1534" s="107" t="s">
        <v>226</v>
      </c>
      <c r="R1534" s="6" t="s">
        <v>2637</v>
      </c>
      <c r="S1534" s="1" t="s">
        <v>2776</v>
      </c>
      <c r="T1534" s="60" t="s">
        <v>930</v>
      </c>
    </row>
    <row r="1535" spans="1:20" ht="95.1" customHeight="1" x14ac:dyDescent="0.25">
      <c r="A1535" s="121" t="s">
        <v>2275</v>
      </c>
      <c r="B1535" s="107">
        <v>2515</v>
      </c>
      <c r="C1535" s="1" t="s">
        <v>11</v>
      </c>
      <c r="D1535" s="36" t="s">
        <v>931</v>
      </c>
      <c r="E1535" s="1" t="s">
        <v>2699</v>
      </c>
      <c r="F1535" s="1" t="s">
        <v>1133</v>
      </c>
      <c r="G1535" s="36" t="s">
        <v>4060</v>
      </c>
      <c r="H1535" s="138" t="s">
        <v>1496</v>
      </c>
      <c r="I1535" s="36" t="s">
        <v>2523</v>
      </c>
      <c r="J1535" s="110" t="s">
        <v>4045</v>
      </c>
      <c r="K1535" s="36" t="s">
        <v>932</v>
      </c>
      <c r="L1535" s="37">
        <v>5200</v>
      </c>
      <c r="M1535" s="37">
        <v>11739435.66</v>
      </c>
      <c r="N1535" s="36" t="s">
        <v>838</v>
      </c>
      <c r="O1535" s="1" t="s">
        <v>879</v>
      </c>
      <c r="P1535" s="1" t="s">
        <v>57</v>
      </c>
      <c r="Q1535" s="107" t="s">
        <v>847</v>
      </c>
      <c r="R1535" s="16" t="s">
        <v>889</v>
      </c>
      <c r="S1535" s="1" t="s">
        <v>2776</v>
      </c>
      <c r="T1535" s="60" t="s">
        <v>933</v>
      </c>
    </row>
    <row r="1536" spans="1:20" ht="95.1" customHeight="1" x14ac:dyDescent="0.25">
      <c r="A1536" s="121" t="s">
        <v>2275</v>
      </c>
      <c r="B1536" s="107">
        <v>2515</v>
      </c>
      <c r="C1536" s="1" t="s">
        <v>11</v>
      </c>
      <c r="D1536" s="36" t="s">
        <v>934</v>
      </c>
      <c r="E1536" s="1" t="s">
        <v>2699</v>
      </c>
      <c r="F1536" s="1" t="s">
        <v>1133</v>
      </c>
      <c r="G1536" s="36" t="s">
        <v>4060</v>
      </c>
      <c r="H1536" s="138" t="s">
        <v>1496</v>
      </c>
      <c r="I1536" s="36" t="s">
        <v>2523</v>
      </c>
      <c r="J1536" s="110" t="s">
        <v>4045</v>
      </c>
      <c r="K1536" s="36" t="s">
        <v>935</v>
      </c>
      <c r="L1536" s="37">
        <v>1800</v>
      </c>
      <c r="M1536" s="37">
        <v>3050220</v>
      </c>
      <c r="N1536" s="36" t="s">
        <v>838</v>
      </c>
      <c r="O1536" s="1" t="s">
        <v>879</v>
      </c>
      <c r="P1536" s="1" t="s">
        <v>226</v>
      </c>
      <c r="Q1536" s="107" t="s">
        <v>226</v>
      </c>
      <c r="R1536" s="6" t="s">
        <v>2637</v>
      </c>
      <c r="S1536" s="1" t="s">
        <v>2776</v>
      </c>
      <c r="T1536" s="60" t="s">
        <v>936</v>
      </c>
    </row>
    <row r="1537" spans="1:20" ht="95.1" customHeight="1" x14ac:dyDescent="0.25">
      <c r="A1537" s="121" t="s">
        <v>2275</v>
      </c>
      <c r="B1537" s="107">
        <v>2515</v>
      </c>
      <c r="C1537" s="1" t="s">
        <v>11</v>
      </c>
      <c r="D1537" s="36" t="s">
        <v>937</v>
      </c>
      <c r="E1537" s="1" t="s">
        <v>2699</v>
      </c>
      <c r="F1537" s="1" t="s">
        <v>1133</v>
      </c>
      <c r="G1537" s="1" t="s">
        <v>44</v>
      </c>
      <c r="H1537" s="138" t="s">
        <v>1496</v>
      </c>
      <c r="I1537" s="36" t="s">
        <v>2523</v>
      </c>
      <c r="J1537" s="110" t="s">
        <v>4045</v>
      </c>
      <c r="K1537" s="36" t="s">
        <v>938</v>
      </c>
      <c r="L1537" s="37" t="s">
        <v>2638</v>
      </c>
      <c r="M1537" s="37">
        <v>2603812.0499999998</v>
      </c>
      <c r="N1537" s="36" t="s">
        <v>838</v>
      </c>
      <c r="O1537" s="1" t="s">
        <v>879</v>
      </c>
      <c r="P1537" s="1" t="s">
        <v>226</v>
      </c>
      <c r="Q1537" s="107" t="s">
        <v>226</v>
      </c>
      <c r="R1537" s="6" t="s">
        <v>2637</v>
      </c>
      <c r="S1537" s="1" t="s">
        <v>2776</v>
      </c>
      <c r="T1537" s="60" t="s">
        <v>939</v>
      </c>
    </row>
    <row r="1538" spans="1:20" ht="95.1" customHeight="1" x14ac:dyDescent="0.25">
      <c r="A1538" s="121" t="s">
        <v>2275</v>
      </c>
      <c r="B1538" s="107">
        <v>2515</v>
      </c>
      <c r="C1538" s="1" t="s">
        <v>11</v>
      </c>
      <c r="D1538" s="36" t="s">
        <v>940</v>
      </c>
      <c r="E1538" s="1" t="s">
        <v>2699</v>
      </c>
      <c r="F1538" s="1" t="s">
        <v>1133</v>
      </c>
      <c r="G1538" s="36" t="s">
        <v>4060</v>
      </c>
      <c r="H1538" s="138" t="s">
        <v>1496</v>
      </c>
      <c r="I1538" s="36" t="s">
        <v>2523</v>
      </c>
      <c r="J1538" s="110" t="s">
        <v>4045</v>
      </c>
      <c r="K1538" s="36" t="s">
        <v>941</v>
      </c>
      <c r="L1538" s="37">
        <v>1990</v>
      </c>
      <c r="M1538" s="37">
        <v>23724867.890000001</v>
      </c>
      <c r="N1538" s="36" t="s">
        <v>838</v>
      </c>
      <c r="O1538" s="1" t="s">
        <v>879</v>
      </c>
      <c r="P1538" s="1" t="s">
        <v>226</v>
      </c>
      <c r="Q1538" s="107" t="s">
        <v>226</v>
      </c>
      <c r="R1538" s="6" t="s">
        <v>2637</v>
      </c>
      <c r="S1538" s="1" t="s">
        <v>2776</v>
      </c>
      <c r="T1538" s="60" t="s">
        <v>942</v>
      </c>
    </row>
    <row r="1539" spans="1:20" ht="95.1" customHeight="1" x14ac:dyDescent="0.25">
      <c r="A1539" s="121" t="s">
        <v>2275</v>
      </c>
      <c r="B1539" s="107">
        <v>2515</v>
      </c>
      <c r="C1539" s="1" t="s">
        <v>11</v>
      </c>
      <c r="D1539" s="36" t="s">
        <v>943</v>
      </c>
      <c r="E1539" s="1" t="s">
        <v>2699</v>
      </c>
      <c r="F1539" s="1" t="s">
        <v>1133</v>
      </c>
      <c r="G1539" s="36" t="s">
        <v>4060</v>
      </c>
      <c r="H1539" s="138" t="s">
        <v>1496</v>
      </c>
      <c r="I1539" s="36" t="s">
        <v>2523</v>
      </c>
      <c r="J1539" s="110" t="s">
        <v>4045</v>
      </c>
      <c r="K1539" s="36" t="s">
        <v>944</v>
      </c>
      <c r="L1539" s="37">
        <v>2600</v>
      </c>
      <c r="M1539" s="37">
        <v>16000000</v>
      </c>
      <c r="N1539" s="36" t="s">
        <v>838</v>
      </c>
      <c r="O1539" s="1" t="s">
        <v>879</v>
      </c>
      <c r="P1539" s="1" t="s">
        <v>226</v>
      </c>
      <c r="Q1539" s="107" t="s">
        <v>226</v>
      </c>
      <c r="R1539" s="6" t="s">
        <v>2637</v>
      </c>
      <c r="S1539" s="1" t="s">
        <v>2776</v>
      </c>
      <c r="T1539" s="60" t="s">
        <v>945</v>
      </c>
    </row>
    <row r="1540" spans="1:20" ht="95.1" customHeight="1" x14ac:dyDescent="0.25">
      <c r="A1540" s="121" t="s">
        <v>2275</v>
      </c>
      <c r="B1540" s="107">
        <v>2515</v>
      </c>
      <c r="C1540" s="1" t="s">
        <v>11</v>
      </c>
      <c r="D1540" s="36" t="s">
        <v>946</v>
      </c>
      <c r="E1540" s="1" t="s">
        <v>2699</v>
      </c>
      <c r="F1540" s="1" t="s">
        <v>1133</v>
      </c>
      <c r="G1540" s="36" t="s">
        <v>4060</v>
      </c>
      <c r="H1540" s="138" t="s">
        <v>1496</v>
      </c>
      <c r="I1540" s="36" t="s">
        <v>2523</v>
      </c>
      <c r="J1540" s="110" t="s">
        <v>4045</v>
      </c>
      <c r="K1540" s="36" t="s">
        <v>947</v>
      </c>
      <c r="L1540" s="37">
        <v>2600</v>
      </c>
      <c r="M1540" s="37">
        <v>7258306.1900000004</v>
      </c>
      <c r="N1540" s="36" t="s">
        <v>838</v>
      </c>
      <c r="O1540" s="1" t="s">
        <v>879</v>
      </c>
      <c r="P1540" s="1" t="s">
        <v>226</v>
      </c>
      <c r="Q1540" s="107" t="s">
        <v>226</v>
      </c>
      <c r="R1540" s="6" t="s">
        <v>2637</v>
      </c>
      <c r="S1540" s="1" t="s">
        <v>2776</v>
      </c>
      <c r="T1540" s="60" t="s">
        <v>948</v>
      </c>
    </row>
    <row r="1541" spans="1:20" ht="95.1" customHeight="1" x14ac:dyDescent="0.25">
      <c r="A1541" s="121" t="s">
        <v>2275</v>
      </c>
      <c r="B1541" s="107">
        <v>2515</v>
      </c>
      <c r="C1541" s="1" t="s">
        <v>11</v>
      </c>
      <c r="D1541" s="36" t="s">
        <v>949</v>
      </c>
      <c r="E1541" s="1" t="s">
        <v>2699</v>
      </c>
      <c r="F1541" s="1" t="s">
        <v>1133</v>
      </c>
      <c r="G1541" s="36" t="s">
        <v>4060</v>
      </c>
      <c r="H1541" s="138" t="s">
        <v>1496</v>
      </c>
      <c r="I1541" s="36" t="s">
        <v>2523</v>
      </c>
      <c r="J1541" s="110" t="s">
        <v>4045</v>
      </c>
      <c r="K1541" s="36" t="s">
        <v>950</v>
      </c>
      <c r="L1541" s="37">
        <v>1200</v>
      </c>
      <c r="M1541" s="37">
        <v>18524599.899999999</v>
      </c>
      <c r="N1541" s="36" t="s">
        <v>838</v>
      </c>
      <c r="O1541" s="1" t="s">
        <v>879</v>
      </c>
      <c r="P1541" s="1" t="s">
        <v>226</v>
      </c>
      <c r="Q1541" s="107" t="s">
        <v>226</v>
      </c>
      <c r="R1541" s="6" t="s">
        <v>2637</v>
      </c>
      <c r="S1541" s="1" t="s">
        <v>2776</v>
      </c>
      <c r="T1541" s="60" t="s">
        <v>951</v>
      </c>
    </row>
    <row r="1542" spans="1:20" ht="95.1" customHeight="1" x14ac:dyDescent="0.25">
      <c r="A1542" s="121" t="s">
        <v>2275</v>
      </c>
      <c r="B1542" s="107">
        <v>2515</v>
      </c>
      <c r="C1542" s="1" t="s">
        <v>11</v>
      </c>
      <c r="D1542" s="36" t="s">
        <v>952</v>
      </c>
      <c r="E1542" s="1" t="s">
        <v>2699</v>
      </c>
      <c r="F1542" s="1" t="s">
        <v>1133</v>
      </c>
      <c r="G1542" s="36" t="s">
        <v>4060</v>
      </c>
      <c r="H1542" s="138" t="s">
        <v>1496</v>
      </c>
      <c r="I1542" s="36" t="s">
        <v>2523</v>
      </c>
      <c r="J1542" s="110" t="s">
        <v>4045</v>
      </c>
      <c r="K1542" s="36" t="s">
        <v>953</v>
      </c>
      <c r="L1542" s="37">
        <v>1700</v>
      </c>
      <c r="M1542" s="37">
        <v>49975981.700000003</v>
      </c>
      <c r="N1542" s="36" t="s">
        <v>838</v>
      </c>
      <c r="O1542" s="1" t="s">
        <v>879</v>
      </c>
      <c r="P1542" s="1" t="s">
        <v>226</v>
      </c>
      <c r="Q1542" s="107" t="s">
        <v>226</v>
      </c>
      <c r="R1542" s="6" t="s">
        <v>2637</v>
      </c>
      <c r="S1542" s="1" t="s">
        <v>2776</v>
      </c>
      <c r="T1542" s="60" t="s">
        <v>954</v>
      </c>
    </row>
    <row r="1543" spans="1:20" ht="95.1" customHeight="1" x14ac:dyDescent="0.25">
      <c r="A1543" s="121" t="s">
        <v>2275</v>
      </c>
      <c r="B1543" s="107">
        <v>2515</v>
      </c>
      <c r="C1543" s="1" t="s">
        <v>11</v>
      </c>
      <c r="D1543" s="36" t="s">
        <v>955</v>
      </c>
      <c r="E1543" s="1" t="s">
        <v>2699</v>
      </c>
      <c r="F1543" s="1" t="s">
        <v>1133</v>
      </c>
      <c r="G1543" s="36" t="s">
        <v>4060</v>
      </c>
      <c r="H1543" s="138" t="s">
        <v>1496</v>
      </c>
      <c r="I1543" s="36" t="s">
        <v>2523</v>
      </c>
      <c r="J1543" s="110" t="s">
        <v>4045</v>
      </c>
      <c r="K1543" s="36" t="s">
        <v>956</v>
      </c>
      <c r="L1543" s="37">
        <v>3000</v>
      </c>
      <c r="M1543" s="37">
        <v>62994577.299999997</v>
      </c>
      <c r="N1543" s="36" t="s">
        <v>838</v>
      </c>
      <c r="O1543" s="1" t="s">
        <v>879</v>
      </c>
      <c r="P1543" s="1" t="s">
        <v>226</v>
      </c>
      <c r="Q1543" s="107" t="s">
        <v>226</v>
      </c>
      <c r="R1543" s="6" t="s">
        <v>2637</v>
      </c>
      <c r="S1543" s="1" t="s">
        <v>2776</v>
      </c>
      <c r="T1543" s="60" t="s">
        <v>957</v>
      </c>
    </row>
    <row r="1544" spans="1:20" ht="95.1" customHeight="1" x14ac:dyDescent="0.25">
      <c r="A1544" s="121" t="s">
        <v>2275</v>
      </c>
      <c r="B1544" s="107">
        <v>2515</v>
      </c>
      <c r="C1544" s="1" t="s">
        <v>11</v>
      </c>
      <c r="D1544" s="36" t="s">
        <v>958</v>
      </c>
      <c r="E1544" s="1" t="s">
        <v>2699</v>
      </c>
      <c r="F1544" s="1" t="s">
        <v>1133</v>
      </c>
      <c r="G1544" s="36" t="s">
        <v>4060</v>
      </c>
      <c r="H1544" s="138" t="s">
        <v>1496</v>
      </c>
      <c r="I1544" s="36" t="s">
        <v>2523</v>
      </c>
      <c r="J1544" s="110" t="s">
        <v>4045</v>
      </c>
      <c r="K1544" s="36" t="s">
        <v>959</v>
      </c>
      <c r="L1544" s="37">
        <v>1800</v>
      </c>
      <c r="M1544" s="37">
        <v>9121094.1699999999</v>
      </c>
      <c r="N1544" s="36" t="s">
        <v>838</v>
      </c>
      <c r="O1544" s="1" t="s">
        <v>879</v>
      </c>
      <c r="P1544" s="1" t="s">
        <v>226</v>
      </c>
      <c r="Q1544" s="107" t="s">
        <v>226</v>
      </c>
      <c r="R1544" s="6" t="s">
        <v>2637</v>
      </c>
      <c r="S1544" s="1" t="s">
        <v>2776</v>
      </c>
      <c r="T1544" s="60" t="s">
        <v>960</v>
      </c>
    </row>
    <row r="1545" spans="1:20" ht="95.1" customHeight="1" x14ac:dyDescent="0.25">
      <c r="A1545" s="121" t="s">
        <v>2275</v>
      </c>
      <c r="B1545" s="107">
        <v>2515</v>
      </c>
      <c r="C1545" s="1" t="s">
        <v>11</v>
      </c>
      <c r="D1545" s="36" t="s">
        <v>961</v>
      </c>
      <c r="E1545" s="1" t="s">
        <v>2699</v>
      </c>
      <c r="F1545" s="1" t="s">
        <v>1133</v>
      </c>
      <c r="G1545" s="36" t="s">
        <v>4060</v>
      </c>
      <c r="H1545" s="138" t="s">
        <v>1496</v>
      </c>
      <c r="I1545" s="36" t="s">
        <v>2523</v>
      </c>
      <c r="J1545" s="110" t="s">
        <v>4045</v>
      </c>
      <c r="K1545" s="36" t="s">
        <v>962</v>
      </c>
      <c r="L1545" s="37">
        <v>1200</v>
      </c>
      <c r="M1545" s="37">
        <v>5299824.09</v>
      </c>
      <c r="N1545" s="36" t="s">
        <v>838</v>
      </c>
      <c r="O1545" s="1" t="s">
        <v>879</v>
      </c>
      <c r="P1545" s="1" t="s">
        <v>57</v>
      </c>
      <c r="Q1545" s="107" t="s">
        <v>226</v>
      </c>
      <c r="R1545" s="6" t="s">
        <v>2637</v>
      </c>
      <c r="S1545" s="1" t="s">
        <v>2776</v>
      </c>
      <c r="T1545" s="60" t="s">
        <v>963</v>
      </c>
    </row>
    <row r="1546" spans="1:20" ht="95.1" customHeight="1" x14ac:dyDescent="0.25">
      <c r="A1546" s="121" t="s">
        <v>2275</v>
      </c>
      <c r="B1546" s="107">
        <v>2515</v>
      </c>
      <c r="C1546" s="1" t="s">
        <v>11</v>
      </c>
      <c r="D1546" s="36" t="s">
        <v>964</v>
      </c>
      <c r="E1546" s="1" t="s">
        <v>2699</v>
      </c>
      <c r="F1546" s="1" t="s">
        <v>1133</v>
      </c>
      <c r="G1546" s="36" t="s">
        <v>4060</v>
      </c>
      <c r="H1546" s="138" t="s">
        <v>1496</v>
      </c>
      <c r="I1546" s="36" t="s">
        <v>2523</v>
      </c>
      <c r="J1546" s="110" t="s">
        <v>4045</v>
      </c>
      <c r="K1546" s="36" t="s">
        <v>965</v>
      </c>
      <c r="L1546" s="37">
        <v>2500</v>
      </c>
      <c r="M1546" s="37">
        <v>8015418.5</v>
      </c>
      <c r="N1546" s="36" t="s">
        <v>838</v>
      </c>
      <c r="O1546" s="1" t="s">
        <v>879</v>
      </c>
      <c r="P1546" s="1" t="s">
        <v>57</v>
      </c>
      <c r="Q1546" s="107" t="s">
        <v>226</v>
      </c>
      <c r="R1546" s="6" t="s">
        <v>2637</v>
      </c>
      <c r="S1546" s="1" t="s">
        <v>2776</v>
      </c>
      <c r="T1546" s="60" t="s">
        <v>966</v>
      </c>
    </row>
    <row r="1547" spans="1:20" ht="95.1" customHeight="1" x14ac:dyDescent="0.25">
      <c r="A1547" s="121" t="s">
        <v>2275</v>
      </c>
      <c r="B1547" s="107">
        <v>2515</v>
      </c>
      <c r="C1547" s="1" t="s">
        <v>11</v>
      </c>
      <c r="D1547" s="36" t="s">
        <v>967</v>
      </c>
      <c r="E1547" s="1" t="s">
        <v>2699</v>
      </c>
      <c r="F1547" s="1" t="s">
        <v>1133</v>
      </c>
      <c r="G1547" s="36" t="s">
        <v>4060</v>
      </c>
      <c r="H1547" s="138" t="s">
        <v>1496</v>
      </c>
      <c r="I1547" s="36" t="s">
        <v>2571</v>
      </c>
      <c r="J1547" s="110" t="s">
        <v>4045</v>
      </c>
      <c r="K1547" s="36" t="s">
        <v>968</v>
      </c>
      <c r="L1547" s="37">
        <v>1400</v>
      </c>
      <c r="M1547" s="37">
        <v>5449191.5700000003</v>
      </c>
      <c r="N1547" s="36" t="s">
        <v>838</v>
      </c>
      <c r="O1547" s="1" t="s">
        <v>879</v>
      </c>
      <c r="P1547" s="1" t="s">
        <v>226</v>
      </c>
      <c r="Q1547" s="107" t="s">
        <v>226</v>
      </c>
      <c r="R1547" s="6" t="s">
        <v>2637</v>
      </c>
      <c r="S1547" s="1" t="s">
        <v>2776</v>
      </c>
      <c r="T1547" s="60" t="s">
        <v>969</v>
      </c>
    </row>
    <row r="1548" spans="1:20" ht="95.1" customHeight="1" x14ac:dyDescent="0.25">
      <c r="A1548" s="121" t="s">
        <v>2275</v>
      </c>
      <c r="B1548" s="107">
        <v>2515</v>
      </c>
      <c r="C1548" s="1" t="s">
        <v>11</v>
      </c>
      <c r="D1548" s="36" t="s">
        <v>970</v>
      </c>
      <c r="E1548" s="1" t="s">
        <v>2699</v>
      </c>
      <c r="F1548" s="1" t="s">
        <v>1133</v>
      </c>
      <c r="G1548" s="36" t="s">
        <v>4060</v>
      </c>
      <c r="H1548" s="138" t="s">
        <v>1496</v>
      </c>
      <c r="I1548" s="36" t="s">
        <v>2523</v>
      </c>
      <c r="J1548" s="110" t="s">
        <v>4045</v>
      </c>
      <c r="K1548" s="36" t="s">
        <v>971</v>
      </c>
      <c r="L1548" s="37">
        <v>2500</v>
      </c>
      <c r="M1548" s="37">
        <v>16043751</v>
      </c>
      <c r="N1548" s="107" t="s">
        <v>838</v>
      </c>
      <c r="O1548" s="1" t="s">
        <v>879</v>
      </c>
      <c r="P1548" s="1" t="s">
        <v>226</v>
      </c>
      <c r="Q1548" s="107" t="s">
        <v>226</v>
      </c>
      <c r="R1548" s="6" t="s">
        <v>2637</v>
      </c>
      <c r="S1548" s="1" t="s">
        <v>2776</v>
      </c>
      <c r="T1548" s="60" t="s">
        <v>972</v>
      </c>
    </row>
    <row r="1549" spans="1:20" ht="95.1" customHeight="1" x14ac:dyDescent="0.25">
      <c r="A1549" s="121" t="s">
        <v>2275</v>
      </c>
      <c r="B1549" s="107">
        <v>2515</v>
      </c>
      <c r="C1549" s="1" t="s">
        <v>11</v>
      </c>
      <c r="D1549" s="36" t="s">
        <v>973</v>
      </c>
      <c r="E1549" s="1" t="s">
        <v>2699</v>
      </c>
      <c r="F1549" s="1" t="s">
        <v>1133</v>
      </c>
      <c r="G1549" s="36" t="s">
        <v>4060</v>
      </c>
      <c r="H1549" s="138" t="s">
        <v>1496</v>
      </c>
      <c r="I1549" s="36" t="s">
        <v>2523</v>
      </c>
      <c r="J1549" s="110" t="s">
        <v>4045</v>
      </c>
      <c r="K1549" s="36" t="s">
        <v>974</v>
      </c>
      <c r="L1549" s="37">
        <v>2200</v>
      </c>
      <c r="M1549" s="37">
        <v>2197117.36</v>
      </c>
      <c r="N1549" s="108" t="s">
        <v>838</v>
      </c>
      <c r="O1549" s="1" t="s">
        <v>879</v>
      </c>
      <c r="P1549" s="1" t="s">
        <v>226</v>
      </c>
      <c r="Q1549" s="107" t="s">
        <v>226</v>
      </c>
      <c r="R1549" s="6" t="s">
        <v>2637</v>
      </c>
      <c r="S1549" s="1" t="s">
        <v>2776</v>
      </c>
      <c r="T1549" s="60" t="s">
        <v>975</v>
      </c>
    </row>
    <row r="1550" spans="1:20" ht="95.1" customHeight="1" x14ac:dyDescent="0.25">
      <c r="A1550" s="121" t="s">
        <v>2275</v>
      </c>
      <c r="B1550" s="107">
        <v>2515</v>
      </c>
      <c r="C1550" s="1" t="s">
        <v>11</v>
      </c>
      <c r="D1550" s="36" t="s">
        <v>976</v>
      </c>
      <c r="E1550" s="1" t="s">
        <v>2699</v>
      </c>
      <c r="F1550" s="1" t="s">
        <v>1133</v>
      </c>
      <c r="G1550" s="36" t="s">
        <v>4060</v>
      </c>
      <c r="H1550" s="138" t="s">
        <v>1496</v>
      </c>
      <c r="I1550" s="36" t="s">
        <v>2523</v>
      </c>
      <c r="J1550" s="110" t="s">
        <v>4045</v>
      </c>
      <c r="K1550" s="36" t="s">
        <v>977</v>
      </c>
      <c r="L1550" s="37">
        <v>2500</v>
      </c>
      <c r="M1550" s="37">
        <v>2330728.59</v>
      </c>
      <c r="N1550" s="108" t="s">
        <v>838</v>
      </c>
      <c r="O1550" s="1" t="s">
        <v>879</v>
      </c>
      <c r="P1550" s="1" t="s">
        <v>226</v>
      </c>
      <c r="Q1550" s="107" t="s">
        <v>226</v>
      </c>
      <c r="R1550" s="6" t="s">
        <v>2637</v>
      </c>
      <c r="S1550" s="1" t="s">
        <v>2776</v>
      </c>
      <c r="T1550" s="60" t="s">
        <v>978</v>
      </c>
    </row>
    <row r="1551" spans="1:20" ht="95.1" customHeight="1" x14ac:dyDescent="0.25">
      <c r="A1551" s="121" t="s">
        <v>2275</v>
      </c>
      <c r="B1551" s="107">
        <v>2515</v>
      </c>
      <c r="C1551" s="1" t="s">
        <v>11</v>
      </c>
      <c r="D1551" s="36" t="s">
        <v>979</v>
      </c>
      <c r="E1551" s="1" t="s">
        <v>2699</v>
      </c>
      <c r="F1551" s="1" t="s">
        <v>1133</v>
      </c>
      <c r="G1551" s="36" t="s">
        <v>4060</v>
      </c>
      <c r="H1551" s="138" t="s">
        <v>1496</v>
      </c>
      <c r="I1551" s="36" t="s">
        <v>2523</v>
      </c>
      <c r="J1551" s="110" t="s">
        <v>4045</v>
      </c>
      <c r="K1551" s="36" t="s">
        <v>980</v>
      </c>
      <c r="L1551" s="37">
        <v>1500</v>
      </c>
      <c r="M1551" s="37">
        <v>3916911.84</v>
      </c>
      <c r="N1551" s="36" t="s">
        <v>838</v>
      </c>
      <c r="O1551" s="1" t="s">
        <v>879</v>
      </c>
      <c r="P1551" s="1" t="s">
        <v>57</v>
      </c>
      <c r="Q1551" s="107" t="s">
        <v>226</v>
      </c>
      <c r="R1551" s="6" t="s">
        <v>2637</v>
      </c>
      <c r="S1551" s="1" t="s">
        <v>2776</v>
      </c>
      <c r="T1551" s="60" t="s">
        <v>981</v>
      </c>
    </row>
    <row r="1552" spans="1:20" ht="95.1" customHeight="1" x14ac:dyDescent="0.25">
      <c r="A1552" s="121" t="s">
        <v>2275</v>
      </c>
      <c r="B1552" s="107">
        <v>2515</v>
      </c>
      <c r="C1552" s="1" t="s">
        <v>11</v>
      </c>
      <c r="D1552" s="36" t="s">
        <v>982</v>
      </c>
      <c r="E1552" s="1" t="s">
        <v>2699</v>
      </c>
      <c r="F1552" s="1" t="s">
        <v>1133</v>
      </c>
      <c r="G1552" s="36" t="s">
        <v>4060</v>
      </c>
      <c r="H1552" s="138" t="s">
        <v>1496</v>
      </c>
      <c r="I1552" s="36" t="s">
        <v>2523</v>
      </c>
      <c r="J1552" s="110" t="s">
        <v>4045</v>
      </c>
      <c r="K1552" s="36" t="s">
        <v>983</v>
      </c>
      <c r="L1552" s="37">
        <v>1400</v>
      </c>
      <c r="M1552" s="37">
        <v>13320488.199999999</v>
      </c>
      <c r="N1552" s="108" t="s">
        <v>838</v>
      </c>
      <c r="O1552" s="1" t="s">
        <v>879</v>
      </c>
      <c r="P1552" s="1" t="s">
        <v>226</v>
      </c>
      <c r="Q1552" s="107" t="s">
        <v>226</v>
      </c>
      <c r="R1552" s="6" t="s">
        <v>2637</v>
      </c>
      <c r="S1552" s="1" t="s">
        <v>2776</v>
      </c>
      <c r="T1552" s="60" t="s">
        <v>984</v>
      </c>
    </row>
    <row r="1553" spans="1:20" ht="95.1" customHeight="1" x14ac:dyDescent="0.25">
      <c r="A1553" s="121" t="s">
        <v>2275</v>
      </c>
      <c r="B1553" s="107">
        <v>2515</v>
      </c>
      <c r="C1553" s="1" t="s">
        <v>11</v>
      </c>
      <c r="D1553" s="36" t="s">
        <v>985</v>
      </c>
      <c r="E1553" s="1" t="s">
        <v>2699</v>
      </c>
      <c r="F1553" s="1" t="s">
        <v>1133</v>
      </c>
      <c r="G1553" s="36" t="s">
        <v>4060</v>
      </c>
      <c r="H1553" s="138" t="s">
        <v>1496</v>
      </c>
      <c r="I1553" s="36" t="s">
        <v>2523</v>
      </c>
      <c r="J1553" s="110" t="s">
        <v>4045</v>
      </c>
      <c r="K1553" s="36" t="s">
        <v>986</v>
      </c>
      <c r="L1553" s="37">
        <v>1000</v>
      </c>
      <c r="M1553" s="37">
        <v>16476984.6</v>
      </c>
      <c r="N1553" s="107" t="s">
        <v>838</v>
      </c>
      <c r="O1553" s="1" t="s">
        <v>879</v>
      </c>
      <c r="P1553" s="1" t="s">
        <v>226</v>
      </c>
      <c r="Q1553" s="107" t="s">
        <v>226</v>
      </c>
      <c r="R1553" s="6" t="s">
        <v>2637</v>
      </c>
      <c r="S1553" s="1" t="s">
        <v>2776</v>
      </c>
      <c r="T1553" s="60" t="s">
        <v>987</v>
      </c>
    </row>
    <row r="1554" spans="1:20" ht="95.1" customHeight="1" x14ac:dyDescent="0.25">
      <c r="A1554" s="121" t="s">
        <v>2275</v>
      </c>
      <c r="B1554" s="107">
        <v>2515</v>
      </c>
      <c r="C1554" s="1" t="s">
        <v>11</v>
      </c>
      <c r="D1554" s="36" t="s">
        <v>988</v>
      </c>
      <c r="E1554" s="1" t="s">
        <v>2699</v>
      </c>
      <c r="F1554" s="1" t="s">
        <v>1133</v>
      </c>
      <c r="G1554" s="36" t="s">
        <v>4060</v>
      </c>
      <c r="H1554" s="138" t="s">
        <v>1496</v>
      </c>
      <c r="I1554" s="36" t="s">
        <v>2523</v>
      </c>
      <c r="J1554" s="1" t="s">
        <v>57</v>
      </c>
      <c r="K1554" s="36" t="s">
        <v>989</v>
      </c>
      <c r="L1554" s="37">
        <v>1200</v>
      </c>
      <c r="M1554" s="37">
        <v>9393706.0999999996</v>
      </c>
      <c r="N1554" s="108" t="s">
        <v>838</v>
      </c>
      <c r="O1554" s="1" t="s">
        <v>879</v>
      </c>
      <c r="P1554" s="1" t="s">
        <v>57</v>
      </c>
      <c r="Q1554" s="107" t="s">
        <v>226</v>
      </c>
      <c r="R1554" s="6" t="s">
        <v>2637</v>
      </c>
      <c r="S1554" s="1" t="s">
        <v>2776</v>
      </c>
      <c r="T1554" s="60" t="s">
        <v>990</v>
      </c>
    </row>
    <row r="1555" spans="1:20" ht="95.1" customHeight="1" x14ac:dyDescent="0.25">
      <c r="A1555" s="121" t="s">
        <v>2275</v>
      </c>
      <c r="B1555" s="107">
        <v>2515</v>
      </c>
      <c r="C1555" s="1" t="s">
        <v>11</v>
      </c>
      <c r="D1555" s="36" t="s">
        <v>991</v>
      </c>
      <c r="E1555" s="1" t="s">
        <v>2699</v>
      </c>
      <c r="F1555" s="1" t="s">
        <v>1133</v>
      </c>
      <c r="G1555" s="36" t="s">
        <v>4060</v>
      </c>
      <c r="H1555" s="138" t="s">
        <v>1496</v>
      </c>
      <c r="I1555" s="36" t="s">
        <v>2523</v>
      </c>
      <c r="J1555" s="1" t="s">
        <v>57</v>
      </c>
      <c r="K1555" s="36" t="s">
        <v>992</v>
      </c>
      <c r="L1555" s="37">
        <v>1400</v>
      </c>
      <c r="M1555" s="37">
        <v>6336000</v>
      </c>
      <c r="N1555" s="108" t="s">
        <v>838</v>
      </c>
      <c r="O1555" s="1" t="s">
        <v>879</v>
      </c>
      <c r="P1555" s="1" t="s">
        <v>57</v>
      </c>
      <c r="Q1555" s="107" t="s">
        <v>226</v>
      </c>
      <c r="R1555" s="6" t="s">
        <v>2637</v>
      </c>
      <c r="S1555" s="1" t="s">
        <v>2776</v>
      </c>
      <c r="T1555" s="60" t="s">
        <v>993</v>
      </c>
    </row>
    <row r="1556" spans="1:20" ht="95.1" customHeight="1" x14ac:dyDescent="0.25">
      <c r="A1556" s="121" t="s">
        <v>2275</v>
      </c>
      <c r="B1556" s="107">
        <v>2515</v>
      </c>
      <c r="C1556" s="1" t="s">
        <v>11</v>
      </c>
      <c r="D1556" s="36" t="s">
        <v>994</v>
      </c>
      <c r="E1556" s="1" t="s">
        <v>2699</v>
      </c>
      <c r="F1556" s="1" t="s">
        <v>1133</v>
      </c>
      <c r="G1556" s="36" t="s">
        <v>4060</v>
      </c>
      <c r="H1556" s="138" t="s">
        <v>1496</v>
      </c>
      <c r="I1556" s="36" t="s">
        <v>994</v>
      </c>
      <c r="J1556" s="1" t="s">
        <v>57</v>
      </c>
      <c r="K1556" s="36" t="s">
        <v>995</v>
      </c>
      <c r="L1556" s="37">
        <v>1200</v>
      </c>
      <c r="M1556" s="37">
        <v>2160000</v>
      </c>
      <c r="N1556" s="107" t="s">
        <v>838</v>
      </c>
      <c r="O1556" s="1" t="s">
        <v>879</v>
      </c>
      <c r="P1556" s="1" t="s">
        <v>57</v>
      </c>
      <c r="Q1556" s="107" t="s">
        <v>226</v>
      </c>
      <c r="R1556" s="6" t="s">
        <v>2637</v>
      </c>
      <c r="S1556" s="1" t="s">
        <v>2776</v>
      </c>
      <c r="T1556" s="60" t="s">
        <v>996</v>
      </c>
    </row>
    <row r="1557" spans="1:20" ht="95.1" customHeight="1" x14ac:dyDescent="0.25">
      <c r="A1557" s="121" t="s">
        <v>2275</v>
      </c>
      <c r="B1557" s="107">
        <v>2515</v>
      </c>
      <c r="C1557" s="1" t="s">
        <v>11</v>
      </c>
      <c r="D1557" s="36" t="s">
        <v>997</v>
      </c>
      <c r="E1557" s="1" t="s">
        <v>2699</v>
      </c>
      <c r="F1557" s="1" t="s">
        <v>1133</v>
      </c>
      <c r="G1557" s="36" t="s">
        <v>4060</v>
      </c>
      <c r="H1557" s="138" t="s">
        <v>1496</v>
      </c>
      <c r="I1557" s="36" t="s">
        <v>997</v>
      </c>
      <c r="J1557" s="1" t="s">
        <v>57</v>
      </c>
      <c r="K1557" s="36" t="s">
        <v>998</v>
      </c>
      <c r="L1557" s="37">
        <v>500</v>
      </c>
      <c r="M1557" s="37">
        <v>1800000</v>
      </c>
      <c r="N1557" s="108" t="s">
        <v>838</v>
      </c>
      <c r="O1557" s="1" t="s">
        <v>879</v>
      </c>
      <c r="P1557" s="1" t="s">
        <v>57</v>
      </c>
      <c r="Q1557" s="107" t="s">
        <v>226</v>
      </c>
      <c r="R1557" s="6" t="s">
        <v>2637</v>
      </c>
      <c r="S1557" s="1" t="s">
        <v>2776</v>
      </c>
      <c r="T1557" s="60" t="s">
        <v>999</v>
      </c>
    </row>
    <row r="1558" spans="1:20" ht="95.1" customHeight="1" x14ac:dyDescent="0.25">
      <c r="A1558" s="121" t="s">
        <v>2275</v>
      </c>
      <c r="B1558" s="107">
        <v>2515</v>
      </c>
      <c r="C1558" s="1" t="s">
        <v>11</v>
      </c>
      <c r="D1558" s="36" t="s">
        <v>1000</v>
      </c>
      <c r="E1558" s="1" t="s">
        <v>2699</v>
      </c>
      <c r="F1558" s="1" t="s">
        <v>1133</v>
      </c>
      <c r="G1558" s="36" t="s">
        <v>4060</v>
      </c>
      <c r="H1558" s="138" t="s">
        <v>1496</v>
      </c>
      <c r="I1558" s="36" t="s">
        <v>1000</v>
      </c>
      <c r="J1558" s="110" t="s">
        <v>4045</v>
      </c>
      <c r="K1558" s="36" t="s">
        <v>1001</v>
      </c>
      <c r="L1558" s="37">
        <v>1000</v>
      </c>
      <c r="M1558" s="38">
        <v>2856888.58</v>
      </c>
      <c r="N1558" s="107" t="s">
        <v>838</v>
      </c>
      <c r="O1558" s="2" t="s">
        <v>879</v>
      </c>
      <c r="P1558" s="1" t="s">
        <v>226</v>
      </c>
      <c r="Q1558" s="107" t="s">
        <v>226</v>
      </c>
      <c r="R1558" s="6" t="s">
        <v>2637</v>
      </c>
      <c r="S1558" s="1" t="s">
        <v>2776</v>
      </c>
      <c r="T1558" s="60" t="s">
        <v>1002</v>
      </c>
    </row>
    <row r="1559" spans="1:20" ht="95.1" customHeight="1" x14ac:dyDescent="0.25">
      <c r="A1559" s="121" t="s">
        <v>2275</v>
      </c>
      <c r="B1559" s="107">
        <v>2515</v>
      </c>
      <c r="C1559" s="1" t="s">
        <v>11</v>
      </c>
      <c r="D1559" s="36" t="s">
        <v>1003</v>
      </c>
      <c r="E1559" s="1" t="s">
        <v>2699</v>
      </c>
      <c r="F1559" s="1" t="s">
        <v>1133</v>
      </c>
      <c r="G1559" s="36" t="s">
        <v>4060</v>
      </c>
      <c r="H1559" s="138" t="s">
        <v>1496</v>
      </c>
      <c r="I1559" s="36" t="s">
        <v>1003</v>
      </c>
      <c r="J1559" s="1" t="s">
        <v>57</v>
      </c>
      <c r="K1559" s="36" t="s">
        <v>1004</v>
      </c>
      <c r="L1559" s="37">
        <v>1000</v>
      </c>
      <c r="M1559" s="37">
        <v>3600000</v>
      </c>
      <c r="N1559" s="107" t="s">
        <v>838</v>
      </c>
      <c r="O1559" s="1" t="s">
        <v>879</v>
      </c>
      <c r="P1559" s="1" t="s">
        <v>57</v>
      </c>
      <c r="Q1559" s="107" t="s">
        <v>226</v>
      </c>
      <c r="R1559" s="6" t="s">
        <v>2637</v>
      </c>
      <c r="S1559" s="1" t="s">
        <v>4027</v>
      </c>
      <c r="T1559" s="60" t="s">
        <v>1005</v>
      </c>
    </row>
    <row r="1560" spans="1:20" ht="95.1" customHeight="1" x14ac:dyDescent="0.25">
      <c r="A1560" s="121" t="s">
        <v>2275</v>
      </c>
      <c r="B1560" s="36">
        <v>2515</v>
      </c>
      <c r="C1560" s="1" t="s">
        <v>11</v>
      </c>
      <c r="D1560" s="36" t="s">
        <v>1006</v>
      </c>
      <c r="E1560" s="1" t="s">
        <v>2699</v>
      </c>
      <c r="F1560" s="1" t="s">
        <v>1133</v>
      </c>
      <c r="G1560" s="110" t="s">
        <v>4046</v>
      </c>
      <c r="H1560" s="138" t="s">
        <v>1496</v>
      </c>
      <c r="I1560" s="36" t="s">
        <v>2523</v>
      </c>
      <c r="J1560" s="110" t="s">
        <v>4045</v>
      </c>
      <c r="K1560" s="36" t="s">
        <v>1007</v>
      </c>
      <c r="L1560" s="37">
        <v>3400</v>
      </c>
      <c r="M1560" s="37">
        <v>19685579.73</v>
      </c>
      <c r="N1560" s="36" t="s">
        <v>838</v>
      </c>
      <c r="O1560" s="1" t="s">
        <v>879</v>
      </c>
      <c r="P1560" s="1" t="s">
        <v>226</v>
      </c>
      <c r="Q1560" s="107" t="s">
        <v>226</v>
      </c>
      <c r="R1560" s="6" t="s">
        <v>2637</v>
      </c>
      <c r="S1560" s="1" t="s">
        <v>2776</v>
      </c>
      <c r="T1560" s="60" t="s">
        <v>1008</v>
      </c>
    </row>
    <row r="1561" spans="1:20" ht="95.1" customHeight="1" x14ac:dyDescent="0.25">
      <c r="A1561" s="121" t="s">
        <v>2275</v>
      </c>
      <c r="B1561" s="107">
        <v>2515</v>
      </c>
      <c r="C1561" s="1" t="s">
        <v>11</v>
      </c>
      <c r="D1561" s="36" t="s">
        <v>1009</v>
      </c>
      <c r="E1561" s="1" t="s">
        <v>2699</v>
      </c>
      <c r="F1561" s="36">
        <v>1131</v>
      </c>
      <c r="G1561" s="110" t="s">
        <v>4046</v>
      </c>
      <c r="H1561" s="138" t="s">
        <v>1010</v>
      </c>
      <c r="I1561" s="42" t="s">
        <v>2567</v>
      </c>
      <c r="J1561" s="1" t="s">
        <v>57</v>
      </c>
      <c r="K1561" s="36" t="s">
        <v>1011</v>
      </c>
      <c r="L1561" s="37">
        <v>1095.8900000000001</v>
      </c>
      <c r="M1561" s="37">
        <v>29198394</v>
      </c>
      <c r="N1561" s="107" t="s">
        <v>838</v>
      </c>
      <c r="O1561" s="1" t="s">
        <v>879</v>
      </c>
      <c r="P1561" s="1" t="s">
        <v>226</v>
      </c>
      <c r="Q1561" s="107" t="s">
        <v>226</v>
      </c>
      <c r="R1561" s="6" t="s">
        <v>2637</v>
      </c>
      <c r="S1561" s="1" t="s">
        <v>2776</v>
      </c>
      <c r="T1561" s="60" t="s">
        <v>1012</v>
      </c>
    </row>
    <row r="1562" spans="1:20" ht="95.1" customHeight="1" x14ac:dyDescent="0.25">
      <c r="A1562" s="121" t="s">
        <v>2275</v>
      </c>
      <c r="B1562" s="107">
        <v>2515</v>
      </c>
      <c r="C1562" s="1" t="s">
        <v>11</v>
      </c>
      <c r="D1562" s="36" t="s">
        <v>1013</v>
      </c>
      <c r="E1562" s="1" t="s">
        <v>2699</v>
      </c>
      <c r="F1562" s="36">
        <v>1131</v>
      </c>
      <c r="G1562" s="110" t="s">
        <v>4046</v>
      </c>
      <c r="H1562" s="138" t="s">
        <v>1014</v>
      </c>
      <c r="I1562" s="42" t="s">
        <v>2567</v>
      </c>
      <c r="J1562" s="1" t="s">
        <v>57</v>
      </c>
      <c r="K1562" s="36" t="s">
        <v>1015</v>
      </c>
      <c r="L1562" s="37">
        <v>2908.93</v>
      </c>
      <c r="M1562" s="37">
        <v>21235260.800000001</v>
      </c>
      <c r="N1562" s="107" t="s">
        <v>838</v>
      </c>
      <c r="O1562" s="1" t="s">
        <v>879</v>
      </c>
      <c r="P1562" s="1" t="s">
        <v>226</v>
      </c>
      <c r="Q1562" s="107" t="s">
        <v>226</v>
      </c>
      <c r="R1562" s="6" t="s">
        <v>2637</v>
      </c>
      <c r="S1562" s="1" t="s">
        <v>2776</v>
      </c>
      <c r="T1562" s="60" t="s">
        <v>1012</v>
      </c>
    </row>
    <row r="1563" spans="1:20" ht="95.1" customHeight="1" x14ac:dyDescent="0.25">
      <c r="A1563" s="121" t="s">
        <v>2275</v>
      </c>
      <c r="B1563" s="107">
        <v>2515</v>
      </c>
      <c r="C1563" s="1" t="s">
        <v>11</v>
      </c>
      <c r="D1563" s="36" t="s">
        <v>1016</v>
      </c>
      <c r="E1563" s="1" t="s">
        <v>2699</v>
      </c>
      <c r="F1563" s="36">
        <v>1131</v>
      </c>
      <c r="G1563" s="110" t="s">
        <v>4046</v>
      </c>
      <c r="H1563" s="138" t="s">
        <v>1017</v>
      </c>
      <c r="I1563" s="42" t="s">
        <v>2567</v>
      </c>
      <c r="J1563" s="1" t="s">
        <v>57</v>
      </c>
      <c r="K1563" s="36" t="s">
        <v>1018</v>
      </c>
      <c r="L1563" s="37">
        <v>2498.77</v>
      </c>
      <c r="M1563" s="37">
        <v>9120541</v>
      </c>
      <c r="N1563" s="107" t="s">
        <v>838</v>
      </c>
      <c r="O1563" s="1" t="s">
        <v>879</v>
      </c>
      <c r="P1563" s="1" t="s">
        <v>226</v>
      </c>
      <c r="Q1563" s="107" t="s">
        <v>226</v>
      </c>
      <c r="R1563" s="6" t="s">
        <v>2637</v>
      </c>
      <c r="S1563" s="1" t="s">
        <v>2776</v>
      </c>
      <c r="T1563" s="60" t="s">
        <v>1019</v>
      </c>
    </row>
    <row r="1564" spans="1:20" ht="95.1" customHeight="1" x14ac:dyDescent="0.25">
      <c r="A1564" s="121" t="s">
        <v>2275</v>
      </c>
      <c r="B1564" s="107">
        <v>2515</v>
      </c>
      <c r="C1564" s="1" t="s">
        <v>11</v>
      </c>
      <c r="D1564" s="36" t="s">
        <v>1020</v>
      </c>
      <c r="E1564" s="1" t="s">
        <v>2699</v>
      </c>
      <c r="F1564" s="36">
        <v>1131</v>
      </c>
      <c r="G1564" s="110" t="s">
        <v>4046</v>
      </c>
      <c r="H1564" s="138" t="s">
        <v>1496</v>
      </c>
      <c r="I1564" s="42" t="s">
        <v>2524</v>
      </c>
      <c r="J1564" s="1" t="s">
        <v>57</v>
      </c>
      <c r="K1564" s="36" t="s">
        <v>1011</v>
      </c>
      <c r="L1564" s="37">
        <v>3200</v>
      </c>
      <c r="M1564" s="37">
        <v>32600000</v>
      </c>
      <c r="N1564" s="107" t="s">
        <v>838</v>
      </c>
      <c r="O1564" s="1" t="s">
        <v>879</v>
      </c>
      <c r="P1564" s="1" t="s">
        <v>226</v>
      </c>
      <c r="Q1564" s="107" t="s">
        <v>226</v>
      </c>
      <c r="R1564" s="6" t="s">
        <v>2637</v>
      </c>
      <c r="S1564" s="1" t="s">
        <v>2776</v>
      </c>
      <c r="T1564" s="60" t="s">
        <v>1021</v>
      </c>
    </row>
    <row r="1565" spans="1:20" ht="95.1" customHeight="1" x14ac:dyDescent="0.25">
      <c r="A1565" s="121" t="s">
        <v>2275</v>
      </c>
      <c r="B1565" s="107">
        <v>2515</v>
      </c>
      <c r="C1565" s="1" t="s">
        <v>11</v>
      </c>
      <c r="D1565" s="36" t="s">
        <v>1022</v>
      </c>
      <c r="E1565" s="1" t="s">
        <v>2699</v>
      </c>
      <c r="F1565" s="36">
        <v>1131</v>
      </c>
      <c r="G1565" s="110" t="s">
        <v>4046</v>
      </c>
      <c r="H1565" s="138" t="s">
        <v>1017</v>
      </c>
      <c r="I1565" s="42" t="s">
        <v>2524</v>
      </c>
      <c r="J1565" s="1" t="s">
        <v>57</v>
      </c>
      <c r="K1565" s="36" t="s">
        <v>1023</v>
      </c>
      <c r="L1565" s="37">
        <v>3308.21</v>
      </c>
      <c r="M1565" s="37">
        <v>12075000</v>
      </c>
      <c r="N1565" s="107" t="s">
        <v>838</v>
      </c>
      <c r="O1565" s="1" t="s">
        <v>879</v>
      </c>
      <c r="P1565" s="1" t="s">
        <v>226</v>
      </c>
      <c r="Q1565" s="107" t="s">
        <v>226</v>
      </c>
      <c r="R1565" s="6" t="s">
        <v>2637</v>
      </c>
      <c r="S1565" s="1" t="s">
        <v>2776</v>
      </c>
      <c r="T1565" s="60" t="s">
        <v>1021</v>
      </c>
    </row>
    <row r="1566" spans="1:20" ht="95.1" customHeight="1" x14ac:dyDescent="0.25">
      <c r="A1566" s="121" t="s">
        <v>2275</v>
      </c>
      <c r="B1566" s="107">
        <v>2515</v>
      </c>
      <c r="C1566" s="1" t="s">
        <v>11</v>
      </c>
      <c r="D1566" s="36" t="s">
        <v>1024</v>
      </c>
      <c r="E1566" s="1" t="s">
        <v>2699</v>
      </c>
      <c r="F1566" s="36">
        <v>1131</v>
      </c>
      <c r="G1566" s="110" t="s">
        <v>4046</v>
      </c>
      <c r="H1566" s="138" t="s">
        <v>1025</v>
      </c>
      <c r="I1566" s="42" t="s">
        <v>2524</v>
      </c>
      <c r="J1566" s="1" t="s">
        <v>57</v>
      </c>
      <c r="K1566" s="36" t="s">
        <v>1026</v>
      </c>
      <c r="L1566" s="37">
        <v>7635.56</v>
      </c>
      <c r="M1566" s="37">
        <v>27499036.5</v>
      </c>
      <c r="N1566" s="107" t="s">
        <v>838</v>
      </c>
      <c r="O1566" s="1" t="s">
        <v>879</v>
      </c>
      <c r="P1566" s="1" t="s">
        <v>226</v>
      </c>
      <c r="Q1566" s="107" t="s">
        <v>226</v>
      </c>
      <c r="R1566" s="6" t="s">
        <v>2637</v>
      </c>
      <c r="S1566" s="1" t="s">
        <v>2776</v>
      </c>
      <c r="T1566" s="60" t="s">
        <v>1027</v>
      </c>
    </row>
    <row r="1567" spans="1:20" ht="95.1" customHeight="1" x14ac:dyDescent="0.25">
      <c r="A1567" s="121" t="s">
        <v>2275</v>
      </c>
      <c r="B1567" s="107">
        <v>2515</v>
      </c>
      <c r="C1567" s="1" t="s">
        <v>11</v>
      </c>
      <c r="D1567" s="36" t="s">
        <v>1028</v>
      </c>
      <c r="E1567" s="1" t="s">
        <v>2699</v>
      </c>
      <c r="F1567" s="36">
        <v>1131</v>
      </c>
      <c r="G1567" s="110" t="s">
        <v>4046</v>
      </c>
      <c r="H1567" s="138" t="s">
        <v>1029</v>
      </c>
      <c r="I1567" s="42" t="s">
        <v>2524</v>
      </c>
      <c r="J1567" s="1" t="s">
        <v>57</v>
      </c>
      <c r="K1567" s="36" t="s">
        <v>1030</v>
      </c>
      <c r="L1567" s="37">
        <v>1700</v>
      </c>
      <c r="M1567" s="37">
        <v>31025000</v>
      </c>
      <c r="N1567" s="107" t="s">
        <v>838</v>
      </c>
      <c r="O1567" s="1" t="s">
        <v>879</v>
      </c>
      <c r="P1567" s="1" t="s">
        <v>226</v>
      </c>
      <c r="Q1567" s="107" t="s">
        <v>226</v>
      </c>
      <c r="R1567" s="6" t="s">
        <v>2637</v>
      </c>
      <c r="S1567" s="1" t="s">
        <v>2776</v>
      </c>
      <c r="T1567" s="60" t="s">
        <v>1031</v>
      </c>
    </row>
    <row r="1568" spans="1:20" ht="95.1" customHeight="1" x14ac:dyDescent="0.25">
      <c r="A1568" s="121" t="s">
        <v>2275</v>
      </c>
      <c r="B1568" s="107">
        <v>2515</v>
      </c>
      <c r="C1568" s="1" t="s">
        <v>11</v>
      </c>
      <c r="D1568" s="36" t="s">
        <v>1032</v>
      </c>
      <c r="E1568" s="1" t="s">
        <v>2699</v>
      </c>
      <c r="F1568" s="36">
        <v>1131</v>
      </c>
      <c r="G1568" s="110" t="s">
        <v>4046</v>
      </c>
      <c r="H1568" s="138" t="s">
        <v>1033</v>
      </c>
      <c r="I1568" s="42" t="s">
        <v>2524</v>
      </c>
      <c r="J1568" s="1" t="s">
        <v>57</v>
      </c>
      <c r="K1568" s="36" t="s">
        <v>1034</v>
      </c>
      <c r="L1568" s="37">
        <v>1750</v>
      </c>
      <c r="M1568" s="37">
        <v>38325000</v>
      </c>
      <c r="N1568" s="107" t="s">
        <v>838</v>
      </c>
      <c r="O1568" s="1" t="s">
        <v>879</v>
      </c>
      <c r="P1568" s="1" t="s">
        <v>226</v>
      </c>
      <c r="Q1568" s="107" t="s">
        <v>226</v>
      </c>
      <c r="R1568" s="6" t="s">
        <v>2637</v>
      </c>
      <c r="S1568" s="1" t="s">
        <v>2776</v>
      </c>
      <c r="T1568" s="60" t="s">
        <v>1035</v>
      </c>
    </row>
    <row r="1569" spans="1:20" ht="95.1" customHeight="1" x14ac:dyDescent="0.25">
      <c r="A1569" s="121" t="s">
        <v>2275</v>
      </c>
      <c r="B1569" s="107">
        <v>2515</v>
      </c>
      <c r="C1569" s="1" t="s">
        <v>11</v>
      </c>
      <c r="D1569" s="41" t="s">
        <v>1036</v>
      </c>
      <c r="E1569" s="110" t="s">
        <v>2692</v>
      </c>
      <c r="F1569" s="1" t="s">
        <v>1133</v>
      </c>
      <c r="G1569" s="36" t="s">
        <v>4056</v>
      </c>
      <c r="H1569" s="139" t="s">
        <v>1037</v>
      </c>
      <c r="I1569" s="42" t="s">
        <v>2525</v>
      </c>
      <c r="J1569" s="1" t="s">
        <v>57</v>
      </c>
      <c r="K1569" s="36" t="s">
        <v>1038</v>
      </c>
      <c r="L1569" s="43">
        <v>194488.33</v>
      </c>
      <c r="M1569" s="38">
        <v>2333860</v>
      </c>
      <c r="N1569" s="107" t="s">
        <v>838</v>
      </c>
      <c r="O1569" s="1" t="s">
        <v>2726</v>
      </c>
      <c r="P1569" s="1" t="s">
        <v>57</v>
      </c>
      <c r="Q1569" s="107" t="s">
        <v>847</v>
      </c>
      <c r="R1569" s="44" t="s">
        <v>883</v>
      </c>
      <c r="S1569" s="1" t="s">
        <v>4027</v>
      </c>
      <c r="T1569" s="60" t="s">
        <v>1039</v>
      </c>
    </row>
    <row r="1570" spans="1:20" ht="95.1" customHeight="1" x14ac:dyDescent="0.25">
      <c r="A1570" s="121" t="s">
        <v>2275</v>
      </c>
      <c r="B1570" s="107">
        <v>2515</v>
      </c>
      <c r="C1570" s="1" t="s">
        <v>11</v>
      </c>
      <c r="D1570" s="41" t="s">
        <v>1040</v>
      </c>
      <c r="E1570" s="1" t="s">
        <v>2699</v>
      </c>
      <c r="F1570" s="1" t="s">
        <v>1133</v>
      </c>
      <c r="G1570" s="1" t="s">
        <v>44</v>
      </c>
      <c r="H1570" s="139" t="s">
        <v>1041</v>
      </c>
      <c r="I1570" s="42" t="s">
        <v>2526</v>
      </c>
      <c r="J1570" s="1" t="s">
        <v>57</v>
      </c>
      <c r="K1570" s="36" t="s">
        <v>1042</v>
      </c>
      <c r="L1570" s="43">
        <v>385</v>
      </c>
      <c r="M1570" s="38">
        <v>3080000</v>
      </c>
      <c r="N1570" s="107" t="s">
        <v>838</v>
      </c>
      <c r="O1570" s="2" t="s">
        <v>879</v>
      </c>
      <c r="P1570" s="1" t="s">
        <v>57</v>
      </c>
      <c r="Q1570" s="107" t="s">
        <v>847</v>
      </c>
      <c r="R1570" s="44" t="s">
        <v>848</v>
      </c>
      <c r="S1570" s="1" t="s">
        <v>4027</v>
      </c>
      <c r="T1570" s="60" t="s">
        <v>1043</v>
      </c>
    </row>
    <row r="1571" spans="1:20" ht="95.1" customHeight="1" x14ac:dyDescent="0.25">
      <c r="A1571" s="121" t="s">
        <v>2275</v>
      </c>
      <c r="B1571" s="107">
        <v>2515</v>
      </c>
      <c r="C1571" s="1" t="s">
        <v>11</v>
      </c>
      <c r="D1571" s="36" t="s">
        <v>1044</v>
      </c>
      <c r="E1571" s="1" t="s">
        <v>887</v>
      </c>
      <c r="F1571" s="1" t="s">
        <v>1133</v>
      </c>
      <c r="G1571" s="1" t="s">
        <v>44</v>
      </c>
      <c r="H1571" s="138" t="s">
        <v>1496</v>
      </c>
      <c r="I1571" s="107" t="s">
        <v>1044</v>
      </c>
      <c r="J1571" s="1" t="s">
        <v>57</v>
      </c>
      <c r="K1571" s="36" t="s">
        <v>1046</v>
      </c>
      <c r="L1571" s="37">
        <v>27805.52</v>
      </c>
      <c r="M1571" s="37">
        <v>42764898.079999998</v>
      </c>
      <c r="N1571" s="36" t="s">
        <v>838</v>
      </c>
      <c r="O1571" s="1" t="s">
        <v>21</v>
      </c>
      <c r="P1571" s="1" t="s">
        <v>57</v>
      </c>
      <c r="Q1571" s="107" t="s">
        <v>226</v>
      </c>
      <c r="R1571" s="44" t="s">
        <v>848</v>
      </c>
      <c r="S1571" s="1" t="s">
        <v>4028</v>
      </c>
      <c r="T1571" s="60" t="s">
        <v>1047</v>
      </c>
    </row>
    <row r="1572" spans="1:20" ht="95.1" customHeight="1" x14ac:dyDescent="0.25">
      <c r="A1572" s="121" t="s">
        <v>2275</v>
      </c>
      <c r="B1572" s="107">
        <v>2515</v>
      </c>
      <c r="C1572" s="1" t="s">
        <v>11</v>
      </c>
      <c r="D1572" s="36" t="s">
        <v>1048</v>
      </c>
      <c r="E1572" s="1" t="s">
        <v>887</v>
      </c>
      <c r="F1572" s="1" t="s">
        <v>1133</v>
      </c>
      <c r="G1572" s="1" t="s">
        <v>44</v>
      </c>
      <c r="H1572" s="138" t="s">
        <v>1496</v>
      </c>
      <c r="I1572" s="36" t="s">
        <v>2544</v>
      </c>
      <c r="J1572" s="1" t="s">
        <v>57</v>
      </c>
      <c r="K1572" s="36" t="s">
        <v>1049</v>
      </c>
      <c r="L1572" s="37">
        <v>18488.439999999999</v>
      </c>
      <c r="M1572" s="37">
        <v>28435233.059999999</v>
      </c>
      <c r="N1572" s="36" t="s">
        <v>838</v>
      </c>
      <c r="O1572" s="1" t="s">
        <v>21</v>
      </c>
      <c r="P1572" s="1" t="s">
        <v>57</v>
      </c>
      <c r="Q1572" s="107" t="s">
        <v>226</v>
      </c>
      <c r="R1572" s="16" t="s">
        <v>848</v>
      </c>
      <c r="S1572" s="1" t="s">
        <v>4028</v>
      </c>
      <c r="T1572" s="60" t="s">
        <v>1050</v>
      </c>
    </row>
    <row r="1573" spans="1:20" ht="95.1" customHeight="1" x14ac:dyDescent="0.25">
      <c r="A1573" s="121" t="s">
        <v>2275</v>
      </c>
      <c r="B1573" s="107">
        <v>2515</v>
      </c>
      <c r="C1573" s="1" t="s">
        <v>11</v>
      </c>
      <c r="D1573" s="41" t="s">
        <v>1051</v>
      </c>
      <c r="E1573" s="36" t="s">
        <v>2757</v>
      </c>
      <c r="F1573" s="1" t="s">
        <v>1133</v>
      </c>
      <c r="G1573" s="1" t="s">
        <v>44</v>
      </c>
      <c r="H1573" s="138" t="s">
        <v>1496</v>
      </c>
      <c r="I1573" s="42" t="s">
        <v>2568</v>
      </c>
      <c r="J1573" s="1" t="s">
        <v>57</v>
      </c>
      <c r="K1573" s="36" t="s">
        <v>1052</v>
      </c>
      <c r="L1573" s="37">
        <v>4421.32</v>
      </c>
      <c r="M1573" s="38">
        <v>6300000</v>
      </c>
      <c r="N1573" s="36" t="s">
        <v>838</v>
      </c>
      <c r="O1573" s="2" t="s">
        <v>1053</v>
      </c>
      <c r="P1573" s="1" t="s">
        <v>57</v>
      </c>
      <c r="Q1573" s="107" t="s">
        <v>226</v>
      </c>
      <c r="R1573" s="44" t="s">
        <v>889</v>
      </c>
      <c r="S1573" s="1" t="s">
        <v>4028</v>
      </c>
      <c r="T1573" s="60" t="s">
        <v>1054</v>
      </c>
    </row>
    <row r="1574" spans="1:20" ht="95.1" customHeight="1" x14ac:dyDescent="0.25">
      <c r="A1574" s="121" t="s">
        <v>2275</v>
      </c>
      <c r="B1574" s="107">
        <v>2515</v>
      </c>
      <c r="C1574" s="1" t="s">
        <v>11</v>
      </c>
      <c r="D1574" s="41" t="s">
        <v>1055</v>
      </c>
      <c r="E1574" s="36" t="s">
        <v>2757</v>
      </c>
      <c r="F1574" s="1" t="s">
        <v>1133</v>
      </c>
      <c r="G1574" s="1" t="s">
        <v>44</v>
      </c>
      <c r="H1574" s="138" t="s">
        <v>1496</v>
      </c>
      <c r="I1574" s="45" t="s">
        <v>4039</v>
      </c>
      <c r="J1574" s="1" t="s">
        <v>57</v>
      </c>
      <c r="K1574" s="36" t="s">
        <v>1056</v>
      </c>
      <c r="L1574" s="37">
        <v>2115347.25</v>
      </c>
      <c r="M1574" s="38">
        <v>16922778.059999999</v>
      </c>
      <c r="N1574" s="107" t="s">
        <v>838</v>
      </c>
      <c r="O1574" s="2" t="s">
        <v>1053</v>
      </c>
      <c r="P1574" s="1" t="s">
        <v>57</v>
      </c>
      <c r="Q1574" s="107" t="s">
        <v>847</v>
      </c>
      <c r="R1574" s="44" t="s">
        <v>1057</v>
      </c>
      <c r="S1574" s="1" t="s">
        <v>2776</v>
      </c>
      <c r="T1574" s="60" t="s">
        <v>1058</v>
      </c>
    </row>
    <row r="1575" spans="1:20" ht="95.1" customHeight="1" x14ac:dyDescent="0.25">
      <c r="A1575" s="121" t="s">
        <v>2275</v>
      </c>
      <c r="B1575" s="107">
        <v>2515</v>
      </c>
      <c r="C1575" s="1" t="s">
        <v>11</v>
      </c>
      <c r="D1575" s="41" t="s">
        <v>1059</v>
      </c>
      <c r="E1575" s="36" t="s">
        <v>2757</v>
      </c>
      <c r="F1575" s="1" t="s">
        <v>1133</v>
      </c>
      <c r="G1575" s="1" t="s">
        <v>44</v>
      </c>
      <c r="H1575" s="138" t="s">
        <v>1496</v>
      </c>
      <c r="I1575" s="36" t="s">
        <v>2569</v>
      </c>
      <c r="J1575" s="1" t="s">
        <v>57</v>
      </c>
      <c r="K1575" s="36" t="s">
        <v>1060</v>
      </c>
      <c r="L1575" s="37">
        <v>200000</v>
      </c>
      <c r="M1575" s="38">
        <v>1600000</v>
      </c>
      <c r="N1575" s="107" t="s">
        <v>838</v>
      </c>
      <c r="O1575" s="2" t="s">
        <v>1053</v>
      </c>
      <c r="P1575" s="1" t="s">
        <v>57</v>
      </c>
      <c r="Q1575" s="107" t="s">
        <v>847</v>
      </c>
      <c r="R1575" s="44" t="s">
        <v>1057</v>
      </c>
      <c r="S1575" s="1" t="s">
        <v>4028</v>
      </c>
      <c r="T1575" s="60" t="s">
        <v>1061</v>
      </c>
    </row>
    <row r="1576" spans="1:20" ht="95.1" customHeight="1" x14ac:dyDescent="0.25">
      <c r="A1576" s="121" t="s">
        <v>2275</v>
      </c>
      <c r="B1576" s="107">
        <v>2515</v>
      </c>
      <c r="C1576" s="1" t="s">
        <v>11</v>
      </c>
      <c r="D1576" s="41" t="s">
        <v>1062</v>
      </c>
      <c r="E1576" s="36" t="s">
        <v>2757</v>
      </c>
      <c r="F1576" s="1" t="s">
        <v>1133</v>
      </c>
      <c r="G1576" s="1" t="s">
        <v>44</v>
      </c>
      <c r="H1576" s="138" t="s">
        <v>1496</v>
      </c>
      <c r="I1576" s="36" t="s">
        <v>2569</v>
      </c>
      <c r="J1576" s="1" t="s">
        <v>57</v>
      </c>
      <c r="K1576" s="36" t="s">
        <v>1063</v>
      </c>
      <c r="L1576" s="37">
        <v>233000</v>
      </c>
      <c r="M1576" s="38">
        <v>2100000</v>
      </c>
      <c r="N1576" s="107" t="s">
        <v>838</v>
      </c>
      <c r="O1576" s="2" t="s">
        <v>1053</v>
      </c>
      <c r="P1576" s="1" t="s">
        <v>57</v>
      </c>
      <c r="Q1576" s="107" t="s">
        <v>847</v>
      </c>
      <c r="R1576" s="44" t="s">
        <v>1064</v>
      </c>
      <c r="S1576" s="1" t="s">
        <v>4027</v>
      </c>
      <c r="T1576" s="60" t="s">
        <v>1061</v>
      </c>
    </row>
    <row r="1577" spans="1:20" ht="95.1" customHeight="1" x14ac:dyDescent="0.25">
      <c r="A1577" s="121" t="s">
        <v>2275</v>
      </c>
      <c r="B1577" s="107">
        <v>2515</v>
      </c>
      <c r="C1577" s="1" t="s">
        <v>11</v>
      </c>
      <c r="D1577" s="41" t="s">
        <v>1065</v>
      </c>
      <c r="E1577" s="1" t="s">
        <v>2699</v>
      </c>
      <c r="F1577" s="1" t="s">
        <v>1133</v>
      </c>
      <c r="G1577" s="1" t="s">
        <v>44</v>
      </c>
      <c r="H1577" s="138" t="s">
        <v>1496</v>
      </c>
      <c r="I1577" s="36" t="s">
        <v>2570</v>
      </c>
      <c r="J1577" s="1" t="s">
        <v>57</v>
      </c>
      <c r="K1577" s="36" t="s">
        <v>1066</v>
      </c>
      <c r="L1577" s="37">
        <v>2222000</v>
      </c>
      <c r="M1577" s="38">
        <v>4100000</v>
      </c>
      <c r="N1577" s="107" t="s">
        <v>838</v>
      </c>
      <c r="O1577" s="2" t="s">
        <v>53</v>
      </c>
      <c r="P1577" s="1" t="s">
        <v>57</v>
      </c>
      <c r="Q1577" s="105" t="s">
        <v>226</v>
      </c>
      <c r="R1577" s="44" t="s">
        <v>889</v>
      </c>
      <c r="S1577" s="1" t="s">
        <v>4027</v>
      </c>
      <c r="T1577" s="60" t="s">
        <v>1067</v>
      </c>
    </row>
    <row r="1578" spans="1:20" ht="95.1" customHeight="1" x14ac:dyDescent="0.25">
      <c r="A1578" s="121" t="s">
        <v>2275</v>
      </c>
      <c r="B1578" s="107">
        <v>2515</v>
      </c>
      <c r="C1578" s="1" t="s">
        <v>11</v>
      </c>
      <c r="D1578" s="41" t="s">
        <v>1068</v>
      </c>
      <c r="E1578" s="36" t="s">
        <v>2757</v>
      </c>
      <c r="F1578" s="1" t="s">
        <v>1133</v>
      </c>
      <c r="G1578" s="1" t="s">
        <v>44</v>
      </c>
      <c r="H1578" s="138" t="s">
        <v>1496</v>
      </c>
      <c r="I1578" s="36" t="s">
        <v>2572</v>
      </c>
      <c r="J1578" s="1" t="s">
        <v>57</v>
      </c>
      <c r="K1578" s="36" t="s">
        <v>1069</v>
      </c>
      <c r="L1578" s="37">
        <v>120000000</v>
      </c>
      <c r="M1578" s="38">
        <v>230000000</v>
      </c>
      <c r="N1578" s="107" t="s">
        <v>838</v>
      </c>
      <c r="O1578" s="2" t="s">
        <v>1053</v>
      </c>
      <c r="P1578" s="1" t="s">
        <v>57</v>
      </c>
      <c r="Q1578" s="105" t="s">
        <v>226</v>
      </c>
      <c r="R1578" s="16" t="s">
        <v>1070</v>
      </c>
      <c r="S1578" s="1" t="s">
        <v>2776</v>
      </c>
      <c r="T1578" s="60" t="s">
        <v>1071</v>
      </c>
    </row>
    <row r="1579" spans="1:20" ht="95.1" customHeight="1" x14ac:dyDescent="0.25">
      <c r="A1579" s="121" t="s">
        <v>2275</v>
      </c>
      <c r="B1579" s="107">
        <v>2516</v>
      </c>
      <c r="C1579" s="1" t="s">
        <v>11</v>
      </c>
      <c r="D1579" s="46" t="s">
        <v>1072</v>
      </c>
      <c r="E1579" s="1" t="s">
        <v>2699</v>
      </c>
      <c r="F1579" s="1" t="s">
        <v>1133</v>
      </c>
      <c r="G1579" s="36" t="s">
        <v>4060</v>
      </c>
      <c r="H1579" s="138" t="s">
        <v>1496</v>
      </c>
      <c r="I1579" s="46" t="s">
        <v>1072</v>
      </c>
      <c r="J1579" s="1" t="s">
        <v>57</v>
      </c>
      <c r="K1579" s="46" t="s">
        <v>1073</v>
      </c>
      <c r="L1579" s="47">
        <v>2200</v>
      </c>
      <c r="M1579" s="48">
        <v>80000000</v>
      </c>
      <c r="N1579" s="107" t="s">
        <v>838</v>
      </c>
      <c r="O1579" s="1" t="s">
        <v>879</v>
      </c>
      <c r="P1579" s="1" t="s">
        <v>57</v>
      </c>
      <c r="Q1579" s="107" t="s">
        <v>226</v>
      </c>
      <c r="R1579" s="6" t="s">
        <v>2637</v>
      </c>
      <c r="S1579" s="1" t="s">
        <v>4028</v>
      </c>
      <c r="T1579" s="60" t="s">
        <v>1074</v>
      </c>
    </row>
    <row r="1580" spans="1:20" ht="95.1" customHeight="1" x14ac:dyDescent="0.25">
      <c r="A1580" s="121" t="s">
        <v>2275</v>
      </c>
      <c r="B1580" s="107">
        <v>2515</v>
      </c>
      <c r="C1580" s="1" t="s">
        <v>11</v>
      </c>
      <c r="D1580" s="41" t="s">
        <v>1075</v>
      </c>
      <c r="E1580" s="1" t="s">
        <v>2699</v>
      </c>
      <c r="F1580" s="1" t="s">
        <v>1133</v>
      </c>
      <c r="G1580" s="1" t="s">
        <v>44</v>
      </c>
      <c r="H1580" s="139">
        <v>12</v>
      </c>
      <c r="I1580" s="36" t="s">
        <v>2573</v>
      </c>
      <c r="J1580" s="110" t="s">
        <v>4045</v>
      </c>
      <c r="K1580" s="36" t="s">
        <v>1076</v>
      </c>
      <c r="L1580" s="43">
        <v>25000000</v>
      </c>
      <c r="M1580" s="38">
        <v>120000000</v>
      </c>
      <c r="N1580" s="107" t="s">
        <v>838</v>
      </c>
      <c r="O1580" s="2" t="s">
        <v>53</v>
      </c>
      <c r="P1580" s="1" t="s">
        <v>57</v>
      </c>
      <c r="Q1580" s="107" t="s">
        <v>847</v>
      </c>
      <c r="R1580" s="16" t="s">
        <v>1070</v>
      </c>
      <c r="S1580" s="1" t="s">
        <v>2776</v>
      </c>
      <c r="T1580" s="60" t="s">
        <v>1071</v>
      </c>
    </row>
    <row r="1581" spans="1:20" ht="95.1" customHeight="1" x14ac:dyDescent="0.25">
      <c r="A1581" s="126" t="s">
        <v>2276</v>
      </c>
      <c r="B1581" s="2">
        <v>2009</v>
      </c>
      <c r="C1581" s="1" t="s">
        <v>11</v>
      </c>
      <c r="D1581" s="1" t="s">
        <v>1077</v>
      </c>
      <c r="E1581" s="1" t="s">
        <v>2744</v>
      </c>
      <c r="F1581" s="17" t="s">
        <v>2631</v>
      </c>
      <c r="G1581" s="1" t="s">
        <v>4056</v>
      </c>
      <c r="H1581" s="134">
        <v>24</v>
      </c>
      <c r="I1581" s="14" t="s">
        <v>2574</v>
      </c>
      <c r="J1581" s="1" t="s">
        <v>57</v>
      </c>
      <c r="K1581" s="1" t="s">
        <v>2431</v>
      </c>
      <c r="L1581" s="49">
        <v>302324</v>
      </c>
      <c r="M1581" s="9">
        <f t="shared" ref="M1581:M1610" si="27">H1581*L1581</f>
        <v>7255776</v>
      </c>
      <c r="N1581" s="5" t="s">
        <v>12</v>
      </c>
      <c r="O1581" s="1" t="s">
        <v>1078</v>
      </c>
      <c r="P1581" s="1" t="s">
        <v>226</v>
      </c>
      <c r="Q1581" s="1" t="s">
        <v>1079</v>
      </c>
      <c r="R1581" s="50">
        <v>45869</v>
      </c>
      <c r="S1581" s="1" t="s">
        <v>2776</v>
      </c>
      <c r="T1581" s="124" t="s">
        <v>1080</v>
      </c>
    </row>
    <row r="1582" spans="1:20" ht="95.1" customHeight="1" x14ac:dyDescent="0.25">
      <c r="A1582" s="126" t="s">
        <v>2276</v>
      </c>
      <c r="B1582" s="2">
        <v>2009</v>
      </c>
      <c r="C1582" s="1" t="s">
        <v>11</v>
      </c>
      <c r="D1582" s="1" t="s">
        <v>1081</v>
      </c>
      <c r="E1582" s="1" t="s">
        <v>2744</v>
      </c>
      <c r="F1582" s="17" t="s">
        <v>2631</v>
      </c>
      <c r="G1582" s="1" t="s">
        <v>4056</v>
      </c>
      <c r="H1582" s="134">
        <v>12</v>
      </c>
      <c r="I1582" s="14" t="s">
        <v>2575</v>
      </c>
      <c r="J1582" s="1" t="s">
        <v>57</v>
      </c>
      <c r="K1582" s="1" t="s">
        <v>2432</v>
      </c>
      <c r="L1582" s="49">
        <v>400296.875</v>
      </c>
      <c r="M1582" s="9">
        <f t="shared" si="27"/>
        <v>4803562.5</v>
      </c>
      <c r="N1582" s="5" t="s">
        <v>12</v>
      </c>
      <c r="O1582" s="1" t="s">
        <v>1078</v>
      </c>
      <c r="P1582" s="1" t="s">
        <v>226</v>
      </c>
      <c r="Q1582" s="1" t="s">
        <v>1079</v>
      </c>
      <c r="R1582" s="50">
        <v>45900</v>
      </c>
      <c r="S1582" s="1" t="s">
        <v>2776</v>
      </c>
      <c r="T1582" s="124" t="s">
        <v>1082</v>
      </c>
    </row>
    <row r="1583" spans="1:20" ht="95.1" customHeight="1" x14ac:dyDescent="0.25">
      <c r="A1583" s="126" t="s">
        <v>2276</v>
      </c>
      <c r="B1583" s="2">
        <v>2009</v>
      </c>
      <c r="C1583" s="1" t="s">
        <v>15</v>
      </c>
      <c r="D1583" s="1" t="s">
        <v>1083</v>
      </c>
      <c r="E1583" s="1" t="s">
        <v>887</v>
      </c>
      <c r="F1583" s="17" t="s">
        <v>2631</v>
      </c>
      <c r="G1583" s="1" t="s">
        <v>44</v>
      </c>
      <c r="H1583" s="134">
        <v>1</v>
      </c>
      <c r="I1583" s="14" t="s">
        <v>2519</v>
      </c>
      <c r="J1583" s="1" t="s">
        <v>57</v>
      </c>
      <c r="K1583" s="1" t="s">
        <v>2433</v>
      </c>
      <c r="L1583" s="49">
        <v>50000</v>
      </c>
      <c r="M1583" s="9">
        <f t="shared" si="27"/>
        <v>50000</v>
      </c>
      <c r="N1583" s="5" t="s">
        <v>12</v>
      </c>
      <c r="O1583" s="1" t="s">
        <v>1085</v>
      </c>
      <c r="P1583" s="1" t="s">
        <v>57</v>
      </c>
      <c r="Q1583" s="1" t="s">
        <v>57</v>
      </c>
      <c r="R1583" s="50">
        <v>45658</v>
      </c>
      <c r="S1583" s="1" t="s">
        <v>4027</v>
      </c>
      <c r="T1583" s="124" t="s">
        <v>1086</v>
      </c>
    </row>
    <row r="1584" spans="1:20" ht="95.1" customHeight="1" x14ac:dyDescent="0.25">
      <c r="A1584" s="126" t="s">
        <v>2276</v>
      </c>
      <c r="B1584" s="2">
        <v>2009</v>
      </c>
      <c r="C1584" s="1" t="s">
        <v>15</v>
      </c>
      <c r="D1584" s="1" t="s">
        <v>1087</v>
      </c>
      <c r="E1584" s="1" t="s">
        <v>887</v>
      </c>
      <c r="F1584" s="17" t="s">
        <v>2631</v>
      </c>
      <c r="G1584" s="1" t="s">
        <v>44</v>
      </c>
      <c r="H1584" s="134">
        <v>1</v>
      </c>
      <c r="I1584" s="14" t="s">
        <v>2519</v>
      </c>
      <c r="J1584" s="1" t="s">
        <v>57</v>
      </c>
      <c r="K1584" s="1" t="s">
        <v>2433</v>
      </c>
      <c r="L1584" s="49">
        <v>100000</v>
      </c>
      <c r="M1584" s="9">
        <f t="shared" si="27"/>
        <v>100000</v>
      </c>
      <c r="N1584" s="5" t="s">
        <v>12</v>
      </c>
      <c r="O1584" s="1" t="s">
        <v>1085</v>
      </c>
      <c r="P1584" s="1" t="s">
        <v>57</v>
      </c>
      <c r="Q1584" s="1" t="s">
        <v>57</v>
      </c>
      <c r="R1584" s="50">
        <v>45658</v>
      </c>
      <c r="S1584" s="1" t="s">
        <v>2776</v>
      </c>
      <c r="T1584" s="124" t="s">
        <v>1088</v>
      </c>
    </row>
    <row r="1585" spans="1:20" ht="95.1" customHeight="1" x14ac:dyDescent="0.25">
      <c r="A1585" s="126" t="s">
        <v>2276</v>
      </c>
      <c r="B1585" s="2">
        <v>2569</v>
      </c>
      <c r="C1585" s="1" t="s">
        <v>15</v>
      </c>
      <c r="D1585" s="1" t="s">
        <v>1089</v>
      </c>
      <c r="E1585" s="110" t="s">
        <v>2752</v>
      </c>
      <c r="F1585" s="17" t="s">
        <v>2631</v>
      </c>
      <c r="G1585" s="1" t="s">
        <v>372</v>
      </c>
      <c r="H1585" s="140">
        <v>70</v>
      </c>
      <c r="I1585" s="51" t="s">
        <v>2576</v>
      </c>
      <c r="J1585" s="110" t="s">
        <v>4045</v>
      </c>
      <c r="K1585" s="1" t="s">
        <v>2434</v>
      </c>
      <c r="L1585" s="49">
        <v>1500</v>
      </c>
      <c r="M1585" s="9">
        <f t="shared" si="27"/>
        <v>105000</v>
      </c>
      <c r="N1585" s="5" t="s">
        <v>12</v>
      </c>
      <c r="O1585" s="1" t="s">
        <v>1090</v>
      </c>
      <c r="P1585" s="1" t="s">
        <v>226</v>
      </c>
      <c r="Q1585" s="1" t="s">
        <v>1079</v>
      </c>
      <c r="R1585" s="50">
        <v>45869</v>
      </c>
      <c r="S1585" s="1" t="s">
        <v>2776</v>
      </c>
      <c r="T1585" s="124" t="s">
        <v>1091</v>
      </c>
    </row>
    <row r="1586" spans="1:20" ht="95.1" customHeight="1" x14ac:dyDescent="0.25">
      <c r="A1586" s="126" t="s">
        <v>2276</v>
      </c>
      <c r="B1586" s="2">
        <v>2569</v>
      </c>
      <c r="C1586" s="1" t="s">
        <v>15</v>
      </c>
      <c r="D1586" s="1" t="s">
        <v>1092</v>
      </c>
      <c r="E1586" s="1" t="s">
        <v>2744</v>
      </c>
      <c r="F1586" s="1" t="s">
        <v>1133</v>
      </c>
      <c r="G1586" s="1" t="s">
        <v>44</v>
      </c>
      <c r="H1586" s="134">
        <v>50</v>
      </c>
      <c r="I1586" s="14" t="s">
        <v>2577</v>
      </c>
      <c r="J1586" s="1" t="s">
        <v>57</v>
      </c>
      <c r="K1586" s="1" t="s">
        <v>2435</v>
      </c>
      <c r="L1586" s="52">
        <v>2400</v>
      </c>
      <c r="M1586" s="9">
        <f t="shared" si="27"/>
        <v>120000</v>
      </c>
      <c r="N1586" s="5" t="s">
        <v>12</v>
      </c>
      <c r="O1586" s="1" t="s">
        <v>1078</v>
      </c>
      <c r="P1586" s="1" t="s">
        <v>226</v>
      </c>
      <c r="Q1586" s="1" t="s">
        <v>1079</v>
      </c>
      <c r="R1586" s="50">
        <v>45668</v>
      </c>
      <c r="S1586" s="1" t="s">
        <v>2776</v>
      </c>
      <c r="T1586" s="124" t="s">
        <v>1093</v>
      </c>
    </row>
    <row r="1587" spans="1:20" ht="95.1" customHeight="1" x14ac:dyDescent="0.25">
      <c r="A1587" s="126" t="s">
        <v>2276</v>
      </c>
      <c r="B1587" s="2">
        <v>2569</v>
      </c>
      <c r="C1587" s="1" t="s">
        <v>15</v>
      </c>
      <c r="D1587" s="1" t="s">
        <v>1094</v>
      </c>
      <c r="E1587" s="1" t="s">
        <v>2744</v>
      </c>
      <c r="F1587" s="1" t="s">
        <v>1133</v>
      </c>
      <c r="G1587" s="1" t="s">
        <v>44</v>
      </c>
      <c r="H1587" s="134">
        <v>3</v>
      </c>
      <c r="I1587" s="14" t="s">
        <v>2578</v>
      </c>
      <c r="J1587" s="1" t="s">
        <v>57</v>
      </c>
      <c r="K1587" s="1" t="s">
        <v>2436</v>
      </c>
      <c r="L1587" s="52">
        <v>40000</v>
      </c>
      <c r="M1587" s="9">
        <f t="shared" si="27"/>
        <v>120000</v>
      </c>
      <c r="N1587" s="5" t="s">
        <v>12</v>
      </c>
      <c r="O1587" s="1" t="s">
        <v>1078</v>
      </c>
      <c r="P1587" s="1" t="s">
        <v>57</v>
      </c>
      <c r="Q1587" s="1" t="s">
        <v>57</v>
      </c>
      <c r="R1587" s="50">
        <v>45668</v>
      </c>
      <c r="S1587" s="1" t="s">
        <v>2776</v>
      </c>
      <c r="T1587" s="124" t="s">
        <v>1093</v>
      </c>
    </row>
    <row r="1588" spans="1:20" ht="95.1" customHeight="1" x14ac:dyDescent="0.25">
      <c r="A1588" s="126" t="s">
        <v>2276</v>
      </c>
      <c r="B1588" s="2">
        <v>2569</v>
      </c>
      <c r="C1588" s="1" t="s">
        <v>15</v>
      </c>
      <c r="D1588" s="1" t="s">
        <v>1095</v>
      </c>
      <c r="E1588" s="1" t="s">
        <v>887</v>
      </c>
      <c r="F1588" s="1" t="s">
        <v>1133</v>
      </c>
      <c r="G1588" s="1" t="s">
        <v>44</v>
      </c>
      <c r="H1588" s="134">
        <v>1</v>
      </c>
      <c r="I1588" s="14" t="s">
        <v>2579</v>
      </c>
      <c r="J1588" s="1" t="s">
        <v>57</v>
      </c>
      <c r="K1588" s="1" t="s">
        <v>2437</v>
      </c>
      <c r="L1588" s="52">
        <v>1500000</v>
      </c>
      <c r="M1588" s="9">
        <f t="shared" si="27"/>
        <v>1500000</v>
      </c>
      <c r="N1588" s="5" t="s">
        <v>12</v>
      </c>
      <c r="O1588" s="1" t="s">
        <v>1096</v>
      </c>
      <c r="P1588" s="1" t="s">
        <v>57</v>
      </c>
      <c r="Q1588" s="1" t="s">
        <v>57</v>
      </c>
      <c r="R1588" s="50">
        <v>45668</v>
      </c>
      <c r="S1588" s="1" t="s">
        <v>2776</v>
      </c>
      <c r="T1588" s="124" t="s">
        <v>1097</v>
      </c>
    </row>
    <row r="1589" spans="1:20" ht="95.1" customHeight="1" x14ac:dyDescent="0.25">
      <c r="A1589" s="126" t="s">
        <v>2276</v>
      </c>
      <c r="B1589" s="2">
        <v>2569</v>
      </c>
      <c r="C1589" s="1" t="s">
        <v>15</v>
      </c>
      <c r="D1589" s="1" t="s">
        <v>1098</v>
      </c>
      <c r="E1589" s="1" t="s">
        <v>887</v>
      </c>
      <c r="F1589" s="1" t="s">
        <v>1133</v>
      </c>
      <c r="G1589" s="1" t="s">
        <v>44</v>
      </c>
      <c r="H1589" s="134">
        <v>2000</v>
      </c>
      <c r="I1589" s="14" t="s">
        <v>2580</v>
      </c>
      <c r="J1589" s="1" t="s">
        <v>57</v>
      </c>
      <c r="K1589" s="1" t="s">
        <v>2438</v>
      </c>
      <c r="L1589" s="52">
        <v>500</v>
      </c>
      <c r="M1589" s="9">
        <f t="shared" si="27"/>
        <v>1000000</v>
      </c>
      <c r="N1589" s="5" t="s">
        <v>12</v>
      </c>
      <c r="O1589" s="1" t="s">
        <v>1096</v>
      </c>
      <c r="P1589" s="1" t="s">
        <v>57</v>
      </c>
      <c r="Q1589" s="1" t="s">
        <v>57</v>
      </c>
      <c r="R1589" s="50">
        <v>45668</v>
      </c>
      <c r="S1589" s="1" t="s">
        <v>4027</v>
      </c>
      <c r="T1589" s="124" t="s">
        <v>1099</v>
      </c>
    </row>
    <row r="1590" spans="1:20" ht="95.1" customHeight="1" x14ac:dyDescent="0.25">
      <c r="A1590" s="126" t="s">
        <v>2276</v>
      </c>
      <c r="B1590" s="2">
        <v>2569</v>
      </c>
      <c r="C1590" s="1" t="s">
        <v>15</v>
      </c>
      <c r="D1590" s="1" t="s">
        <v>1100</v>
      </c>
      <c r="E1590" s="1" t="s">
        <v>2757</v>
      </c>
      <c r="F1590" s="1" t="s">
        <v>1133</v>
      </c>
      <c r="G1590" s="1" t="s">
        <v>44</v>
      </c>
      <c r="H1590" s="134">
        <v>10</v>
      </c>
      <c r="I1590" s="14" t="s">
        <v>1100</v>
      </c>
      <c r="J1590" s="1" t="s">
        <v>57</v>
      </c>
      <c r="K1590" s="1" t="s">
        <v>2439</v>
      </c>
      <c r="L1590" s="52">
        <v>1500000</v>
      </c>
      <c r="M1590" s="9">
        <f t="shared" si="27"/>
        <v>15000000</v>
      </c>
      <c r="N1590" s="5" t="s">
        <v>12</v>
      </c>
      <c r="O1590" s="1" t="s">
        <v>1101</v>
      </c>
      <c r="P1590" s="1" t="s">
        <v>57</v>
      </c>
      <c r="Q1590" s="1" t="s">
        <v>57</v>
      </c>
      <c r="R1590" s="50">
        <v>45668</v>
      </c>
      <c r="S1590" s="1" t="s">
        <v>2776</v>
      </c>
      <c r="T1590" s="124" t="s">
        <v>1102</v>
      </c>
    </row>
    <row r="1591" spans="1:20" ht="95.1" customHeight="1" x14ac:dyDescent="0.25">
      <c r="A1591" s="126" t="s">
        <v>2276</v>
      </c>
      <c r="B1591" s="2">
        <v>2569</v>
      </c>
      <c r="C1591" s="1" t="s">
        <v>15</v>
      </c>
      <c r="D1591" s="1" t="s">
        <v>1103</v>
      </c>
      <c r="E1591" s="1" t="s">
        <v>2757</v>
      </c>
      <c r="F1591" s="1" t="s">
        <v>1133</v>
      </c>
      <c r="G1591" s="1" t="s">
        <v>44</v>
      </c>
      <c r="H1591" s="134">
        <v>2</v>
      </c>
      <c r="I1591" s="14" t="s">
        <v>2581</v>
      </c>
      <c r="J1591" s="1" t="s">
        <v>57</v>
      </c>
      <c r="K1591" s="1" t="s">
        <v>2440</v>
      </c>
      <c r="L1591" s="52">
        <v>1000000</v>
      </c>
      <c r="M1591" s="9">
        <f t="shared" si="27"/>
        <v>2000000</v>
      </c>
      <c r="N1591" s="5" t="s">
        <v>12</v>
      </c>
      <c r="O1591" s="1" t="s">
        <v>1101</v>
      </c>
      <c r="P1591" s="1" t="s">
        <v>57</v>
      </c>
      <c r="Q1591" s="1" t="s">
        <v>57</v>
      </c>
      <c r="R1591" s="50">
        <v>45668</v>
      </c>
      <c r="S1591" s="1" t="s">
        <v>2776</v>
      </c>
      <c r="T1591" s="124" t="s">
        <v>1104</v>
      </c>
    </row>
    <row r="1592" spans="1:20" ht="95.1" customHeight="1" x14ac:dyDescent="0.25">
      <c r="A1592" s="126" t="s">
        <v>2276</v>
      </c>
      <c r="B1592" s="2">
        <v>2569</v>
      </c>
      <c r="C1592" s="1" t="s">
        <v>15</v>
      </c>
      <c r="D1592" s="1" t="s">
        <v>1105</v>
      </c>
      <c r="E1592" s="1" t="s">
        <v>2757</v>
      </c>
      <c r="F1592" s="1" t="s">
        <v>1133</v>
      </c>
      <c r="G1592" s="1" t="s">
        <v>44</v>
      </c>
      <c r="H1592" s="134">
        <v>1</v>
      </c>
      <c r="I1592" s="14" t="s">
        <v>2581</v>
      </c>
      <c r="J1592" s="1" t="s">
        <v>57</v>
      </c>
      <c r="K1592" s="1" t="s">
        <v>2441</v>
      </c>
      <c r="L1592" s="52">
        <v>1000000</v>
      </c>
      <c r="M1592" s="9">
        <f t="shared" si="27"/>
        <v>1000000</v>
      </c>
      <c r="N1592" s="5" t="s">
        <v>12</v>
      </c>
      <c r="O1592" s="1" t="s">
        <v>1101</v>
      </c>
      <c r="P1592" s="1" t="s">
        <v>57</v>
      </c>
      <c r="Q1592" s="1" t="s">
        <v>57</v>
      </c>
      <c r="R1592" s="50">
        <v>45668</v>
      </c>
      <c r="S1592" s="1" t="s">
        <v>2776</v>
      </c>
      <c r="T1592" s="124" t="s">
        <v>1106</v>
      </c>
    </row>
    <row r="1593" spans="1:20" ht="95.1" customHeight="1" x14ac:dyDescent="0.25">
      <c r="A1593" s="126" t="s">
        <v>2276</v>
      </c>
      <c r="B1593" s="2">
        <v>2569</v>
      </c>
      <c r="C1593" s="1" t="s">
        <v>15</v>
      </c>
      <c r="D1593" s="1" t="s">
        <v>1107</v>
      </c>
      <c r="E1593" s="1" t="s">
        <v>2689</v>
      </c>
      <c r="F1593" s="1" t="s">
        <v>1133</v>
      </c>
      <c r="G1593" s="1" t="s">
        <v>44</v>
      </c>
      <c r="H1593" s="134">
        <v>1000</v>
      </c>
      <c r="I1593" s="1" t="s">
        <v>2611</v>
      </c>
      <c r="J1593" s="1" t="s">
        <v>57</v>
      </c>
      <c r="K1593" s="1" t="s">
        <v>2442</v>
      </c>
      <c r="L1593" s="52">
        <v>500</v>
      </c>
      <c r="M1593" s="9">
        <f t="shared" si="27"/>
        <v>500000</v>
      </c>
      <c r="N1593" s="5" t="s">
        <v>12</v>
      </c>
      <c r="O1593" s="1" t="s">
        <v>1108</v>
      </c>
      <c r="P1593" s="1" t="s">
        <v>57</v>
      </c>
      <c r="Q1593" s="1" t="s">
        <v>57</v>
      </c>
      <c r="R1593" s="50">
        <v>45668</v>
      </c>
      <c r="S1593" s="1" t="s">
        <v>2776</v>
      </c>
      <c r="T1593" s="124" t="s">
        <v>1109</v>
      </c>
    </row>
    <row r="1594" spans="1:20" ht="95.1" customHeight="1" x14ac:dyDescent="0.25">
      <c r="A1594" s="126" t="s">
        <v>2276</v>
      </c>
      <c r="B1594" s="2">
        <v>2569</v>
      </c>
      <c r="C1594" s="1" t="s">
        <v>15</v>
      </c>
      <c r="D1594" s="1" t="s">
        <v>1110</v>
      </c>
      <c r="E1594" s="1" t="s">
        <v>2689</v>
      </c>
      <c r="F1594" s="1" t="s">
        <v>1133</v>
      </c>
      <c r="G1594" s="1" t="s">
        <v>44</v>
      </c>
      <c r="H1594" s="134">
        <v>1000</v>
      </c>
      <c r="I1594" s="1" t="s">
        <v>2611</v>
      </c>
      <c r="J1594" s="1" t="s">
        <v>57</v>
      </c>
      <c r="K1594" s="1" t="s">
        <v>2443</v>
      </c>
      <c r="L1594" s="52">
        <v>500</v>
      </c>
      <c r="M1594" s="9">
        <f t="shared" si="27"/>
        <v>500000</v>
      </c>
      <c r="N1594" s="5" t="s">
        <v>12</v>
      </c>
      <c r="O1594" s="1" t="s">
        <v>1108</v>
      </c>
      <c r="P1594" s="1" t="s">
        <v>57</v>
      </c>
      <c r="Q1594" s="1" t="s">
        <v>57</v>
      </c>
      <c r="R1594" s="50">
        <v>45668</v>
      </c>
      <c r="S1594" s="1" t="s">
        <v>4027</v>
      </c>
      <c r="T1594" s="124" t="s">
        <v>1111</v>
      </c>
    </row>
    <row r="1595" spans="1:20" ht="95.1" customHeight="1" x14ac:dyDescent="0.25">
      <c r="A1595" s="126" t="s">
        <v>2276</v>
      </c>
      <c r="B1595" s="2">
        <v>2569</v>
      </c>
      <c r="C1595" s="1" t="s">
        <v>15</v>
      </c>
      <c r="D1595" s="1" t="s">
        <v>1112</v>
      </c>
      <c r="E1595" s="1" t="s">
        <v>2757</v>
      </c>
      <c r="F1595" s="1" t="s">
        <v>1133</v>
      </c>
      <c r="G1595" s="1" t="s">
        <v>44</v>
      </c>
      <c r="H1595" s="134">
        <v>1</v>
      </c>
      <c r="I1595" s="14" t="s">
        <v>2582</v>
      </c>
      <c r="J1595" s="1" t="s">
        <v>57</v>
      </c>
      <c r="K1595" s="1" t="s">
        <v>2444</v>
      </c>
      <c r="L1595" s="52">
        <v>1000000</v>
      </c>
      <c r="M1595" s="9">
        <f t="shared" si="27"/>
        <v>1000000</v>
      </c>
      <c r="N1595" s="5" t="s">
        <v>12</v>
      </c>
      <c r="O1595" s="1" t="s">
        <v>1101</v>
      </c>
      <c r="P1595" s="1" t="s">
        <v>57</v>
      </c>
      <c r="Q1595" s="1" t="s">
        <v>57</v>
      </c>
      <c r="R1595" s="50">
        <v>45668</v>
      </c>
      <c r="S1595" s="1" t="s">
        <v>2776</v>
      </c>
      <c r="T1595" s="124" t="s">
        <v>1113</v>
      </c>
    </row>
    <row r="1596" spans="1:20" ht="95.1" customHeight="1" x14ac:dyDescent="0.25">
      <c r="A1596" s="126" t="s">
        <v>2276</v>
      </c>
      <c r="B1596" s="1">
        <v>2569</v>
      </c>
      <c r="C1596" s="1" t="s">
        <v>11</v>
      </c>
      <c r="D1596" s="1" t="s">
        <v>1114</v>
      </c>
      <c r="E1596" s="1" t="s">
        <v>887</v>
      </c>
      <c r="F1596" s="17" t="s">
        <v>2631</v>
      </c>
      <c r="G1596" s="1" t="s">
        <v>44</v>
      </c>
      <c r="H1596" s="134">
        <v>1</v>
      </c>
      <c r="I1596" s="14" t="s">
        <v>887</v>
      </c>
      <c r="J1596" s="1" t="s">
        <v>57</v>
      </c>
      <c r="K1596" s="1" t="s">
        <v>2670</v>
      </c>
      <c r="L1596" s="52">
        <v>2597014.5</v>
      </c>
      <c r="M1596" s="9">
        <f t="shared" si="27"/>
        <v>2597014.5</v>
      </c>
      <c r="N1596" s="5" t="s">
        <v>12</v>
      </c>
      <c r="O1596" s="1" t="s">
        <v>1085</v>
      </c>
      <c r="P1596" s="1" t="s">
        <v>57</v>
      </c>
      <c r="Q1596" s="1" t="s">
        <v>57</v>
      </c>
      <c r="R1596" s="6">
        <v>45699</v>
      </c>
      <c r="S1596" s="1" t="s">
        <v>2776</v>
      </c>
      <c r="T1596" s="127" t="s">
        <v>1115</v>
      </c>
    </row>
    <row r="1597" spans="1:20" ht="95.1" customHeight="1" x14ac:dyDescent="0.25">
      <c r="A1597" s="126" t="s">
        <v>2276</v>
      </c>
      <c r="B1597" s="1">
        <v>3745</v>
      </c>
      <c r="C1597" s="1" t="s">
        <v>11</v>
      </c>
      <c r="D1597" s="1" t="s">
        <v>1089</v>
      </c>
      <c r="E1597" s="1" t="s">
        <v>2757</v>
      </c>
      <c r="F1597" s="17" t="s">
        <v>2631</v>
      </c>
      <c r="G1597" s="1" t="s">
        <v>372</v>
      </c>
      <c r="H1597" s="133">
        <v>70000</v>
      </c>
      <c r="I1597" s="14" t="s">
        <v>2576</v>
      </c>
      <c r="J1597" s="110" t="s">
        <v>4045</v>
      </c>
      <c r="K1597" s="1" t="s">
        <v>2434</v>
      </c>
      <c r="L1597" s="3">
        <v>1500</v>
      </c>
      <c r="M1597" s="9">
        <f t="shared" si="27"/>
        <v>105000000</v>
      </c>
      <c r="N1597" s="5" t="s">
        <v>12</v>
      </c>
      <c r="O1597" s="1" t="s">
        <v>764</v>
      </c>
      <c r="P1597" s="1" t="s">
        <v>226</v>
      </c>
      <c r="Q1597" s="1" t="s">
        <v>1079</v>
      </c>
      <c r="R1597" s="6">
        <v>45869</v>
      </c>
      <c r="S1597" s="1" t="s">
        <v>2776</v>
      </c>
      <c r="T1597" s="124" t="s">
        <v>1091</v>
      </c>
    </row>
    <row r="1598" spans="1:20" ht="95.1" customHeight="1" x14ac:dyDescent="0.25">
      <c r="A1598" s="126" t="s">
        <v>2276</v>
      </c>
      <c r="B1598" s="1">
        <v>3745</v>
      </c>
      <c r="C1598" s="1" t="s">
        <v>11</v>
      </c>
      <c r="D1598" s="1" t="s">
        <v>1116</v>
      </c>
      <c r="E1598" s="110" t="s">
        <v>2752</v>
      </c>
      <c r="F1598" s="17" t="s">
        <v>2631</v>
      </c>
      <c r="G1598" s="1" t="s">
        <v>44</v>
      </c>
      <c r="H1598" s="135">
        <v>172000000</v>
      </c>
      <c r="I1598" s="1" t="s">
        <v>1116</v>
      </c>
      <c r="J1598" s="1" t="s">
        <v>57</v>
      </c>
      <c r="K1598" s="1" t="s">
        <v>2445</v>
      </c>
      <c r="L1598" s="10" t="s">
        <v>2638</v>
      </c>
      <c r="M1598" s="9">
        <v>172000000</v>
      </c>
      <c r="N1598" s="5" t="s">
        <v>12</v>
      </c>
      <c r="O1598" s="1" t="s">
        <v>2269</v>
      </c>
      <c r="P1598" s="1" t="s">
        <v>226</v>
      </c>
      <c r="Q1598" s="1" t="s">
        <v>1079</v>
      </c>
      <c r="R1598" s="6">
        <v>45900</v>
      </c>
      <c r="S1598" s="1" t="s">
        <v>2776</v>
      </c>
      <c r="T1598" s="124" t="s">
        <v>1117</v>
      </c>
    </row>
    <row r="1599" spans="1:20" ht="95.1" customHeight="1" x14ac:dyDescent="0.25">
      <c r="A1599" s="126" t="s">
        <v>2276</v>
      </c>
      <c r="B1599" s="1">
        <v>3745</v>
      </c>
      <c r="C1599" s="1" t="s">
        <v>11</v>
      </c>
      <c r="D1599" s="1" t="s">
        <v>1118</v>
      </c>
      <c r="E1599" s="1" t="s">
        <v>2757</v>
      </c>
      <c r="F1599" s="17" t="s">
        <v>2631</v>
      </c>
      <c r="G1599" s="1" t="s">
        <v>44</v>
      </c>
      <c r="H1599" s="135">
        <v>1500000</v>
      </c>
      <c r="I1599" s="53" t="s">
        <v>2583</v>
      </c>
      <c r="J1599" s="110" t="s">
        <v>4045</v>
      </c>
      <c r="K1599" s="1" t="s">
        <v>2446</v>
      </c>
      <c r="L1599" s="53">
        <v>3</v>
      </c>
      <c r="M1599" s="9">
        <f t="shared" si="27"/>
        <v>4500000</v>
      </c>
      <c r="N1599" s="5" t="s">
        <v>12</v>
      </c>
      <c r="O1599" s="1" t="s">
        <v>2264</v>
      </c>
      <c r="P1599" s="1" t="s">
        <v>57</v>
      </c>
      <c r="Q1599" s="1" t="s">
        <v>57</v>
      </c>
      <c r="R1599" s="6">
        <v>45658</v>
      </c>
      <c r="S1599" s="1" t="s">
        <v>2776</v>
      </c>
      <c r="T1599" s="124" t="s">
        <v>1119</v>
      </c>
    </row>
    <row r="1600" spans="1:20" ht="95.1" customHeight="1" x14ac:dyDescent="0.25">
      <c r="A1600" s="126" t="s">
        <v>2276</v>
      </c>
      <c r="B1600" s="1">
        <v>3745</v>
      </c>
      <c r="C1600" s="1" t="s">
        <v>11</v>
      </c>
      <c r="D1600" s="1" t="s">
        <v>1120</v>
      </c>
      <c r="E1600" s="1" t="s">
        <v>2757</v>
      </c>
      <c r="F1600" s="17" t="s">
        <v>2631</v>
      </c>
      <c r="G1600" s="1" t="s">
        <v>44</v>
      </c>
      <c r="H1600" s="135">
        <v>3000</v>
      </c>
      <c r="I1600" s="53" t="s">
        <v>2584</v>
      </c>
      <c r="J1600" s="1" t="s">
        <v>57</v>
      </c>
      <c r="K1600" s="1" t="s">
        <v>2447</v>
      </c>
      <c r="L1600" s="3">
        <v>3000</v>
      </c>
      <c r="M1600" s="9">
        <f t="shared" si="27"/>
        <v>9000000</v>
      </c>
      <c r="N1600" s="5" t="s">
        <v>12</v>
      </c>
      <c r="O1600" s="1" t="s">
        <v>2265</v>
      </c>
      <c r="P1600" s="1" t="s">
        <v>57</v>
      </c>
      <c r="Q1600" s="1" t="s">
        <v>57</v>
      </c>
      <c r="R1600" s="6">
        <v>45658</v>
      </c>
      <c r="S1600" s="1" t="s">
        <v>4027</v>
      </c>
      <c r="T1600" s="124" t="s">
        <v>1121</v>
      </c>
    </row>
    <row r="1601" spans="1:20" ht="95.1" customHeight="1" x14ac:dyDescent="0.25">
      <c r="A1601" s="126" t="s">
        <v>2276</v>
      </c>
      <c r="B1601" s="1">
        <v>3745</v>
      </c>
      <c r="C1601" s="1" t="s">
        <v>11</v>
      </c>
      <c r="D1601" s="1" t="s">
        <v>1122</v>
      </c>
      <c r="E1601" s="1" t="s">
        <v>2757</v>
      </c>
      <c r="F1601" s="17" t="s">
        <v>2631</v>
      </c>
      <c r="G1601" s="1" t="s">
        <v>44</v>
      </c>
      <c r="H1601" s="135">
        <v>20</v>
      </c>
      <c r="I1601" s="53" t="s">
        <v>1122</v>
      </c>
      <c r="J1601" s="1" t="s">
        <v>57</v>
      </c>
      <c r="K1601" s="1" t="s">
        <v>2448</v>
      </c>
      <c r="L1601" s="3">
        <v>500000</v>
      </c>
      <c r="M1601" s="9">
        <f t="shared" si="27"/>
        <v>10000000</v>
      </c>
      <c r="N1601" s="5" t="s">
        <v>12</v>
      </c>
      <c r="O1601" s="1" t="s">
        <v>2266</v>
      </c>
      <c r="P1601" s="1" t="s">
        <v>57</v>
      </c>
      <c r="Q1601" s="1" t="s">
        <v>57</v>
      </c>
      <c r="R1601" s="6">
        <v>45658</v>
      </c>
      <c r="S1601" s="1" t="s">
        <v>4027</v>
      </c>
      <c r="T1601" s="124" t="s">
        <v>1123</v>
      </c>
    </row>
    <row r="1602" spans="1:20" s="28" customFormat="1" ht="95.1" customHeight="1" x14ac:dyDescent="0.25">
      <c r="A1602" s="126" t="s">
        <v>2276</v>
      </c>
      <c r="B1602" s="1">
        <v>3745</v>
      </c>
      <c r="C1602" s="1" t="s">
        <v>11</v>
      </c>
      <c r="D1602" s="1" t="s">
        <v>4107</v>
      </c>
      <c r="E1602" s="1" t="s">
        <v>4111</v>
      </c>
      <c r="F1602" s="5" t="s">
        <v>2631</v>
      </c>
      <c r="G1602" s="1" t="s">
        <v>44</v>
      </c>
      <c r="H1602" s="135">
        <v>80</v>
      </c>
      <c r="I1602" s="1" t="s">
        <v>4107</v>
      </c>
      <c r="J1602" s="1" t="s">
        <v>57</v>
      </c>
      <c r="K1602" s="1" t="s">
        <v>4117</v>
      </c>
      <c r="L1602" s="3">
        <v>40000</v>
      </c>
      <c r="M1602" s="9">
        <v>3200000</v>
      </c>
      <c r="N1602" s="5" t="s">
        <v>4120</v>
      </c>
      <c r="O1602" s="1" t="s">
        <v>113</v>
      </c>
      <c r="P1602" s="1" t="s">
        <v>14</v>
      </c>
      <c r="Q1602" s="1" t="s">
        <v>1079</v>
      </c>
      <c r="R1602" s="6">
        <v>47331</v>
      </c>
      <c r="S1602" s="1" t="s">
        <v>4027</v>
      </c>
      <c r="T1602" s="158" t="s">
        <v>4121</v>
      </c>
    </row>
    <row r="1603" spans="1:20" s="28" customFormat="1" ht="95.1" customHeight="1" x14ac:dyDescent="0.25">
      <c r="A1603" s="126" t="s">
        <v>2276</v>
      </c>
      <c r="B1603" s="1">
        <v>3745</v>
      </c>
      <c r="C1603" s="1" t="s">
        <v>11</v>
      </c>
      <c r="D1603" s="1" t="s">
        <v>4108</v>
      </c>
      <c r="E1603" s="1" t="s">
        <v>4112</v>
      </c>
      <c r="F1603" s="5" t="s">
        <v>2631</v>
      </c>
      <c r="G1603" s="1" t="s">
        <v>44</v>
      </c>
      <c r="H1603" s="135">
        <v>4</v>
      </c>
      <c r="I1603" s="53" t="s">
        <v>4118</v>
      </c>
      <c r="J1603" s="1" t="s">
        <v>57</v>
      </c>
      <c r="K1603" s="1" t="s">
        <v>4116</v>
      </c>
      <c r="L1603" s="3">
        <v>2000000</v>
      </c>
      <c r="M1603" s="9">
        <v>8000000</v>
      </c>
      <c r="N1603" s="5" t="s">
        <v>4120</v>
      </c>
      <c r="O1603" s="1" t="s">
        <v>2264</v>
      </c>
      <c r="P1603" s="1" t="s">
        <v>14</v>
      </c>
      <c r="Q1603" s="1" t="s">
        <v>4073</v>
      </c>
      <c r="R1603" s="6" t="s">
        <v>1496</v>
      </c>
      <c r="S1603" s="1" t="s">
        <v>2776</v>
      </c>
      <c r="T1603" s="158" t="s">
        <v>4122</v>
      </c>
    </row>
    <row r="1604" spans="1:20" s="28" customFormat="1" ht="95.1" customHeight="1" x14ac:dyDescent="0.25">
      <c r="A1604" s="126" t="s">
        <v>2276</v>
      </c>
      <c r="B1604" s="1">
        <v>3745</v>
      </c>
      <c r="C1604" s="1" t="s">
        <v>11</v>
      </c>
      <c r="D1604" s="1" t="s">
        <v>4109</v>
      </c>
      <c r="E1604" s="1" t="s">
        <v>4112</v>
      </c>
      <c r="F1604" s="5" t="s">
        <v>2631</v>
      </c>
      <c r="G1604" s="1" t="s">
        <v>44</v>
      </c>
      <c r="H1604" s="135">
        <v>1</v>
      </c>
      <c r="I1604" s="53" t="s">
        <v>4119</v>
      </c>
      <c r="J1604" s="1" t="s">
        <v>57</v>
      </c>
      <c r="K1604" s="1" t="s">
        <v>4115</v>
      </c>
      <c r="L1604" s="3">
        <v>1000000</v>
      </c>
      <c r="M1604" s="9">
        <v>1000000</v>
      </c>
      <c r="N1604" s="5" t="s">
        <v>4120</v>
      </c>
      <c r="O1604" s="1" t="s">
        <v>2264</v>
      </c>
      <c r="P1604" s="1" t="s">
        <v>14</v>
      </c>
      <c r="Q1604" s="1" t="s">
        <v>4073</v>
      </c>
      <c r="R1604" s="6" t="s">
        <v>1496</v>
      </c>
      <c r="S1604" s="1" t="s">
        <v>2776</v>
      </c>
      <c r="T1604" s="158" t="s">
        <v>4123</v>
      </c>
    </row>
    <row r="1605" spans="1:20" s="28" customFormat="1" ht="95.1" customHeight="1" x14ac:dyDescent="0.25">
      <c r="A1605" s="126" t="s">
        <v>2276</v>
      </c>
      <c r="B1605" s="1">
        <v>3745</v>
      </c>
      <c r="C1605" s="1" t="s">
        <v>11</v>
      </c>
      <c r="D1605" s="1" t="s">
        <v>4110</v>
      </c>
      <c r="E1605" s="1" t="s">
        <v>4113</v>
      </c>
      <c r="F1605" s="5" t="s">
        <v>2631</v>
      </c>
      <c r="G1605" s="1" t="s">
        <v>44</v>
      </c>
      <c r="H1605" s="135">
        <v>100</v>
      </c>
      <c r="I1605" s="53" t="s">
        <v>2587</v>
      </c>
      <c r="J1605" s="1" t="s">
        <v>57</v>
      </c>
      <c r="K1605" s="1" t="s">
        <v>4114</v>
      </c>
      <c r="L1605" s="3">
        <v>5000</v>
      </c>
      <c r="M1605" s="9">
        <v>500000</v>
      </c>
      <c r="N1605" s="5" t="s">
        <v>4120</v>
      </c>
      <c r="O1605" s="1" t="s">
        <v>1135</v>
      </c>
      <c r="P1605" s="1" t="s">
        <v>57</v>
      </c>
      <c r="Q1605" s="1" t="s">
        <v>4073</v>
      </c>
      <c r="R1605" s="6" t="s">
        <v>1496</v>
      </c>
      <c r="S1605" s="1" t="s">
        <v>4028</v>
      </c>
      <c r="T1605" s="158" t="s">
        <v>4124</v>
      </c>
    </row>
    <row r="1606" spans="1:20" s="28" customFormat="1" ht="95.1" customHeight="1" x14ac:dyDescent="0.25">
      <c r="A1606" s="126" t="s">
        <v>2276</v>
      </c>
      <c r="B1606" s="1">
        <v>3745</v>
      </c>
      <c r="C1606" s="1" t="s">
        <v>11</v>
      </c>
      <c r="D1606" s="1" t="s">
        <v>1124</v>
      </c>
      <c r="E1606" s="1" t="s">
        <v>2752</v>
      </c>
      <c r="F1606" s="1" t="s">
        <v>1133</v>
      </c>
      <c r="G1606" s="1" t="s">
        <v>44</v>
      </c>
      <c r="H1606" s="134">
        <v>1</v>
      </c>
      <c r="I1606" s="1" t="s">
        <v>2585</v>
      </c>
      <c r="J1606" s="1" t="s">
        <v>57</v>
      </c>
      <c r="K1606" s="1" t="s">
        <v>2449</v>
      </c>
      <c r="L1606" s="3">
        <v>20000000</v>
      </c>
      <c r="M1606" s="9">
        <f t="shared" si="27"/>
        <v>20000000</v>
      </c>
      <c r="N1606" s="5" t="s">
        <v>12</v>
      </c>
      <c r="O1606" s="1" t="s">
        <v>2267</v>
      </c>
      <c r="P1606" s="1" t="s">
        <v>57</v>
      </c>
      <c r="Q1606" s="1" t="s">
        <v>57</v>
      </c>
      <c r="R1606" s="6">
        <v>45658</v>
      </c>
      <c r="S1606" s="1" t="s">
        <v>2776</v>
      </c>
      <c r="T1606" s="124" t="s">
        <v>1125</v>
      </c>
    </row>
    <row r="1607" spans="1:20" ht="95.1" customHeight="1" x14ac:dyDescent="0.25">
      <c r="A1607" s="126" t="s">
        <v>2276</v>
      </c>
      <c r="B1607" s="1">
        <v>3745</v>
      </c>
      <c r="C1607" s="1" t="s">
        <v>11</v>
      </c>
      <c r="D1607" s="1" t="s">
        <v>1126</v>
      </c>
      <c r="E1607" s="110" t="s">
        <v>2752</v>
      </c>
      <c r="F1607" s="1" t="s">
        <v>1133</v>
      </c>
      <c r="G1607" s="1" t="s">
        <v>44</v>
      </c>
      <c r="H1607" s="134">
        <v>1</v>
      </c>
      <c r="I1607" s="1" t="s">
        <v>2585</v>
      </c>
      <c r="J1607" s="1" t="s">
        <v>57</v>
      </c>
      <c r="K1607" s="1" t="s">
        <v>1126</v>
      </c>
      <c r="L1607" s="3">
        <v>14000000</v>
      </c>
      <c r="M1607" s="9">
        <f t="shared" si="27"/>
        <v>14000000</v>
      </c>
      <c r="N1607" s="5" t="s">
        <v>12</v>
      </c>
      <c r="O1607" s="1" t="s">
        <v>2267</v>
      </c>
      <c r="P1607" s="1" t="s">
        <v>57</v>
      </c>
      <c r="Q1607" s="1" t="s">
        <v>57</v>
      </c>
      <c r="R1607" s="6">
        <v>45658</v>
      </c>
      <c r="S1607" s="1" t="s">
        <v>2776</v>
      </c>
      <c r="T1607" s="124" t="s">
        <v>1125</v>
      </c>
    </row>
    <row r="1608" spans="1:20" ht="95.1" customHeight="1" x14ac:dyDescent="0.25">
      <c r="A1608" s="126" t="s">
        <v>2276</v>
      </c>
      <c r="B1608" s="1">
        <v>3745</v>
      </c>
      <c r="C1608" s="1" t="s">
        <v>11</v>
      </c>
      <c r="D1608" s="1" t="s">
        <v>1127</v>
      </c>
      <c r="E1608" s="110" t="s">
        <v>2752</v>
      </c>
      <c r="F1608" s="1" t="s">
        <v>1133</v>
      </c>
      <c r="G1608" s="1" t="s">
        <v>44</v>
      </c>
      <c r="H1608" s="134">
        <v>1</v>
      </c>
      <c r="I1608" s="1" t="s">
        <v>2585</v>
      </c>
      <c r="J1608" s="1" t="s">
        <v>57</v>
      </c>
      <c r="K1608" s="1" t="s">
        <v>1127</v>
      </c>
      <c r="L1608" s="3">
        <v>130000000</v>
      </c>
      <c r="M1608" s="9">
        <f t="shared" si="27"/>
        <v>130000000</v>
      </c>
      <c r="N1608" s="5" t="s">
        <v>12</v>
      </c>
      <c r="O1608" s="1" t="s">
        <v>2268</v>
      </c>
      <c r="P1608" s="1" t="s">
        <v>57</v>
      </c>
      <c r="Q1608" s="1" t="s">
        <v>57</v>
      </c>
      <c r="R1608" s="6">
        <v>45658</v>
      </c>
      <c r="S1608" s="1" t="s">
        <v>2776</v>
      </c>
      <c r="T1608" s="124" t="s">
        <v>1125</v>
      </c>
    </row>
    <row r="1609" spans="1:20" ht="95.1" customHeight="1" x14ac:dyDescent="0.25">
      <c r="A1609" s="126" t="s">
        <v>2276</v>
      </c>
      <c r="B1609" s="1">
        <v>3745</v>
      </c>
      <c r="C1609" s="1" t="s">
        <v>11</v>
      </c>
      <c r="D1609" s="1" t="s">
        <v>1128</v>
      </c>
      <c r="E1609" s="110" t="s">
        <v>2752</v>
      </c>
      <c r="F1609" s="1" t="s">
        <v>1133</v>
      </c>
      <c r="G1609" s="1" t="s">
        <v>44</v>
      </c>
      <c r="H1609" s="134">
        <v>1</v>
      </c>
      <c r="I1609" s="1" t="s">
        <v>2585</v>
      </c>
      <c r="J1609" s="1" t="s">
        <v>57</v>
      </c>
      <c r="K1609" s="1" t="s">
        <v>1128</v>
      </c>
      <c r="L1609" s="3">
        <v>14000000</v>
      </c>
      <c r="M1609" s="9">
        <f t="shared" si="27"/>
        <v>14000000</v>
      </c>
      <c r="N1609" s="5" t="s">
        <v>12</v>
      </c>
      <c r="O1609" s="1" t="s">
        <v>2269</v>
      </c>
      <c r="P1609" s="1" t="s">
        <v>57</v>
      </c>
      <c r="Q1609" s="1" t="s">
        <v>57</v>
      </c>
      <c r="R1609" s="6">
        <v>45658</v>
      </c>
      <c r="S1609" s="1" t="s">
        <v>2776</v>
      </c>
      <c r="T1609" s="124" t="s">
        <v>1129</v>
      </c>
    </row>
    <row r="1610" spans="1:20" ht="95.1" customHeight="1" x14ac:dyDescent="0.25">
      <c r="A1610" s="126" t="s">
        <v>2276</v>
      </c>
      <c r="B1610" s="1">
        <v>3745</v>
      </c>
      <c r="C1610" s="1" t="s">
        <v>11</v>
      </c>
      <c r="D1610" s="1" t="s">
        <v>1130</v>
      </c>
      <c r="E1610" s="1" t="s">
        <v>2757</v>
      </c>
      <c r="F1610" s="17" t="s">
        <v>2631</v>
      </c>
      <c r="G1610" s="1" t="s">
        <v>44</v>
      </c>
      <c r="H1610" s="135">
        <v>1000</v>
      </c>
      <c r="I1610" s="53" t="s">
        <v>2586</v>
      </c>
      <c r="J1610" s="1" t="s">
        <v>57</v>
      </c>
      <c r="K1610" s="1" t="s">
        <v>4067</v>
      </c>
      <c r="L1610" s="3">
        <v>160</v>
      </c>
      <c r="M1610" s="9">
        <f t="shared" si="27"/>
        <v>160000</v>
      </c>
      <c r="N1610" s="5" t="s">
        <v>12</v>
      </c>
      <c r="O1610" s="1" t="s">
        <v>76</v>
      </c>
      <c r="P1610" s="1" t="s">
        <v>226</v>
      </c>
      <c r="Q1610" s="1" t="s">
        <v>1079</v>
      </c>
      <c r="R1610" s="6">
        <v>45778</v>
      </c>
      <c r="S1610" s="1" t="s">
        <v>4028</v>
      </c>
      <c r="T1610" s="124" t="s">
        <v>1131</v>
      </c>
    </row>
    <row r="1611" spans="1:20" ht="95.1" customHeight="1" x14ac:dyDescent="0.25">
      <c r="A1611" s="121" t="s">
        <v>2277</v>
      </c>
      <c r="B1611" s="107">
        <v>2502</v>
      </c>
      <c r="C1611" s="1" t="s">
        <v>1496</v>
      </c>
      <c r="D1611" s="107" t="s">
        <v>1132</v>
      </c>
      <c r="E1611" s="1" t="s">
        <v>2699</v>
      </c>
      <c r="F1611" s="107" t="s">
        <v>1133</v>
      </c>
      <c r="G1611" s="1" t="s">
        <v>44</v>
      </c>
      <c r="H1611" s="134">
        <v>1</v>
      </c>
      <c r="I1611" s="107" t="s">
        <v>2587</v>
      </c>
      <c r="J1611" s="1" t="s">
        <v>57</v>
      </c>
      <c r="K1611" s="107" t="s">
        <v>1134</v>
      </c>
      <c r="L1611" s="54">
        <v>5000</v>
      </c>
      <c r="M1611" s="108">
        <f t="shared" ref="M1611:M1620" si="28">L1611*H1611</f>
        <v>5000</v>
      </c>
      <c r="N1611" s="5" t="s">
        <v>12</v>
      </c>
      <c r="O1611" s="1" t="s">
        <v>1135</v>
      </c>
      <c r="P1611" s="1" t="s">
        <v>57</v>
      </c>
      <c r="Q1611" s="107" t="s">
        <v>226</v>
      </c>
      <c r="R1611" s="16">
        <v>45536</v>
      </c>
      <c r="S1611" s="1" t="s">
        <v>2776</v>
      </c>
      <c r="T1611" s="60" t="s">
        <v>1136</v>
      </c>
    </row>
    <row r="1612" spans="1:20" ht="95.1" customHeight="1" x14ac:dyDescent="0.25">
      <c r="A1612" s="121" t="s">
        <v>2277</v>
      </c>
      <c r="B1612" s="107">
        <v>2502</v>
      </c>
      <c r="C1612" s="1" t="s">
        <v>1496</v>
      </c>
      <c r="D1612" s="107" t="s">
        <v>1132</v>
      </c>
      <c r="E1612" s="1" t="s">
        <v>2699</v>
      </c>
      <c r="F1612" s="17" t="s">
        <v>1137</v>
      </c>
      <c r="G1612" s="1" t="s">
        <v>44</v>
      </c>
      <c r="H1612" s="134">
        <v>1</v>
      </c>
      <c r="I1612" s="34" t="s">
        <v>2587</v>
      </c>
      <c r="J1612" s="1" t="s">
        <v>57</v>
      </c>
      <c r="K1612" s="107" t="s">
        <v>1138</v>
      </c>
      <c r="L1612" s="54">
        <v>25000</v>
      </c>
      <c r="M1612" s="108">
        <f t="shared" si="28"/>
        <v>25000</v>
      </c>
      <c r="N1612" s="5" t="s">
        <v>12</v>
      </c>
      <c r="O1612" s="1" t="s">
        <v>1135</v>
      </c>
      <c r="P1612" s="1" t="s">
        <v>57</v>
      </c>
      <c r="Q1612" s="107" t="s">
        <v>226</v>
      </c>
      <c r="R1612" s="16">
        <v>45595</v>
      </c>
      <c r="S1612" s="1" t="s">
        <v>2776</v>
      </c>
      <c r="T1612" s="60" t="s">
        <v>1139</v>
      </c>
    </row>
    <row r="1613" spans="1:20" ht="95.1" customHeight="1" x14ac:dyDescent="0.25">
      <c r="A1613" s="121" t="s">
        <v>2277</v>
      </c>
      <c r="B1613" s="107">
        <v>2502</v>
      </c>
      <c r="C1613" s="1" t="s">
        <v>1496</v>
      </c>
      <c r="D1613" s="107" t="s">
        <v>1132</v>
      </c>
      <c r="E1613" s="1" t="s">
        <v>2699</v>
      </c>
      <c r="F1613" s="17" t="s">
        <v>1140</v>
      </c>
      <c r="G1613" s="1" t="s">
        <v>44</v>
      </c>
      <c r="H1613" s="134">
        <v>1</v>
      </c>
      <c r="I1613" s="107" t="s">
        <v>2587</v>
      </c>
      <c r="J1613" s="1" t="s">
        <v>57</v>
      </c>
      <c r="K1613" s="107" t="s">
        <v>1141</v>
      </c>
      <c r="L1613" s="54">
        <v>20950</v>
      </c>
      <c r="M1613" s="108">
        <f t="shared" si="28"/>
        <v>20950</v>
      </c>
      <c r="N1613" s="5" t="s">
        <v>12</v>
      </c>
      <c r="O1613" s="1" t="s">
        <v>1135</v>
      </c>
      <c r="P1613" s="1" t="s">
        <v>57</v>
      </c>
      <c r="Q1613" s="107" t="s">
        <v>226</v>
      </c>
      <c r="R1613" s="16">
        <v>45536</v>
      </c>
      <c r="S1613" s="1" t="s">
        <v>2776</v>
      </c>
      <c r="T1613" s="60" t="s">
        <v>1142</v>
      </c>
    </row>
    <row r="1614" spans="1:20" ht="95.1" customHeight="1" x14ac:dyDescent="0.25">
      <c r="A1614" s="121" t="s">
        <v>2277</v>
      </c>
      <c r="B1614" s="107">
        <v>2502</v>
      </c>
      <c r="C1614" s="1" t="s">
        <v>1496</v>
      </c>
      <c r="D1614" s="107" t="s">
        <v>1143</v>
      </c>
      <c r="E1614" s="1" t="s">
        <v>2699</v>
      </c>
      <c r="F1614" s="107">
        <v>1111494</v>
      </c>
      <c r="G1614" s="1" t="s">
        <v>44</v>
      </c>
      <c r="H1614" s="45">
        <v>2</v>
      </c>
      <c r="I1614" s="107" t="s">
        <v>2588</v>
      </c>
      <c r="J1614" s="1" t="s">
        <v>57</v>
      </c>
      <c r="K1614" s="107" t="s">
        <v>1144</v>
      </c>
      <c r="L1614" s="54">
        <v>650</v>
      </c>
      <c r="M1614" s="108">
        <f t="shared" si="28"/>
        <v>1300</v>
      </c>
      <c r="N1614" s="5" t="s">
        <v>12</v>
      </c>
      <c r="O1614" s="1" t="s">
        <v>1135</v>
      </c>
      <c r="P1614" s="1" t="s">
        <v>226</v>
      </c>
      <c r="Q1614" s="107" t="s">
        <v>226</v>
      </c>
      <c r="R1614" s="16">
        <v>45689</v>
      </c>
      <c r="S1614" s="1" t="s">
        <v>2776</v>
      </c>
      <c r="T1614" s="60" t="s">
        <v>1145</v>
      </c>
    </row>
    <row r="1615" spans="1:20" ht="95.1" customHeight="1" x14ac:dyDescent="0.25">
      <c r="A1615" s="121" t="s">
        <v>2277</v>
      </c>
      <c r="B1615" s="107">
        <v>2502</v>
      </c>
      <c r="C1615" s="1" t="s">
        <v>1496</v>
      </c>
      <c r="D1615" s="107" t="s">
        <v>1132</v>
      </c>
      <c r="E1615" s="1" t="s">
        <v>2699</v>
      </c>
      <c r="F1615" s="17" t="s">
        <v>1133</v>
      </c>
      <c r="G1615" s="1" t="s">
        <v>44</v>
      </c>
      <c r="H1615" s="134">
        <v>1</v>
      </c>
      <c r="I1615" s="107" t="s">
        <v>2587</v>
      </c>
      <c r="J1615" s="1" t="s">
        <v>57</v>
      </c>
      <c r="K1615" s="107" t="s">
        <v>1146</v>
      </c>
      <c r="L1615" s="54">
        <v>5760</v>
      </c>
      <c r="M1615" s="108">
        <f t="shared" si="28"/>
        <v>5760</v>
      </c>
      <c r="N1615" s="5" t="s">
        <v>12</v>
      </c>
      <c r="O1615" s="1" t="s">
        <v>1135</v>
      </c>
      <c r="P1615" s="1" t="s">
        <v>57</v>
      </c>
      <c r="Q1615" s="107" t="s">
        <v>226</v>
      </c>
      <c r="R1615" s="16">
        <v>45536</v>
      </c>
      <c r="S1615" s="1" t="s">
        <v>2776</v>
      </c>
      <c r="T1615" s="60" t="s">
        <v>1147</v>
      </c>
    </row>
    <row r="1616" spans="1:20" ht="95.1" customHeight="1" x14ac:dyDescent="0.25">
      <c r="A1616" s="121" t="s">
        <v>2277</v>
      </c>
      <c r="B1616" s="107">
        <v>2502</v>
      </c>
      <c r="C1616" s="1" t="s">
        <v>1496</v>
      </c>
      <c r="D1616" s="107" t="s">
        <v>1132</v>
      </c>
      <c r="E1616" s="1" t="s">
        <v>2699</v>
      </c>
      <c r="F1616" s="17" t="s">
        <v>1148</v>
      </c>
      <c r="G1616" s="1" t="s">
        <v>44</v>
      </c>
      <c r="H1616" s="134">
        <v>1</v>
      </c>
      <c r="I1616" s="107" t="s">
        <v>2587</v>
      </c>
      <c r="J1616" s="1" t="s">
        <v>57</v>
      </c>
      <c r="K1616" s="107" t="s">
        <v>1149</v>
      </c>
      <c r="L1616" s="54">
        <v>2930</v>
      </c>
      <c r="M1616" s="108">
        <f t="shared" si="28"/>
        <v>2930</v>
      </c>
      <c r="N1616" s="5" t="s">
        <v>12</v>
      </c>
      <c r="O1616" s="1" t="s">
        <v>1135</v>
      </c>
      <c r="P1616" s="1" t="s">
        <v>57</v>
      </c>
      <c r="Q1616" s="107" t="s">
        <v>226</v>
      </c>
      <c r="R1616" s="16">
        <v>45524</v>
      </c>
      <c r="S1616" s="1" t="s">
        <v>2776</v>
      </c>
      <c r="T1616" s="60" t="s">
        <v>1150</v>
      </c>
    </row>
    <row r="1617" spans="1:20" ht="95.1" customHeight="1" x14ac:dyDescent="0.25">
      <c r="A1617" s="121" t="s">
        <v>2277</v>
      </c>
      <c r="B1617" s="107">
        <v>2502</v>
      </c>
      <c r="C1617" s="1" t="s">
        <v>1496</v>
      </c>
      <c r="D1617" s="107" t="s">
        <v>1132</v>
      </c>
      <c r="E1617" s="1" t="s">
        <v>2699</v>
      </c>
      <c r="F1617" s="17" t="s">
        <v>1133</v>
      </c>
      <c r="G1617" s="1" t="s">
        <v>44</v>
      </c>
      <c r="H1617" s="45">
        <v>46</v>
      </c>
      <c r="I1617" s="107" t="s">
        <v>2587</v>
      </c>
      <c r="J1617" s="1" t="s">
        <v>57</v>
      </c>
      <c r="K1617" s="107" t="s">
        <v>1151</v>
      </c>
      <c r="L1617" s="54">
        <v>6901.2</v>
      </c>
      <c r="M1617" s="108">
        <f t="shared" si="28"/>
        <v>317455.2</v>
      </c>
      <c r="N1617" s="5" t="s">
        <v>12</v>
      </c>
      <c r="O1617" s="1" t="s">
        <v>1135</v>
      </c>
      <c r="P1617" s="107" t="s">
        <v>1496</v>
      </c>
      <c r="Q1617" s="107" t="s">
        <v>226</v>
      </c>
      <c r="R1617" s="16">
        <v>45689</v>
      </c>
      <c r="S1617" s="1" t="s">
        <v>2776</v>
      </c>
      <c r="T1617" s="60" t="s">
        <v>1152</v>
      </c>
    </row>
    <row r="1618" spans="1:20" ht="95.1" customHeight="1" x14ac:dyDescent="0.25">
      <c r="A1618" s="121" t="s">
        <v>2277</v>
      </c>
      <c r="B1618" s="107">
        <v>2502</v>
      </c>
      <c r="C1618" s="1" t="s">
        <v>1496</v>
      </c>
      <c r="D1618" s="107" t="s">
        <v>1132</v>
      </c>
      <c r="E1618" s="1" t="s">
        <v>2699</v>
      </c>
      <c r="F1618" s="17" t="s">
        <v>1133</v>
      </c>
      <c r="G1618" s="1" t="s">
        <v>44</v>
      </c>
      <c r="H1618" s="45">
        <v>8</v>
      </c>
      <c r="I1618" s="107" t="s">
        <v>2587</v>
      </c>
      <c r="J1618" s="1" t="s">
        <v>57</v>
      </c>
      <c r="K1618" s="107" t="s">
        <v>1153</v>
      </c>
      <c r="L1618" s="54">
        <v>60000</v>
      </c>
      <c r="M1618" s="108">
        <f>L1618*H1618</f>
        <v>480000</v>
      </c>
      <c r="N1618" s="5" t="s">
        <v>12</v>
      </c>
      <c r="O1618" s="1" t="s">
        <v>1135</v>
      </c>
      <c r="P1618" s="110" t="s">
        <v>1496</v>
      </c>
      <c r="Q1618" s="107" t="s">
        <v>226</v>
      </c>
      <c r="R1618" s="16">
        <v>45689</v>
      </c>
      <c r="S1618" s="1" t="s">
        <v>2776</v>
      </c>
      <c r="T1618" s="60" t="s">
        <v>1152</v>
      </c>
    </row>
    <row r="1619" spans="1:20" ht="95.1" customHeight="1" x14ac:dyDescent="0.25">
      <c r="A1619" s="121" t="s">
        <v>2277</v>
      </c>
      <c r="B1619" s="107">
        <v>2502</v>
      </c>
      <c r="C1619" s="1" t="s">
        <v>1496</v>
      </c>
      <c r="D1619" s="107" t="s">
        <v>1132</v>
      </c>
      <c r="E1619" s="1" t="s">
        <v>2699</v>
      </c>
      <c r="F1619" s="17" t="s">
        <v>1133</v>
      </c>
      <c r="G1619" s="1" t="s">
        <v>44</v>
      </c>
      <c r="H1619" s="45">
        <v>15</v>
      </c>
      <c r="I1619" s="107" t="s">
        <v>2587</v>
      </c>
      <c r="J1619" s="1" t="s">
        <v>57</v>
      </c>
      <c r="K1619" s="107" t="s">
        <v>1154</v>
      </c>
      <c r="L1619" s="54">
        <v>450</v>
      </c>
      <c r="M1619" s="108">
        <f>L1619*H1619</f>
        <v>6750</v>
      </c>
      <c r="N1619" s="5" t="s">
        <v>12</v>
      </c>
      <c r="O1619" s="1" t="s">
        <v>1135</v>
      </c>
      <c r="P1619" s="110" t="s">
        <v>1496</v>
      </c>
      <c r="Q1619" s="107" t="s">
        <v>226</v>
      </c>
      <c r="R1619" s="16">
        <v>45689</v>
      </c>
      <c r="S1619" s="1" t="s">
        <v>2776</v>
      </c>
      <c r="T1619" s="60" t="s">
        <v>1155</v>
      </c>
    </row>
    <row r="1620" spans="1:20" ht="95.1" customHeight="1" x14ac:dyDescent="0.25">
      <c r="A1620" s="121" t="s">
        <v>2277</v>
      </c>
      <c r="B1620" s="107">
        <v>2502</v>
      </c>
      <c r="C1620" s="1" t="s">
        <v>1496</v>
      </c>
      <c r="D1620" s="1" t="s">
        <v>2332</v>
      </c>
      <c r="E1620" s="1" t="s">
        <v>2683</v>
      </c>
      <c r="F1620" s="17" t="s">
        <v>1133</v>
      </c>
      <c r="G1620" s="1" t="s">
        <v>44</v>
      </c>
      <c r="H1620" s="45">
        <v>50</v>
      </c>
      <c r="I1620" s="107" t="s">
        <v>2535</v>
      </c>
      <c r="J1620" s="1" t="s">
        <v>57</v>
      </c>
      <c r="K1620" s="107" t="s">
        <v>1156</v>
      </c>
      <c r="L1620" s="54">
        <v>5000</v>
      </c>
      <c r="M1620" s="108">
        <f t="shared" si="28"/>
        <v>250000</v>
      </c>
      <c r="N1620" s="5" t="s">
        <v>12</v>
      </c>
      <c r="O1620" s="5" t="s">
        <v>35</v>
      </c>
      <c r="P1620" s="110" t="s">
        <v>1496</v>
      </c>
      <c r="Q1620" s="107" t="s">
        <v>226</v>
      </c>
      <c r="R1620" s="16">
        <v>45778</v>
      </c>
      <c r="S1620" s="1" t="s">
        <v>2776</v>
      </c>
      <c r="T1620" s="62" t="s">
        <v>1157</v>
      </c>
    </row>
    <row r="1621" spans="1:20" ht="95.1" customHeight="1" x14ac:dyDescent="0.25">
      <c r="A1621" s="128" t="s">
        <v>2278</v>
      </c>
      <c r="B1621" s="107">
        <v>2453</v>
      </c>
      <c r="C1621" s="1" t="s">
        <v>1496</v>
      </c>
      <c r="D1621" s="55" t="s">
        <v>1158</v>
      </c>
      <c r="E1621" s="1" t="s">
        <v>887</v>
      </c>
      <c r="F1621" s="1" t="s">
        <v>1133</v>
      </c>
      <c r="G1621" s="1" t="s">
        <v>44</v>
      </c>
      <c r="H1621" s="134">
        <v>1</v>
      </c>
      <c r="I1621" s="45" t="s">
        <v>4039</v>
      </c>
      <c r="J1621" s="1" t="s">
        <v>1496</v>
      </c>
      <c r="K1621" s="55" t="s">
        <v>1159</v>
      </c>
      <c r="L1621" s="56">
        <v>1401498</v>
      </c>
      <c r="M1621" s="108">
        <v>1401498</v>
      </c>
      <c r="N1621" s="5" t="s">
        <v>12</v>
      </c>
      <c r="O1621" s="1" t="s">
        <v>21</v>
      </c>
      <c r="P1621" s="1" t="s">
        <v>226</v>
      </c>
      <c r="Q1621" s="1" t="s">
        <v>57</v>
      </c>
      <c r="R1621" s="6" t="s">
        <v>2637</v>
      </c>
      <c r="S1621" s="1" t="s">
        <v>2776</v>
      </c>
      <c r="T1621" s="129" t="s">
        <v>1160</v>
      </c>
    </row>
    <row r="1622" spans="1:20" ht="95.1" customHeight="1" x14ac:dyDescent="0.25">
      <c r="A1622" s="128" t="s">
        <v>2278</v>
      </c>
      <c r="B1622" s="107">
        <v>2453</v>
      </c>
      <c r="C1622" s="1" t="s">
        <v>1496</v>
      </c>
      <c r="D1622" s="55" t="s">
        <v>1161</v>
      </c>
      <c r="E1622" s="1" t="s">
        <v>887</v>
      </c>
      <c r="F1622" s="1" t="s">
        <v>1133</v>
      </c>
      <c r="G1622" s="1" t="s">
        <v>44</v>
      </c>
      <c r="H1622" s="134">
        <v>1</v>
      </c>
      <c r="I1622" s="45" t="s">
        <v>2589</v>
      </c>
      <c r="J1622" s="1" t="s">
        <v>1496</v>
      </c>
      <c r="K1622" s="55" t="s">
        <v>1162</v>
      </c>
      <c r="L1622" s="56">
        <v>1401497</v>
      </c>
      <c r="M1622" s="108">
        <v>1401497</v>
      </c>
      <c r="N1622" s="5" t="s">
        <v>12</v>
      </c>
      <c r="O1622" s="1" t="s">
        <v>21</v>
      </c>
      <c r="P1622" s="1" t="s">
        <v>226</v>
      </c>
      <c r="Q1622" s="1" t="s">
        <v>57</v>
      </c>
      <c r="R1622" s="6" t="s">
        <v>2637</v>
      </c>
      <c r="S1622" s="1" t="s">
        <v>2776</v>
      </c>
      <c r="T1622" s="129" t="s">
        <v>1163</v>
      </c>
    </row>
    <row r="1623" spans="1:20" ht="95.1" customHeight="1" x14ac:dyDescent="0.25">
      <c r="A1623" s="128" t="s">
        <v>2278</v>
      </c>
      <c r="B1623" s="107">
        <v>2453</v>
      </c>
      <c r="C1623" s="1" t="s">
        <v>1496</v>
      </c>
      <c r="D1623" s="55" t="s">
        <v>1164</v>
      </c>
      <c r="E1623" s="1" t="s">
        <v>2699</v>
      </c>
      <c r="F1623" s="1" t="s">
        <v>1133</v>
      </c>
      <c r="G1623" s="1" t="s">
        <v>44</v>
      </c>
      <c r="H1623" s="134">
        <v>1</v>
      </c>
      <c r="I1623" s="45" t="s">
        <v>2590</v>
      </c>
      <c r="J1623" s="1" t="s">
        <v>1496</v>
      </c>
      <c r="K1623" s="55" t="s">
        <v>1165</v>
      </c>
      <c r="L1623" s="56">
        <v>1866270</v>
      </c>
      <c r="M1623" s="108">
        <v>6000000</v>
      </c>
      <c r="N1623" s="57" t="s">
        <v>1166</v>
      </c>
      <c r="O1623" s="1" t="s">
        <v>879</v>
      </c>
      <c r="P1623" s="110" t="s">
        <v>1496</v>
      </c>
      <c r="Q1623" s="1" t="s">
        <v>57</v>
      </c>
      <c r="R1623" s="6" t="s">
        <v>2637</v>
      </c>
      <c r="S1623" s="1" t="s">
        <v>2776</v>
      </c>
      <c r="T1623" s="129" t="s">
        <v>1167</v>
      </c>
    </row>
    <row r="1624" spans="1:20" ht="95.1" customHeight="1" x14ac:dyDescent="0.25">
      <c r="A1624" s="128" t="s">
        <v>2278</v>
      </c>
      <c r="B1624" s="107">
        <v>2453</v>
      </c>
      <c r="C1624" s="1" t="s">
        <v>1496</v>
      </c>
      <c r="D1624" s="55" t="s">
        <v>1168</v>
      </c>
      <c r="E1624" s="1" t="s">
        <v>2699</v>
      </c>
      <c r="F1624" s="1" t="s">
        <v>1133</v>
      </c>
      <c r="G1624" s="1" t="s">
        <v>44</v>
      </c>
      <c r="H1624" s="134">
        <v>1</v>
      </c>
      <c r="I1624" s="45" t="s">
        <v>2591</v>
      </c>
      <c r="J1624" s="1" t="s">
        <v>1496</v>
      </c>
      <c r="K1624" s="55" t="s">
        <v>1169</v>
      </c>
      <c r="L1624" s="56">
        <v>2400000</v>
      </c>
      <c r="M1624" s="108">
        <v>2400000</v>
      </c>
      <c r="N1624" s="5" t="s">
        <v>12</v>
      </c>
      <c r="O1624" s="1" t="s">
        <v>53</v>
      </c>
      <c r="P1624" s="110" t="s">
        <v>1496</v>
      </c>
      <c r="Q1624" s="1" t="s">
        <v>57</v>
      </c>
      <c r="R1624" s="6" t="s">
        <v>2637</v>
      </c>
      <c r="S1624" s="1" t="s">
        <v>2776</v>
      </c>
      <c r="T1624" s="129" t="s">
        <v>1170</v>
      </c>
    </row>
    <row r="1625" spans="1:20" ht="95.1" customHeight="1" x14ac:dyDescent="0.25">
      <c r="A1625" s="128" t="s">
        <v>2278</v>
      </c>
      <c r="B1625" s="107" t="s">
        <v>1171</v>
      </c>
      <c r="C1625" s="1" t="s">
        <v>1496</v>
      </c>
      <c r="D1625" s="55" t="s">
        <v>1172</v>
      </c>
      <c r="E1625" s="1" t="s">
        <v>2699</v>
      </c>
      <c r="F1625" s="1" t="s">
        <v>1133</v>
      </c>
      <c r="G1625" s="1" t="s">
        <v>44</v>
      </c>
      <c r="H1625" s="134">
        <v>1</v>
      </c>
      <c r="I1625" s="45" t="s">
        <v>2618</v>
      </c>
      <c r="J1625" s="1" t="s">
        <v>1496</v>
      </c>
      <c r="K1625" s="55" t="s">
        <v>1173</v>
      </c>
      <c r="L1625" s="56">
        <v>1210224</v>
      </c>
      <c r="M1625" s="108">
        <v>2500000</v>
      </c>
      <c r="N1625" s="5" t="s">
        <v>12</v>
      </c>
      <c r="O1625" s="1" t="s">
        <v>1174</v>
      </c>
      <c r="P1625" s="1" t="s">
        <v>57</v>
      </c>
      <c r="Q1625" s="1" t="s">
        <v>57</v>
      </c>
      <c r="R1625" s="6" t="s">
        <v>2637</v>
      </c>
      <c r="S1625" s="1" t="s">
        <v>2776</v>
      </c>
      <c r="T1625" s="129" t="s">
        <v>1175</v>
      </c>
    </row>
    <row r="1626" spans="1:20" ht="95.1" customHeight="1" x14ac:dyDescent="0.25">
      <c r="A1626" s="128" t="s">
        <v>2278</v>
      </c>
      <c r="B1626" s="107">
        <v>2453</v>
      </c>
      <c r="C1626" s="1" t="s">
        <v>1496</v>
      </c>
      <c r="D1626" s="55" t="s">
        <v>1176</v>
      </c>
      <c r="E1626" s="1" t="s">
        <v>2699</v>
      </c>
      <c r="F1626" s="1" t="s">
        <v>1133</v>
      </c>
      <c r="G1626" s="1" t="s">
        <v>44</v>
      </c>
      <c r="H1626" s="134">
        <v>1</v>
      </c>
      <c r="I1626" s="45" t="s">
        <v>2570</v>
      </c>
      <c r="J1626" s="1" t="s">
        <v>1496</v>
      </c>
      <c r="K1626" s="55" t="s">
        <v>1177</v>
      </c>
      <c r="L1626" s="56">
        <v>300000</v>
      </c>
      <c r="M1626" s="108">
        <v>300000</v>
      </c>
      <c r="N1626" s="5" t="s">
        <v>12</v>
      </c>
      <c r="O1626" s="1" t="s">
        <v>45</v>
      </c>
      <c r="P1626" s="110" t="s">
        <v>1496</v>
      </c>
      <c r="Q1626" s="1" t="s">
        <v>57</v>
      </c>
      <c r="R1626" s="6" t="s">
        <v>2637</v>
      </c>
      <c r="S1626" s="1" t="s">
        <v>2776</v>
      </c>
      <c r="T1626" s="129" t="s">
        <v>1178</v>
      </c>
    </row>
    <row r="1627" spans="1:20" ht="95.1" customHeight="1" x14ac:dyDescent="0.25">
      <c r="A1627" s="128" t="s">
        <v>2278</v>
      </c>
      <c r="B1627" s="107">
        <v>2453</v>
      </c>
      <c r="C1627" s="1" t="s">
        <v>1496</v>
      </c>
      <c r="D1627" s="55" t="s">
        <v>1179</v>
      </c>
      <c r="E1627" s="1" t="s">
        <v>2699</v>
      </c>
      <c r="F1627" s="1" t="s">
        <v>1133</v>
      </c>
      <c r="G1627" s="1" t="s">
        <v>44</v>
      </c>
      <c r="H1627" s="134">
        <v>1</v>
      </c>
      <c r="I1627" s="45" t="s">
        <v>2592</v>
      </c>
      <c r="J1627" s="1" t="s">
        <v>1496</v>
      </c>
      <c r="K1627" s="55" t="s">
        <v>1179</v>
      </c>
      <c r="L1627" s="56">
        <v>400000</v>
      </c>
      <c r="M1627" s="108">
        <v>400000</v>
      </c>
      <c r="N1627" s="5" t="s">
        <v>12</v>
      </c>
      <c r="O1627" s="1" t="s">
        <v>24</v>
      </c>
      <c r="P1627" s="1" t="s">
        <v>57</v>
      </c>
      <c r="Q1627" s="1" t="s">
        <v>57</v>
      </c>
      <c r="R1627" s="6" t="s">
        <v>2637</v>
      </c>
      <c r="S1627" s="1" t="s">
        <v>2776</v>
      </c>
      <c r="T1627" s="129" t="s">
        <v>1180</v>
      </c>
    </row>
    <row r="1628" spans="1:20" ht="95.1" customHeight="1" x14ac:dyDescent="0.25">
      <c r="A1628" s="128" t="s">
        <v>2278</v>
      </c>
      <c r="B1628" s="107">
        <v>2453</v>
      </c>
      <c r="C1628" s="1" t="s">
        <v>1496</v>
      </c>
      <c r="D1628" s="55" t="s">
        <v>1181</v>
      </c>
      <c r="E1628" s="1" t="s">
        <v>2699</v>
      </c>
      <c r="F1628" s="1" t="s">
        <v>1133</v>
      </c>
      <c r="G1628" s="1" t="s">
        <v>44</v>
      </c>
      <c r="H1628" s="134">
        <v>1</v>
      </c>
      <c r="I1628" s="45" t="s">
        <v>2489</v>
      </c>
      <c r="J1628" s="1" t="s">
        <v>1496</v>
      </c>
      <c r="K1628" s="55" t="s">
        <v>1182</v>
      </c>
      <c r="L1628" s="56">
        <v>105000</v>
      </c>
      <c r="M1628" s="108">
        <v>105000</v>
      </c>
      <c r="N1628" s="5" t="s">
        <v>12</v>
      </c>
      <c r="O1628" s="1" t="s">
        <v>51</v>
      </c>
      <c r="P1628" s="1" t="s">
        <v>226</v>
      </c>
      <c r="Q1628" s="1" t="s">
        <v>57</v>
      </c>
      <c r="R1628" s="6" t="s">
        <v>2637</v>
      </c>
      <c r="S1628" s="1" t="s">
        <v>2776</v>
      </c>
      <c r="T1628" s="130" t="s">
        <v>1183</v>
      </c>
    </row>
    <row r="1629" spans="1:20" ht="95.1" customHeight="1" x14ac:dyDescent="0.25">
      <c r="A1629" s="128" t="s">
        <v>2278</v>
      </c>
      <c r="B1629" s="107">
        <v>2453</v>
      </c>
      <c r="C1629" s="1" t="s">
        <v>1496</v>
      </c>
      <c r="D1629" s="55" t="s">
        <v>1184</v>
      </c>
      <c r="E1629" s="1" t="s">
        <v>2699</v>
      </c>
      <c r="F1629" s="1" t="s">
        <v>1133</v>
      </c>
      <c r="G1629" s="1" t="s">
        <v>44</v>
      </c>
      <c r="H1629" s="134">
        <v>1</v>
      </c>
      <c r="I1629" s="45" t="s">
        <v>827</v>
      </c>
      <c r="J1629" s="1" t="s">
        <v>1496</v>
      </c>
      <c r="K1629" s="55" t="s">
        <v>1185</v>
      </c>
      <c r="L1629" s="56">
        <v>105000</v>
      </c>
      <c r="M1629" s="108">
        <v>105000</v>
      </c>
      <c r="N1629" s="5" t="s">
        <v>12</v>
      </c>
      <c r="O1629" s="1" t="s">
        <v>2262</v>
      </c>
      <c r="P1629" s="110" t="s">
        <v>1496</v>
      </c>
      <c r="Q1629" s="1" t="s">
        <v>57</v>
      </c>
      <c r="R1629" s="6" t="s">
        <v>2637</v>
      </c>
      <c r="S1629" s="1" t="s">
        <v>2776</v>
      </c>
      <c r="T1629" s="129" t="s">
        <v>1186</v>
      </c>
    </row>
    <row r="1630" spans="1:20" ht="95.1" customHeight="1" x14ac:dyDescent="0.25">
      <c r="A1630" s="128" t="s">
        <v>2278</v>
      </c>
      <c r="B1630" s="107">
        <v>2453</v>
      </c>
      <c r="C1630" s="1" t="s">
        <v>1496</v>
      </c>
      <c r="D1630" s="55" t="s">
        <v>1187</v>
      </c>
      <c r="E1630" s="1" t="s">
        <v>2699</v>
      </c>
      <c r="F1630" s="1" t="s">
        <v>1133</v>
      </c>
      <c r="G1630" s="1" t="s">
        <v>44</v>
      </c>
      <c r="H1630" s="134">
        <v>1</v>
      </c>
      <c r="I1630" s="45" t="s">
        <v>2593</v>
      </c>
      <c r="J1630" s="1" t="s">
        <v>1496</v>
      </c>
      <c r="K1630" s="55" t="s">
        <v>1188</v>
      </c>
      <c r="L1630" s="56">
        <v>141750</v>
      </c>
      <c r="M1630" s="108">
        <v>141750</v>
      </c>
      <c r="N1630" s="5" t="s">
        <v>12</v>
      </c>
      <c r="O1630" s="1" t="s">
        <v>1189</v>
      </c>
      <c r="P1630" s="110" t="s">
        <v>1496</v>
      </c>
      <c r="Q1630" s="1" t="s">
        <v>57</v>
      </c>
      <c r="R1630" s="6" t="s">
        <v>2637</v>
      </c>
      <c r="S1630" s="1" t="s">
        <v>2776</v>
      </c>
      <c r="T1630" s="129" t="s">
        <v>1190</v>
      </c>
    </row>
    <row r="1631" spans="1:20" ht="95.1" customHeight="1" x14ac:dyDescent="0.25">
      <c r="A1631" s="128" t="s">
        <v>2278</v>
      </c>
      <c r="B1631" s="107">
        <v>2453</v>
      </c>
      <c r="C1631" s="1" t="s">
        <v>1496</v>
      </c>
      <c r="D1631" s="55" t="s">
        <v>1191</v>
      </c>
      <c r="E1631" s="1" t="s">
        <v>2699</v>
      </c>
      <c r="F1631" s="1" t="s">
        <v>1133</v>
      </c>
      <c r="G1631" s="1" t="s">
        <v>44</v>
      </c>
      <c r="H1631" s="134">
        <v>1</v>
      </c>
      <c r="I1631" s="45" t="s">
        <v>2562</v>
      </c>
      <c r="J1631" s="1" t="s">
        <v>1496</v>
      </c>
      <c r="K1631" s="55" t="s">
        <v>1192</v>
      </c>
      <c r="L1631" s="56">
        <v>198000</v>
      </c>
      <c r="M1631" s="108">
        <v>198000</v>
      </c>
      <c r="N1631" s="5" t="s">
        <v>12</v>
      </c>
      <c r="O1631" s="1" t="s">
        <v>1193</v>
      </c>
      <c r="P1631" s="110" t="s">
        <v>1496</v>
      </c>
      <c r="Q1631" s="1" t="s">
        <v>57</v>
      </c>
      <c r="R1631" s="6" t="s">
        <v>2637</v>
      </c>
      <c r="S1631" s="1" t="s">
        <v>2776</v>
      </c>
      <c r="T1631" s="129" t="s">
        <v>1194</v>
      </c>
    </row>
    <row r="1632" spans="1:20" ht="95.1" customHeight="1" x14ac:dyDescent="0.25">
      <c r="A1632" s="128" t="s">
        <v>2278</v>
      </c>
      <c r="B1632" s="107">
        <v>2453</v>
      </c>
      <c r="C1632" s="1" t="s">
        <v>1496</v>
      </c>
      <c r="D1632" s="55" t="s">
        <v>1195</v>
      </c>
      <c r="E1632" s="1" t="s">
        <v>2699</v>
      </c>
      <c r="F1632" s="1" t="s">
        <v>1133</v>
      </c>
      <c r="G1632" s="1" t="s">
        <v>44</v>
      </c>
      <c r="H1632" s="134">
        <v>1</v>
      </c>
      <c r="I1632" s="107" t="s">
        <v>1195</v>
      </c>
      <c r="J1632" s="1" t="s">
        <v>1496</v>
      </c>
      <c r="K1632" s="55" t="s">
        <v>1196</v>
      </c>
      <c r="L1632" s="56">
        <v>150000</v>
      </c>
      <c r="M1632" s="108">
        <v>150000</v>
      </c>
      <c r="N1632" s="5" t="s">
        <v>12</v>
      </c>
      <c r="O1632" s="1" t="s">
        <v>51</v>
      </c>
      <c r="P1632" s="110" t="s">
        <v>1496</v>
      </c>
      <c r="Q1632" s="1" t="s">
        <v>57</v>
      </c>
      <c r="R1632" s="6" t="s">
        <v>2637</v>
      </c>
      <c r="S1632" s="1" t="s">
        <v>2776</v>
      </c>
      <c r="T1632" s="129" t="s">
        <v>1197</v>
      </c>
    </row>
    <row r="1633" spans="1:20" ht="95.1" customHeight="1" x14ac:dyDescent="0.25">
      <c r="A1633" s="128" t="s">
        <v>2278</v>
      </c>
      <c r="B1633" s="107">
        <v>2453</v>
      </c>
      <c r="C1633" s="1" t="s">
        <v>1496</v>
      </c>
      <c r="D1633" s="55" t="s">
        <v>1198</v>
      </c>
      <c r="E1633" s="1" t="s">
        <v>2744</v>
      </c>
      <c r="F1633" s="1" t="s">
        <v>1133</v>
      </c>
      <c r="G1633" s="1" t="s">
        <v>44</v>
      </c>
      <c r="H1633" s="134">
        <v>1</v>
      </c>
      <c r="I1633" s="45" t="s">
        <v>2594</v>
      </c>
      <c r="J1633" s="1" t="s">
        <v>1496</v>
      </c>
      <c r="K1633" s="55" t="s">
        <v>2450</v>
      </c>
      <c r="L1633" s="56">
        <v>840000</v>
      </c>
      <c r="M1633" s="108">
        <v>840000</v>
      </c>
      <c r="N1633" s="5" t="s">
        <v>12</v>
      </c>
      <c r="O1633" s="1" t="s">
        <v>1199</v>
      </c>
      <c r="P1633" s="110" t="s">
        <v>1496</v>
      </c>
      <c r="Q1633" s="1" t="s">
        <v>57</v>
      </c>
      <c r="R1633" s="6" t="s">
        <v>2637</v>
      </c>
      <c r="S1633" s="1" t="s">
        <v>2776</v>
      </c>
      <c r="T1633" s="129" t="s">
        <v>1200</v>
      </c>
    </row>
    <row r="1634" spans="1:20" ht="95.1" customHeight="1" x14ac:dyDescent="0.25">
      <c r="A1634" s="128" t="s">
        <v>2278</v>
      </c>
      <c r="B1634" s="107">
        <v>2453</v>
      </c>
      <c r="C1634" s="1" t="s">
        <v>1496</v>
      </c>
      <c r="D1634" s="55" t="s">
        <v>1201</v>
      </c>
      <c r="E1634" s="36" t="s">
        <v>3953</v>
      </c>
      <c r="F1634" s="1" t="s">
        <v>1133</v>
      </c>
      <c r="G1634" s="1" t="s">
        <v>44</v>
      </c>
      <c r="H1634" s="45">
        <v>70</v>
      </c>
      <c r="I1634" s="45" t="s">
        <v>2595</v>
      </c>
      <c r="J1634" s="1" t="s">
        <v>1496</v>
      </c>
      <c r="K1634" s="55" t="s">
        <v>2451</v>
      </c>
      <c r="L1634" s="56">
        <v>302.5</v>
      </c>
      <c r="M1634" s="108">
        <v>21175</v>
      </c>
      <c r="N1634" s="5" t="s">
        <v>12</v>
      </c>
      <c r="O1634" s="1" t="s">
        <v>1202</v>
      </c>
      <c r="P1634" s="110" t="s">
        <v>1496</v>
      </c>
      <c r="Q1634" s="1" t="s">
        <v>57</v>
      </c>
      <c r="R1634" s="6" t="s">
        <v>2637</v>
      </c>
      <c r="S1634" s="1" t="s">
        <v>2776</v>
      </c>
      <c r="T1634" s="129" t="s">
        <v>1203</v>
      </c>
    </row>
    <row r="1635" spans="1:20" ht="95.1" customHeight="1" x14ac:dyDescent="0.25">
      <c r="A1635" s="128" t="s">
        <v>2278</v>
      </c>
      <c r="B1635" s="107">
        <v>2453</v>
      </c>
      <c r="C1635" s="1" t="s">
        <v>1496</v>
      </c>
      <c r="D1635" s="55" t="s">
        <v>1204</v>
      </c>
      <c r="E1635" s="1" t="s">
        <v>887</v>
      </c>
      <c r="F1635" s="1" t="s">
        <v>1133</v>
      </c>
      <c r="G1635" s="1" t="s">
        <v>44</v>
      </c>
      <c r="H1635" s="134">
        <v>1</v>
      </c>
      <c r="I1635" s="107" t="s">
        <v>1204</v>
      </c>
      <c r="J1635" s="1" t="s">
        <v>1496</v>
      </c>
      <c r="K1635" s="55" t="s">
        <v>1205</v>
      </c>
      <c r="L1635" s="56">
        <v>50000</v>
      </c>
      <c r="M1635" s="108">
        <v>50000</v>
      </c>
      <c r="N1635" s="5" t="s">
        <v>12</v>
      </c>
      <c r="O1635" s="1" t="s">
        <v>513</v>
      </c>
      <c r="P1635" s="110" t="s">
        <v>1496</v>
      </c>
      <c r="Q1635" s="1" t="s">
        <v>57</v>
      </c>
      <c r="R1635" s="6" t="s">
        <v>2637</v>
      </c>
      <c r="S1635" s="1" t="s">
        <v>2776</v>
      </c>
      <c r="T1635" s="129" t="s">
        <v>1206</v>
      </c>
    </row>
    <row r="1636" spans="1:20" ht="95.1" customHeight="1" x14ac:dyDescent="0.25">
      <c r="A1636" s="128" t="s">
        <v>2278</v>
      </c>
      <c r="B1636" s="107">
        <v>2453</v>
      </c>
      <c r="C1636" s="1" t="s">
        <v>1496</v>
      </c>
      <c r="D1636" s="55" t="s">
        <v>1207</v>
      </c>
      <c r="E1636" s="1" t="s">
        <v>2699</v>
      </c>
      <c r="F1636" s="1" t="s">
        <v>1133</v>
      </c>
      <c r="G1636" s="1" t="s">
        <v>44</v>
      </c>
      <c r="H1636" s="134">
        <v>1</v>
      </c>
      <c r="I1636" s="45" t="s">
        <v>2587</v>
      </c>
      <c r="J1636" s="1" t="s">
        <v>1496</v>
      </c>
      <c r="K1636" s="55" t="s">
        <v>1208</v>
      </c>
      <c r="L1636" s="56">
        <v>350000</v>
      </c>
      <c r="M1636" s="108">
        <v>350000</v>
      </c>
      <c r="N1636" s="5" t="s">
        <v>12</v>
      </c>
      <c r="O1636" s="1" t="s">
        <v>1135</v>
      </c>
      <c r="P1636" s="110" t="s">
        <v>1496</v>
      </c>
      <c r="Q1636" s="1" t="s">
        <v>57</v>
      </c>
      <c r="R1636" s="6" t="s">
        <v>2637</v>
      </c>
      <c r="S1636" s="1" t="s">
        <v>2776</v>
      </c>
      <c r="T1636" s="129" t="s">
        <v>1206</v>
      </c>
    </row>
    <row r="1637" spans="1:20" ht="95.1" customHeight="1" x14ac:dyDescent="0.25">
      <c r="A1637" s="128" t="s">
        <v>2278</v>
      </c>
      <c r="B1637" s="107">
        <v>2453</v>
      </c>
      <c r="C1637" s="1" t="s">
        <v>1496</v>
      </c>
      <c r="D1637" s="55" t="s">
        <v>1209</v>
      </c>
      <c r="E1637" s="1" t="s">
        <v>2699</v>
      </c>
      <c r="F1637" s="1" t="s">
        <v>1133</v>
      </c>
      <c r="G1637" s="1" t="s">
        <v>44</v>
      </c>
      <c r="H1637" s="134">
        <v>1</v>
      </c>
      <c r="I1637" s="45" t="s">
        <v>2510</v>
      </c>
      <c r="J1637" s="1" t="s">
        <v>1496</v>
      </c>
      <c r="K1637" s="55" t="s">
        <v>2452</v>
      </c>
      <c r="L1637" s="56">
        <v>100000</v>
      </c>
      <c r="M1637" s="108">
        <v>100000</v>
      </c>
      <c r="N1637" s="5" t="s">
        <v>12</v>
      </c>
      <c r="O1637" s="1" t="s">
        <v>349</v>
      </c>
      <c r="P1637" s="110" t="s">
        <v>1496</v>
      </c>
      <c r="Q1637" s="1" t="s">
        <v>57</v>
      </c>
      <c r="R1637" s="6" t="s">
        <v>2637</v>
      </c>
      <c r="S1637" s="1" t="s">
        <v>2776</v>
      </c>
      <c r="T1637" s="129" t="s">
        <v>1206</v>
      </c>
    </row>
    <row r="1638" spans="1:20" ht="95.1" customHeight="1" x14ac:dyDescent="0.25">
      <c r="A1638" s="128" t="s">
        <v>2278</v>
      </c>
      <c r="B1638" s="107">
        <v>2453</v>
      </c>
      <c r="C1638" s="1" t="s">
        <v>1496</v>
      </c>
      <c r="D1638" s="55" t="s">
        <v>1210</v>
      </c>
      <c r="E1638" s="1" t="s">
        <v>887</v>
      </c>
      <c r="F1638" s="1" t="s">
        <v>1133</v>
      </c>
      <c r="G1638" s="1" t="s">
        <v>44</v>
      </c>
      <c r="H1638" s="134">
        <v>1</v>
      </c>
      <c r="I1638" s="45" t="s">
        <v>2596</v>
      </c>
      <c r="J1638" s="107" t="s">
        <v>4045</v>
      </c>
      <c r="K1638" s="55" t="s">
        <v>1211</v>
      </c>
      <c r="L1638" s="56">
        <v>1840</v>
      </c>
      <c r="M1638" s="108">
        <v>1840</v>
      </c>
      <c r="N1638" s="5" t="s">
        <v>12</v>
      </c>
      <c r="O1638" s="1" t="s">
        <v>529</v>
      </c>
      <c r="P1638" s="110" t="s">
        <v>1496</v>
      </c>
      <c r="Q1638" s="1" t="s">
        <v>57</v>
      </c>
      <c r="R1638" s="6" t="s">
        <v>2637</v>
      </c>
      <c r="S1638" s="1" t="s">
        <v>2776</v>
      </c>
      <c r="T1638" s="129" t="s">
        <v>1212</v>
      </c>
    </row>
    <row r="1639" spans="1:20" ht="95.1" customHeight="1" x14ac:dyDescent="0.25">
      <c r="A1639" s="128" t="s">
        <v>2278</v>
      </c>
      <c r="B1639" s="107">
        <v>2453</v>
      </c>
      <c r="C1639" s="1" t="s">
        <v>1496</v>
      </c>
      <c r="D1639" s="55" t="s">
        <v>1213</v>
      </c>
      <c r="E1639" s="107" t="s">
        <v>2686</v>
      </c>
      <c r="F1639" s="1" t="s">
        <v>1133</v>
      </c>
      <c r="G1639" s="1" t="s">
        <v>44</v>
      </c>
      <c r="H1639" s="134">
        <v>1</v>
      </c>
      <c r="I1639" s="45" t="s">
        <v>2484</v>
      </c>
      <c r="J1639" s="1" t="s">
        <v>1496</v>
      </c>
      <c r="K1639" s="55" t="s">
        <v>1214</v>
      </c>
      <c r="L1639" s="56">
        <v>222000</v>
      </c>
      <c r="M1639" s="108">
        <v>222000</v>
      </c>
      <c r="N1639" s="5" t="s">
        <v>12</v>
      </c>
      <c r="O1639" s="1" t="s">
        <v>1217</v>
      </c>
      <c r="P1639" s="110" t="s">
        <v>1496</v>
      </c>
      <c r="Q1639" s="1" t="s">
        <v>57</v>
      </c>
      <c r="R1639" s="6" t="s">
        <v>2637</v>
      </c>
      <c r="S1639" s="1" t="s">
        <v>2776</v>
      </c>
      <c r="T1639" s="129" t="s">
        <v>1215</v>
      </c>
    </row>
    <row r="1640" spans="1:20" ht="95.1" customHeight="1" x14ac:dyDescent="0.25">
      <c r="A1640" s="128" t="s">
        <v>2278</v>
      </c>
      <c r="B1640" s="107">
        <v>2453</v>
      </c>
      <c r="C1640" s="1" t="s">
        <v>1496</v>
      </c>
      <c r="D1640" s="55" t="s">
        <v>1216</v>
      </c>
      <c r="E1640" s="110" t="s">
        <v>2686</v>
      </c>
      <c r="F1640" s="1" t="s">
        <v>1133</v>
      </c>
      <c r="G1640" s="1" t="s">
        <v>44</v>
      </c>
      <c r="H1640" s="134">
        <v>1</v>
      </c>
      <c r="I1640" s="45" t="s">
        <v>2484</v>
      </c>
      <c r="J1640" s="1" t="s">
        <v>1496</v>
      </c>
      <c r="K1640" s="55" t="s">
        <v>2453</v>
      </c>
      <c r="L1640" s="56">
        <v>438000</v>
      </c>
      <c r="M1640" s="108">
        <v>438000</v>
      </c>
      <c r="N1640" s="5" t="s">
        <v>12</v>
      </c>
      <c r="O1640" s="1" t="s">
        <v>1217</v>
      </c>
      <c r="P1640" s="110" t="s">
        <v>1496</v>
      </c>
      <c r="Q1640" s="1" t="s">
        <v>57</v>
      </c>
      <c r="R1640" s="6" t="s">
        <v>2637</v>
      </c>
      <c r="S1640" s="1" t="s">
        <v>2776</v>
      </c>
      <c r="T1640" s="129" t="s">
        <v>1218</v>
      </c>
    </row>
    <row r="1641" spans="1:20" ht="95.1" customHeight="1" x14ac:dyDescent="0.25">
      <c r="A1641" s="128" t="s">
        <v>2278</v>
      </c>
      <c r="B1641" s="107">
        <v>2453</v>
      </c>
      <c r="C1641" s="1" t="s">
        <v>1496</v>
      </c>
      <c r="D1641" s="55" t="s">
        <v>1219</v>
      </c>
      <c r="E1641" s="110" t="s">
        <v>2686</v>
      </c>
      <c r="F1641" s="1" t="s">
        <v>1133</v>
      </c>
      <c r="G1641" s="1" t="s">
        <v>44</v>
      </c>
      <c r="H1641" s="134">
        <v>1</v>
      </c>
      <c r="I1641" s="55" t="s">
        <v>2597</v>
      </c>
      <c r="J1641" s="1" t="s">
        <v>1496</v>
      </c>
      <c r="K1641" s="55" t="s">
        <v>2454</v>
      </c>
      <c r="L1641" s="56">
        <v>54000</v>
      </c>
      <c r="M1641" s="108">
        <v>54000</v>
      </c>
      <c r="N1641" s="5" t="s">
        <v>12</v>
      </c>
      <c r="O1641" s="1" t="s">
        <v>1220</v>
      </c>
      <c r="P1641" s="110" t="s">
        <v>1496</v>
      </c>
      <c r="Q1641" s="1" t="s">
        <v>57</v>
      </c>
      <c r="R1641" s="6" t="s">
        <v>2637</v>
      </c>
      <c r="S1641" s="1" t="s">
        <v>2776</v>
      </c>
      <c r="T1641" s="129" t="s">
        <v>1221</v>
      </c>
    </row>
    <row r="1642" spans="1:20" ht="95.1" customHeight="1" x14ac:dyDescent="0.25">
      <c r="A1642" s="128" t="s">
        <v>2278</v>
      </c>
      <c r="B1642" s="107">
        <v>2453</v>
      </c>
      <c r="C1642" s="1" t="s">
        <v>1496</v>
      </c>
      <c r="D1642" s="55" t="s">
        <v>1222</v>
      </c>
      <c r="E1642" s="1" t="s">
        <v>2699</v>
      </c>
      <c r="F1642" s="1" t="s">
        <v>1133</v>
      </c>
      <c r="G1642" s="1" t="s">
        <v>44</v>
      </c>
      <c r="H1642" s="134">
        <v>1</v>
      </c>
      <c r="I1642" s="45" t="s">
        <v>2598</v>
      </c>
      <c r="J1642" s="1" t="s">
        <v>1496</v>
      </c>
      <c r="K1642" s="55" t="s">
        <v>1223</v>
      </c>
      <c r="L1642" s="56">
        <v>96000</v>
      </c>
      <c r="M1642" s="108">
        <v>96000</v>
      </c>
      <c r="N1642" s="5" t="s">
        <v>12</v>
      </c>
      <c r="O1642" s="1" t="s">
        <v>148</v>
      </c>
      <c r="P1642" s="110" t="s">
        <v>1496</v>
      </c>
      <c r="Q1642" s="1" t="s">
        <v>57</v>
      </c>
      <c r="R1642" s="6" t="s">
        <v>2637</v>
      </c>
      <c r="S1642" s="1" t="s">
        <v>2776</v>
      </c>
      <c r="T1642" s="129" t="s">
        <v>1224</v>
      </c>
    </row>
    <row r="1643" spans="1:20" ht="95.1" customHeight="1" x14ac:dyDescent="0.25">
      <c r="A1643" s="128" t="s">
        <v>2278</v>
      </c>
      <c r="B1643" s="107">
        <v>2453</v>
      </c>
      <c r="C1643" s="1" t="s">
        <v>1496</v>
      </c>
      <c r="D1643" s="55" t="s">
        <v>1225</v>
      </c>
      <c r="E1643" s="1" t="s">
        <v>2699</v>
      </c>
      <c r="F1643" s="1" t="s">
        <v>1133</v>
      </c>
      <c r="G1643" s="1" t="s">
        <v>44</v>
      </c>
      <c r="H1643" s="134">
        <v>1</v>
      </c>
      <c r="I1643" s="45" t="s">
        <v>2598</v>
      </c>
      <c r="J1643" s="1" t="s">
        <v>1496</v>
      </c>
      <c r="K1643" s="55" t="s">
        <v>1226</v>
      </c>
      <c r="L1643" s="56">
        <v>216000</v>
      </c>
      <c r="M1643" s="108">
        <v>216000</v>
      </c>
      <c r="N1643" s="5" t="s">
        <v>12</v>
      </c>
      <c r="O1643" s="1" t="s">
        <v>148</v>
      </c>
      <c r="P1643" s="110" t="s">
        <v>1496</v>
      </c>
      <c r="Q1643" s="1" t="s">
        <v>57</v>
      </c>
      <c r="R1643" s="6" t="s">
        <v>2637</v>
      </c>
      <c r="S1643" s="1" t="s">
        <v>2776</v>
      </c>
      <c r="T1643" s="129" t="s">
        <v>1227</v>
      </c>
    </row>
    <row r="1644" spans="1:20" ht="95.1" customHeight="1" x14ac:dyDescent="0.25">
      <c r="A1644" s="128" t="s">
        <v>2278</v>
      </c>
      <c r="B1644" s="107">
        <v>2453</v>
      </c>
      <c r="C1644" s="1" t="s">
        <v>1496</v>
      </c>
      <c r="D1644" s="55" t="s">
        <v>1228</v>
      </c>
      <c r="E1644" s="1" t="s">
        <v>2744</v>
      </c>
      <c r="F1644" s="1" t="s">
        <v>1133</v>
      </c>
      <c r="G1644" s="1" t="s">
        <v>44</v>
      </c>
      <c r="H1644" s="134">
        <v>1</v>
      </c>
      <c r="I1644" s="45" t="s">
        <v>2599</v>
      </c>
      <c r="J1644" s="1" t="s">
        <v>1496</v>
      </c>
      <c r="K1644" s="55" t="s">
        <v>1229</v>
      </c>
      <c r="L1644" s="56">
        <v>42000</v>
      </c>
      <c r="M1644" s="108">
        <v>42000</v>
      </c>
      <c r="N1644" s="5" t="s">
        <v>12</v>
      </c>
      <c r="O1644" s="1" t="s">
        <v>2723</v>
      </c>
      <c r="P1644" s="110" t="s">
        <v>1496</v>
      </c>
      <c r="Q1644" s="1" t="s">
        <v>57</v>
      </c>
      <c r="R1644" s="6" t="s">
        <v>2637</v>
      </c>
      <c r="S1644" s="1" t="s">
        <v>2776</v>
      </c>
      <c r="T1644" s="129" t="s">
        <v>1230</v>
      </c>
    </row>
    <row r="1645" spans="1:20" ht="95.1" customHeight="1" x14ac:dyDescent="0.25">
      <c r="A1645" s="128" t="s">
        <v>2278</v>
      </c>
      <c r="B1645" s="107">
        <v>2453</v>
      </c>
      <c r="C1645" s="1" t="s">
        <v>1496</v>
      </c>
      <c r="D1645" s="55" t="s">
        <v>1231</v>
      </c>
      <c r="E1645" s="1" t="s">
        <v>2699</v>
      </c>
      <c r="F1645" s="1" t="s">
        <v>1133</v>
      </c>
      <c r="G1645" s="1" t="s">
        <v>44</v>
      </c>
      <c r="H1645" s="134">
        <v>1</v>
      </c>
      <c r="I1645" s="45" t="s">
        <v>2489</v>
      </c>
      <c r="J1645" s="1" t="s">
        <v>1496</v>
      </c>
      <c r="K1645" s="55" t="s">
        <v>1232</v>
      </c>
      <c r="L1645" s="56">
        <v>492000</v>
      </c>
      <c r="M1645" s="108">
        <v>492000</v>
      </c>
      <c r="N1645" s="5" t="s">
        <v>12</v>
      </c>
      <c r="O1645" s="1" t="s">
        <v>51</v>
      </c>
      <c r="P1645" s="1" t="s">
        <v>226</v>
      </c>
      <c r="Q1645" s="1" t="s">
        <v>57</v>
      </c>
      <c r="R1645" s="6" t="s">
        <v>2637</v>
      </c>
      <c r="S1645" s="1" t="s">
        <v>2776</v>
      </c>
      <c r="T1645" s="129" t="s">
        <v>1233</v>
      </c>
    </row>
    <row r="1646" spans="1:20" ht="95.1" customHeight="1" x14ac:dyDescent="0.25">
      <c r="A1646" s="128" t="s">
        <v>2278</v>
      </c>
      <c r="B1646" s="107">
        <v>2453</v>
      </c>
      <c r="C1646" s="1" t="s">
        <v>1496</v>
      </c>
      <c r="D1646" s="55" t="s">
        <v>1234</v>
      </c>
      <c r="E1646" s="1" t="s">
        <v>2699</v>
      </c>
      <c r="F1646" s="1" t="s">
        <v>1133</v>
      </c>
      <c r="G1646" s="1" t="s">
        <v>44</v>
      </c>
      <c r="H1646" s="134">
        <v>1</v>
      </c>
      <c r="I1646" s="7" t="s">
        <v>4042</v>
      </c>
      <c r="J1646" s="1" t="s">
        <v>1496</v>
      </c>
      <c r="K1646" s="55" t="s">
        <v>2455</v>
      </c>
      <c r="L1646" s="56">
        <v>22800</v>
      </c>
      <c r="M1646" s="108">
        <v>22800</v>
      </c>
      <c r="N1646" s="5" t="s">
        <v>12</v>
      </c>
      <c r="O1646" s="1" t="s">
        <v>1235</v>
      </c>
      <c r="P1646" s="1" t="s">
        <v>226</v>
      </c>
      <c r="Q1646" s="1" t="s">
        <v>57</v>
      </c>
      <c r="R1646" s="6" t="s">
        <v>2637</v>
      </c>
      <c r="S1646" s="1" t="s">
        <v>2776</v>
      </c>
      <c r="T1646" s="129" t="s">
        <v>1236</v>
      </c>
    </row>
    <row r="1647" spans="1:20" ht="95.1" customHeight="1" x14ac:dyDescent="0.25">
      <c r="A1647" s="128" t="s">
        <v>2278</v>
      </c>
      <c r="B1647" s="107">
        <v>2453</v>
      </c>
      <c r="C1647" s="1" t="s">
        <v>1496</v>
      </c>
      <c r="D1647" s="55" t="s">
        <v>1237</v>
      </c>
      <c r="E1647" s="1" t="s">
        <v>2699</v>
      </c>
      <c r="F1647" s="1" t="s">
        <v>1133</v>
      </c>
      <c r="G1647" s="1" t="s">
        <v>44</v>
      </c>
      <c r="H1647" s="134">
        <v>1</v>
      </c>
      <c r="I1647" s="45" t="s">
        <v>2558</v>
      </c>
      <c r="J1647" s="1" t="s">
        <v>1496</v>
      </c>
      <c r="K1647" s="55" t="s">
        <v>1238</v>
      </c>
      <c r="L1647" s="56">
        <v>12000</v>
      </c>
      <c r="M1647" s="108">
        <v>12000</v>
      </c>
      <c r="N1647" s="5" t="s">
        <v>12</v>
      </c>
      <c r="O1647" s="1" t="s">
        <v>51</v>
      </c>
      <c r="P1647" s="110" t="s">
        <v>1496</v>
      </c>
      <c r="Q1647" s="1" t="s">
        <v>57</v>
      </c>
      <c r="R1647" s="6" t="s">
        <v>2637</v>
      </c>
      <c r="S1647" s="1" t="s">
        <v>2776</v>
      </c>
      <c r="T1647" s="129" t="s">
        <v>1239</v>
      </c>
    </row>
    <row r="1648" spans="1:20" ht="95.1" customHeight="1" x14ac:dyDescent="0.25">
      <c r="A1648" s="128" t="s">
        <v>2278</v>
      </c>
      <c r="B1648" s="107">
        <v>2453</v>
      </c>
      <c r="C1648" s="1" t="s">
        <v>1496</v>
      </c>
      <c r="D1648" s="55" t="s">
        <v>1240</v>
      </c>
      <c r="E1648" s="1" t="s">
        <v>887</v>
      </c>
      <c r="F1648" s="1" t="s">
        <v>1133</v>
      </c>
      <c r="G1648" s="1" t="s">
        <v>44</v>
      </c>
      <c r="H1648" s="134">
        <v>1</v>
      </c>
      <c r="I1648" s="1" t="s">
        <v>804</v>
      </c>
      <c r="J1648" s="1" t="s">
        <v>1496</v>
      </c>
      <c r="K1648" s="55" t="s">
        <v>1241</v>
      </c>
      <c r="L1648" s="56">
        <v>100000</v>
      </c>
      <c r="M1648" s="108">
        <v>100000</v>
      </c>
      <c r="N1648" s="5" t="s">
        <v>12</v>
      </c>
      <c r="O1648" s="1" t="s">
        <v>806</v>
      </c>
      <c r="P1648" s="1" t="s">
        <v>226</v>
      </c>
      <c r="Q1648" s="1" t="s">
        <v>57</v>
      </c>
      <c r="R1648" s="6" t="s">
        <v>2637</v>
      </c>
      <c r="S1648" s="1" t="s">
        <v>2776</v>
      </c>
      <c r="T1648" s="129" t="s">
        <v>1242</v>
      </c>
    </row>
    <row r="1649" spans="1:20" ht="95.1" customHeight="1" x14ac:dyDescent="0.25">
      <c r="A1649" s="128" t="s">
        <v>2278</v>
      </c>
      <c r="B1649" s="107">
        <v>2453</v>
      </c>
      <c r="C1649" s="1" t="s">
        <v>1496</v>
      </c>
      <c r="D1649" s="55" t="s">
        <v>1243</v>
      </c>
      <c r="E1649" s="1" t="s">
        <v>2699</v>
      </c>
      <c r="F1649" s="1" t="s">
        <v>1133</v>
      </c>
      <c r="G1649" s="1" t="s">
        <v>44</v>
      </c>
      <c r="H1649" s="134">
        <v>1</v>
      </c>
      <c r="I1649" s="45" t="s">
        <v>2601</v>
      </c>
      <c r="J1649" s="1" t="s">
        <v>1496</v>
      </c>
      <c r="K1649" s="55" t="s">
        <v>1244</v>
      </c>
      <c r="L1649" s="56">
        <v>200000</v>
      </c>
      <c r="M1649" s="108">
        <v>200000</v>
      </c>
      <c r="N1649" s="5" t="s">
        <v>12</v>
      </c>
      <c r="O1649" s="1" t="s">
        <v>1245</v>
      </c>
      <c r="P1649" s="110" t="s">
        <v>1496</v>
      </c>
      <c r="Q1649" s="1" t="s">
        <v>57</v>
      </c>
      <c r="R1649" s="6" t="s">
        <v>2637</v>
      </c>
      <c r="S1649" s="1" t="s">
        <v>2776</v>
      </c>
      <c r="T1649" s="129" t="s">
        <v>1246</v>
      </c>
    </row>
    <row r="1650" spans="1:20" ht="95.1" customHeight="1" x14ac:dyDescent="0.25">
      <c r="A1650" s="128" t="s">
        <v>2278</v>
      </c>
      <c r="B1650" s="107">
        <v>2453</v>
      </c>
      <c r="C1650" s="1" t="s">
        <v>1496</v>
      </c>
      <c r="D1650" s="55" t="s">
        <v>1247</v>
      </c>
      <c r="E1650" s="1" t="s">
        <v>2699</v>
      </c>
      <c r="F1650" s="1" t="s">
        <v>1133</v>
      </c>
      <c r="G1650" s="1" t="s">
        <v>44</v>
      </c>
      <c r="H1650" s="134">
        <v>1</v>
      </c>
      <c r="I1650" s="45" t="s">
        <v>2601</v>
      </c>
      <c r="J1650" s="1" t="s">
        <v>57</v>
      </c>
      <c r="K1650" s="55" t="s">
        <v>1248</v>
      </c>
      <c r="L1650" s="56">
        <v>50000</v>
      </c>
      <c r="M1650" s="108">
        <v>50000</v>
      </c>
      <c r="N1650" s="5" t="s">
        <v>12</v>
      </c>
      <c r="O1650" s="1" t="s">
        <v>1235</v>
      </c>
      <c r="P1650" s="1" t="s">
        <v>226</v>
      </c>
      <c r="Q1650" s="1" t="s">
        <v>57</v>
      </c>
      <c r="R1650" s="6" t="s">
        <v>2637</v>
      </c>
      <c r="S1650" s="1" t="s">
        <v>2776</v>
      </c>
      <c r="T1650" s="129" t="s">
        <v>1249</v>
      </c>
    </row>
    <row r="1651" spans="1:20" ht="95.1" customHeight="1" x14ac:dyDescent="0.25">
      <c r="A1651" s="128" t="s">
        <v>2278</v>
      </c>
      <c r="B1651" s="107">
        <v>2453</v>
      </c>
      <c r="C1651" s="1" t="s">
        <v>1496</v>
      </c>
      <c r="D1651" s="55" t="s">
        <v>2661</v>
      </c>
      <c r="E1651" s="1" t="s">
        <v>2699</v>
      </c>
      <c r="F1651" s="1" t="s">
        <v>1133</v>
      </c>
      <c r="G1651" s="1" t="s">
        <v>44</v>
      </c>
      <c r="H1651" s="134">
        <v>1</v>
      </c>
      <c r="I1651" s="45" t="s">
        <v>2489</v>
      </c>
      <c r="J1651" s="1" t="s">
        <v>57</v>
      </c>
      <c r="K1651" s="55" t="s">
        <v>1250</v>
      </c>
      <c r="L1651" s="56">
        <v>40000</v>
      </c>
      <c r="M1651" s="108">
        <v>40000</v>
      </c>
      <c r="N1651" s="5" t="s">
        <v>12</v>
      </c>
      <c r="O1651" s="1" t="s">
        <v>51</v>
      </c>
      <c r="P1651" s="110" t="s">
        <v>1496</v>
      </c>
      <c r="Q1651" s="1" t="s">
        <v>57</v>
      </c>
      <c r="R1651" s="6" t="s">
        <v>2637</v>
      </c>
      <c r="S1651" s="1" t="s">
        <v>2776</v>
      </c>
      <c r="T1651" s="129" t="s">
        <v>2662</v>
      </c>
    </row>
    <row r="1652" spans="1:20" ht="95.1" customHeight="1" x14ac:dyDescent="0.25">
      <c r="A1652" s="128" t="s">
        <v>2278</v>
      </c>
      <c r="B1652" s="107">
        <v>2545</v>
      </c>
      <c r="C1652" s="1" t="s">
        <v>1496</v>
      </c>
      <c r="D1652" s="55" t="s">
        <v>1251</v>
      </c>
      <c r="E1652" s="1" t="s">
        <v>2699</v>
      </c>
      <c r="F1652" s="1" t="s">
        <v>1133</v>
      </c>
      <c r="G1652" s="1" t="s">
        <v>44</v>
      </c>
      <c r="H1652" s="134">
        <v>1</v>
      </c>
      <c r="I1652" s="45" t="s">
        <v>2561</v>
      </c>
      <c r="J1652" s="1" t="s">
        <v>57</v>
      </c>
      <c r="K1652" s="159" t="s">
        <v>1252</v>
      </c>
      <c r="L1652" s="56">
        <v>63627600</v>
      </c>
      <c r="M1652" s="108">
        <v>63627600</v>
      </c>
      <c r="N1652" s="57" t="s">
        <v>1253</v>
      </c>
      <c r="O1652" s="1" t="s">
        <v>1254</v>
      </c>
      <c r="P1652" s="1" t="s">
        <v>226</v>
      </c>
      <c r="Q1652" s="1" t="s">
        <v>57</v>
      </c>
      <c r="R1652" s="6" t="s">
        <v>2637</v>
      </c>
      <c r="S1652" s="1" t="s">
        <v>2776</v>
      </c>
      <c r="T1652" s="129" t="s">
        <v>1255</v>
      </c>
    </row>
    <row r="1653" spans="1:20" ht="95.1" customHeight="1" x14ac:dyDescent="0.25">
      <c r="A1653" s="128" t="s">
        <v>2278</v>
      </c>
      <c r="B1653" s="107">
        <v>2453</v>
      </c>
      <c r="C1653" s="1" t="s">
        <v>1496</v>
      </c>
      <c r="D1653" s="55" t="s">
        <v>1256</v>
      </c>
      <c r="E1653" s="1" t="s">
        <v>2757</v>
      </c>
      <c r="F1653" s="1" t="s">
        <v>1133</v>
      </c>
      <c r="G1653" s="1" t="s">
        <v>44</v>
      </c>
      <c r="H1653" s="45">
        <v>15</v>
      </c>
      <c r="I1653" s="45" t="s">
        <v>2602</v>
      </c>
      <c r="J1653" s="1" t="s">
        <v>1496</v>
      </c>
      <c r="K1653" s="159" t="s">
        <v>1256</v>
      </c>
      <c r="L1653" s="56">
        <v>50000</v>
      </c>
      <c r="M1653" s="108">
        <v>50000</v>
      </c>
      <c r="N1653" s="5" t="s">
        <v>12</v>
      </c>
      <c r="O1653" s="1" t="s">
        <v>764</v>
      </c>
      <c r="P1653" s="110" t="s">
        <v>1496</v>
      </c>
      <c r="Q1653" s="107" t="s">
        <v>1496</v>
      </c>
      <c r="R1653" s="159" t="s">
        <v>1496</v>
      </c>
      <c r="S1653" s="1" t="s">
        <v>4028</v>
      </c>
      <c r="T1653" s="129" t="s">
        <v>1257</v>
      </c>
    </row>
    <row r="1654" spans="1:20" ht="95.1" customHeight="1" x14ac:dyDescent="0.25">
      <c r="A1654" s="128" t="s">
        <v>2278</v>
      </c>
      <c r="B1654" s="159">
        <v>2453</v>
      </c>
      <c r="C1654" s="1" t="s">
        <v>1496</v>
      </c>
      <c r="D1654" s="55" t="s">
        <v>4125</v>
      </c>
      <c r="E1654" s="1" t="s">
        <v>2699</v>
      </c>
      <c r="F1654" s="1" t="s">
        <v>1133</v>
      </c>
      <c r="G1654" s="1" t="s">
        <v>44</v>
      </c>
      <c r="H1654" s="45">
        <v>1</v>
      </c>
      <c r="I1654" s="45" t="s">
        <v>4042</v>
      </c>
      <c r="J1654" s="1" t="s">
        <v>57</v>
      </c>
      <c r="K1654" s="159" t="s">
        <v>4126</v>
      </c>
      <c r="L1654" s="56">
        <v>100000</v>
      </c>
      <c r="M1654" s="160">
        <v>100000</v>
      </c>
      <c r="N1654" s="5">
        <v>15001002</v>
      </c>
      <c r="O1654" s="1" t="s">
        <v>4127</v>
      </c>
      <c r="P1654" s="1" t="s">
        <v>57</v>
      </c>
      <c r="Q1654" s="159" t="s">
        <v>57</v>
      </c>
      <c r="R1654" s="159" t="s">
        <v>1496</v>
      </c>
      <c r="S1654" s="1" t="s">
        <v>2776</v>
      </c>
      <c r="T1654" s="129"/>
    </row>
    <row r="1655" spans="1:20" s="8" customFormat="1" ht="95.1" customHeight="1" x14ac:dyDescent="0.25">
      <c r="A1655" s="128" t="s">
        <v>2278</v>
      </c>
      <c r="B1655" s="174">
        <v>2453</v>
      </c>
      <c r="C1655" s="1" t="s">
        <v>1496</v>
      </c>
      <c r="D1655" s="55" t="s">
        <v>1258</v>
      </c>
      <c r="E1655" s="171" t="s">
        <v>2757</v>
      </c>
      <c r="F1655" s="171" t="s">
        <v>1133</v>
      </c>
      <c r="G1655" s="1" t="s">
        <v>44</v>
      </c>
      <c r="H1655" s="172">
        <v>1</v>
      </c>
      <c r="I1655" s="173" t="s">
        <v>2603</v>
      </c>
      <c r="J1655" s="171" t="s">
        <v>1496</v>
      </c>
      <c r="K1655" s="170" t="s">
        <v>1259</v>
      </c>
      <c r="L1655" s="56">
        <v>20000</v>
      </c>
      <c r="M1655" s="56">
        <v>20000</v>
      </c>
      <c r="N1655" s="5" t="s">
        <v>12</v>
      </c>
      <c r="O1655" s="1" t="s">
        <v>86</v>
      </c>
      <c r="P1655" s="174" t="s">
        <v>1496</v>
      </c>
      <c r="Q1655" s="174" t="s">
        <v>1496</v>
      </c>
      <c r="R1655" s="6" t="s">
        <v>2637</v>
      </c>
      <c r="S1655" s="1" t="s">
        <v>2776</v>
      </c>
      <c r="T1655" s="129" t="s">
        <v>1257</v>
      </c>
    </row>
    <row r="1656" spans="1:20" ht="95.1" customHeight="1" x14ac:dyDescent="0.25">
      <c r="A1656" s="128" t="s">
        <v>2278</v>
      </c>
      <c r="B1656" s="107">
        <v>2545</v>
      </c>
      <c r="C1656" s="1" t="s">
        <v>1496</v>
      </c>
      <c r="D1656" s="1" t="s">
        <v>2332</v>
      </c>
      <c r="E1656" s="1" t="s">
        <v>2683</v>
      </c>
      <c r="F1656" s="17" t="s">
        <v>1260</v>
      </c>
      <c r="G1656" s="1" t="s">
        <v>44</v>
      </c>
      <c r="H1656" s="45">
        <v>21492</v>
      </c>
      <c r="I1656" s="106" t="s">
        <v>2535</v>
      </c>
      <c r="J1656" s="1" t="s">
        <v>57</v>
      </c>
      <c r="K1656" s="159" t="s">
        <v>1261</v>
      </c>
      <c r="L1656" s="58">
        <v>2063.4699999999998</v>
      </c>
      <c r="M1656" s="108">
        <v>44348097.240000002</v>
      </c>
      <c r="N1656" s="57" t="s">
        <v>1262</v>
      </c>
      <c r="O1656" s="1" t="s">
        <v>35</v>
      </c>
      <c r="P1656" s="1" t="s">
        <v>226</v>
      </c>
      <c r="Q1656" s="107" t="s">
        <v>1263</v>
      </c>
      <c r="R1656" s="16">
        <v>45931</v>
      </c>
      <c r="S1656" s="1" t="s">
        <v>2776</v>
      </c>
      <c r="T1656" s="60" t="s">
        <v>1264</v>
      </c>
    </row>
    <row r="1657" spans="1:20" ht="95.1" customHeight="1" x14ac:dyDescent="0.25">
      <c r="A1657" s="128" t="s">
        <v>2278</v>
      </c>
      <c r="B1657" s="107">
        <v>2545</v>
      </c>
      <c r="C1657" s="107" t="s">
        <v>1496</v>
      </c>
      <c r="D1657" s="107" t="s">
        <v>2331</v>
      </c>
      <c r="E1657" s="1" t="s">
        <v>2683</v>
      </c>
      <c r="F1657" s="17" t="s">
        <v>123</v>
      </c>
      <c r="G1657" s="1" t="s">
        <v>44</v>
      </c>
      <c r="H1657" s="45" t="s">
        <v>1265</v>
      </c>
      <c r="I1657" s="106" t="s">
        <v>2535</v>
      </c>
      <c r="J1657" s="1" t="s">
        <v>57</v>
      </c>
      <c r="K1657" s="159" t="s">
        <v>1266</v>
      </c>
      <c r="L1657" s="58">
        <v>878.1</v>
      </c>
      <c r="M1657" s="108">
        <v>1009823.01</v>
      </c>
      <c r="N1657" s="5" t="s">
        <v>12</v>
      </c>
      <c r="O1657" s="1" t="s">
        <v>124</v>
      </c>
      <c r="P1657" s="1" t="s">
        <v>226</v>
      </c>
      <c r="Q1657" s="107" t="s">
        <v>1267</v>
      </c>
      <c r="R1657" s="16">
        <v>45931</v>
      </c>
      <c r="S1657" s="1" t="s">
        <v>4027</v>
      </c>
      <c r="T1657" s="60" t="s">
        <v>1264</v>
      </c>
    </row>
    <row r="1658" spans="1:20" ht="95.1" customHeight="1" x14ac:dyDescent="0.25">
      <c r="A1658" s="128" t="s">
        <v>2278</v>
      </c>
      <c r="B1658" s="107">
        <v>2545</v>
      </c>
      <c r="C1658" s="107" t="s">
        <v>1496</v>
      </c>
      <c r="D1658" s="107" t="s">
        <v>1268</v>
      </c>
      <c r="E1658" s="1" t="s">
        <v>2699</v>
      </c>
      <c r="F1658" s="107">
        <v>4170</v>
      </c>
      <c r="G1658" s="1" t="s">
        <v>44</v>
      </c>
      <c r="H1658" s="45">
        <v>25</v>
      </c>
      <c r="I1658" s="106" t="s">
        <v>2604</v>
      </c>
      <c r="J1658" s="1" t="s">
        <v>57</v>
      </c>
      <c r="K1658" s="107" t="s">
        <v>1269</v>
      </c>
      <c r="L1658" s="58">
        <v>4000</v>
      </c>
      <c r="M1658" s="108">
        <v>100000</v>
      </c>
      <c r="N1658" s="5" t="s">
        <v>12</v>
      </c>
      <c r="O1658" s="1" t="s">
        <v>1270</v>
      </c>
      <c r="P1658" s="1" t="s">
        <v>226</v>
      </c>
      <c r="Q1658" s="107" t="s">
        <v>1271</v>
      </c>
      <c r="R1658" s="16">
        <v>45962</v>
      </c>
      <c r="S1658" s="1" t="s">
        <v>4027</v>
      </c>
      <c r="T1658" s="60" t="s">
        <v>1272</v>
      </c>
    </row>
    <row r="1659" spans="1:20" ht="95.1" customHeight="1" x14ac:dyDescent="0.25">
      <c r="A1659" s="128" t="s">
        <v>2278</v>
      </c>
      <c r="B1659" s="107">
        <v>2545</v>
      </c>
      <c r="C1659" s="107" t="s">
        <v>1496</v>
      </c>
      <c r="D1659" s="107" t="s">
        <v>1273</v>
      </c>
      <c r="E1659" s="107" t="s">
        <v>4021</v>
      </c>
      <c r="F1659" s="17" t="s">
        <v>1274</v>
      </c>
      <c r="G1659" s="1" t="s">
        <v>44</v>
      </c>
      <c r="H1659" s="45">
        <v>727</v>
      </c>
      <c r="I1659" s="45" t="s">
        <v>2605</v>
      </c>
      <c r="J1659" s="1" t="s">
        <v>57</v>
      </c>
      <c r="K1659" s="107" t="s">
        <v>1275</v>
      </c>
      <c r="L1659" s="58">
        <v>356258.59600000002</v>
      </c>
      <c r="M1659" s="108">
        <v>259000000</v>
      </c>
      <c r="N1659" s="5" t="s">
        <v>12</v>
      </c>
      <c r="O1659" s="1" t="s">
        <v>1276</v>
      </c>
      <c r="P1659" s="1" t="s">
        <v>226</v>
      </c>
      <c r="Q1659" s="107" t="s">
        <v>1277</v>
      </c>
      <c r="R1659" s="16">
        <v>45931</v>
      </c>
      <c r="S1659" s="1" t="s">
        <v>2776</v>
      </c>
      <c r="T1659" s="60" t="s">
        <v>1278</v>
      </c>
    </row>
    <row r="1660" spans="1:20" ht="95.1" customHeight="1" x14ac:dyDescent="0.25">
      <c r="A1660" s="128" t="s">
        <v>2278</v>
      </c>
      <c r="B1660" s="107">
        <v>2753</v>
      </c>
      <c r="C1660" s="107" t="s">
        <v>1496</v>
      </c>
      <c r="D1660" s="107" t="s">
        <v>1279</v>
      </c>
      <c r="E1660" s="1" t="s">
        <v>2699</v>
      </c>
      <c r="F1660" s="17" t="s">
        <v>1280</v>
      </c>
      <c r="G1660" s="1" t="s">
        <v>44</v>
      </c>
      <c r="H1660" s="45" t="s">
        <v>1281</v>
      </c>
      <c r="I1660" s="106" t="s">
        <v>2606</v>
      </c>
      <c r="J1660" s="1" t="s">
        <v>57</v>
      </c>
      <c r="K1660" s="107" t="s">
        <v>4068</v>
      </c>
      <c r="L1660" s="58">
        <v>4590.665</v>
      </c>
      <c r="M1660" s="108">
        <v>12000000</v>
      </c>
      <c r="N1660" s="5" t="s">
        <v>12</v>
      </c>
      <c r="O1660" s="1" t="s">
        <v>879</v>
      </c>
      <c r="P1660" s="1" t="s">
        <v>226</v>
      </c>
      <c r="Q1660" s="107" t="s">
        <v>1282</v>
      </c>
      <c r="R1660" s="16">
        <v>45775</v>
      </c>
      <c r="S1660" s="1" t="s">
        <v>2776</v>
      </c>
      <c r="T1660" s="60" t="s">
        <v>1283</v>
      </c>
    </row>
    <row r="1661" spans="1:20" ht="95.1" customHeight="1" x14ac:dyDescent="0.25">
      <c r="A1661" s="128" t="s">
        <v>2278</v>
      </c>
      <c r="B1661" s="107">
        <v>2753</v>
      </c>
      <c r="C1661" s="107" t="s">
        <v>1496</v>
      </c>
      <c r="D1661" s="107" t="s">
        <v>1284</v>
      </c>
      <c r="E1661" s="1" t="s">
        <v>2699</v>
      </c>
      <c r="F1661" s="1" t="s">
        <v>1133</v>
      </c>
      <c r="G1661" s="1" t="s">
        <v>44</v>
      </c>
      <c r="H1661" s="45" t="s">
        <v>4043</v>
      </c>
      <c r="I1661" s="45" t="s">
        <v>2609</v>
      </c>
      <c r="J1661" s="1" t="s">
        <v>57</v>
      </c>
      <c r="K1661" s="107" t="s">
        <v>2456</v>
      </c>
      <c r="L1661" s="9" t="s">
        <v>2638</v>
      </c>
      <c r="M1661" s="108">
        <v>1000000</v>
      </c>
      <c r="N1661" s="17" t="s">
        <v>34</v>
      </c>
      <c r="O1661" s="1" t="s">
        <v>879</v>
      </c>
      <c r="P1661" s="1" t="s">
        <v>226</v>
      </c>
      <c r="Q1661" s="107" t="s">
        <v>1285</v>
      </c>
      <c r="R1661" s="16">
        <v>45962</v>
      </c>
      <c r="S1661" s="1" t="s">
        <v>2776</v>
      </c>
      <c r="T1661" s="60" t="s">
        <v>1286</v>
      </c>
    </row>
    <row r="1662" spans="1:20" ht="95.1" customHeight="1" x14ac:dyDescent="0.25">
      <c r="A1662" s="128" t="s">
        <v>2278</v>
      </c>
      <c r="B1662" s="161">
        <v>2753</v>
      </c>
      <c r="C1662" s="161" t="s">
        <v>1496</v>
      </c>
      <c r="D1662" s="161" t="s">
        <v>4129</v>
      </c>
      <c r="E1662" s="1" t="s">
        <v>2699</v>
      </c>
      <c r="F1662" s="1">
        <v>4715</v>
      </c>
      <c r="G1662" s="1" t="s">
        <v>44</v>
      </c>
      <c r="H1662" s="45">
        <v>1000</v>
      </c>
      <c r="I1662" s="45" t="s">
        <v>4154</v>
      </c>
      <c r="J1662" s="1" t="s">
        <v>57</v>
      </c>
      <c r="K1662" s="161" t="s">
        <v>4130</v>
      </c>
      <c r="L1662" s="9">
        <v>600</v>
      </c>
      <c r="M1662" s="162">
        <v>600000</v>
      </c>
      <c r="N1662" s="5" t="s">
        <v>12</v>
      </c>
      <c r="O1662" s="1" t="s">
        <v>879</v>
      </c>
      <c r="P1662" s="1" t="s">
        <v>226</v>
      </c>
      <c r="Q1662" s="161" t="s">
        <v>4131</v>
      </c>
      <c r="R1662" s="16">
        <v>45689</v>
      </c>
      <c r="S1662" s="1" t="s">
        <v>2776</v>
      </c>
      <c r="T1662" s="60" t="s">
        <v>4132</v>
      </c>
    </row>
    <row r="1663" spans="1:20" ht="95.1" customHeight="1" x14ac:dyDescent="0.25">
      <c r="A1663" s="128" t="s">
        <v>2278</v>
      </c>
      <c r="B1663" s="107">
        <v>2753</v>
      </c>
      <c r="C1663" s="107" t="s">
        <v>1496</v>
      </c>
      <c r="D1663" s="107" t="s">
        <v>1284</v>
      </c>
      <c r="E1663" s="1" t="s">
        <v>2699</v>
      </c>
      <c r="F1663" s="1" t="s">
        <v>1133</v>
      </c>
      <c r="G1663" s="1" t="s">
        <v>44</v>
      </c>
      <c r="H1663" s="45" t="s">
        <v>4043</v>
      </c>
      <c r="I1663" s="45" t="s">
        <v>2608</v>
      </c>
      <c r="J1663" s="1" t="s">
        <v>57</v>
      </c>
      <c r="K1663" s="107" t="s">
        <v>2457</v>
      </c>
      <c r="L1663" s="9" t="s">
        <v>2638</v>
      </c>
      <c r="M1663" s="108">
        <v>1000000</v>
      </c>
      <c r="N1663" s="17" t="s">
        <v>34</v>
      </c>
      <c r="O1663" s="1" t="s">
        <v>879</v>
      </c>
      <c r="P1663" s="1" t="s">
        <v>226</v>
      </c>
      <c r="Q1663" s="107" t="s">
        <v>1287</v>
      </c>
      <c r="R1663" s="16">
        <v>45962</v>
      </c>
      <c r="S1663" s="1" t="s">
        <v>2776</v>
      </c>
      <c r="T1663" s="60" t="s">
        <v>1288</v>
      </c>
    </row>
    <row r="1664" spans="1:20" ht="95.1" customHeight="1" x14ac:dyDescent="0.25">
      <c r="A1664" s="121" t="s">
        <v>2280</v>
      </c>
      <c r="B1664" s="107" t="s">
        <v>1289</v>
      </c>
      <c r="C1664" s="107" t="s">
        <v>1496</v>
      </c>
      <c r="D1664" s="107" t="s">
        <v>1290</v>
      </c>
      <c r="E1664" s="1" t="s">
        <v>887</v>
      </c>
      <c r="F1664" s="14" t="s">
        <v>1133</v>
      </c>
      <c r="G1664" s="1" t="s">
        <v>44</v>
      </c>
      <c r="H1664" s="45">
        <v>2000</v>
      </c>
      <c r="I1664" s="45" t="s">
        <v>2555</v>
      </c>
      <c r="J1664" s="1" t="s">
        <v>57</v>
      </c>
      <c r="K1664" s="107" t="s">
        <v>1291</v>
      </c>
      <c r="L1664" s="9">
        <v>9.85</v>
      </c>
      <c r="M1664" s="59">
        <f>L1664*H1664</f>
        <v>19700</v>
      </c>
      <c r="N1664" s="17" t="s">
        <v>34</v>
      </c>
      <c r="O1664" s="5" t="s">
        <v>529</v>
      </c>
      <c r="P1664" s="1" t="s">
        <v>226</v>
      </c>
      <c r="Q1664" s="107" t="s">
        <v>1292</v>
      </c>
      <c r="R1664" s="16" t="s">
        <v>1293</v>
      </c>
      <c r="S1664" s="1" t="s">
        <v>2776</v>
      </c>
      <c r="T1664" s="60" t="s">
        <v>1294</v>
      </c>
    </row>
    <row r="1665" spans="1:20" ht="95.1" customHeight="1" x14ac:dyDescent="0.25">
      <c r="A1665" s="121" t="s">
        <v>2280</v>
      </c>
      <c r="B1665" s="107" t="s">
        <v>1289</v>
      </c>
      <c r="C1665" s="107" t="s">
        <v>1496</v>
      </c>
      <c r="D1665" s="107" t="s">
        <v>1290</v>
      </c>
      <c r="E1665" s="1" t="s">
        <v>887</v>
      </c>
      <c r="F1665" s="14" t="s">
        <v>1133</v>
      </c>
      <c r="G1665" s="1" t="s">
        <v>44</v>
      </c>
      <c r="H1665" s="45">
        <v>3000</v>
      </c>
      <c r="I1665" s="45" t="s">
        <v>2555</v>
      </c>
      <c r="J1665" s="1" t="s">
        <v>57</v>
      </c>
      <c r="K1665" s="107" t="s">
        <v>1295</v>
      </c>
      <c r="L1665" s="9">
        <v>9.86</v>
      </c>
      <c r="M1665" s="59">
        <f t="shared" ref="M1665:M1677" si="29">L1665*H1665</f>
        <v>29580</v>
      </c>
      <c r="N1665" s="17" t="s">
        <v>34</v>
      </c>
      <c r="O1665" s="5" t="s">
        <v>529</v>
      </c>
      <c r="P1665" s="1" t="s">
        <v>226</v>
      </c>
      <c r="Q1665" s="107" t="s">
        <v>1292</v>
      </c>
      <c r="R1665" s="16" t="s">
        <v>1293</v>
      </c>
      <c r="S1665" s="1" t="s">
        <v>2776</v>
      </c>
      <c r="T1665" s="60" t="s">
        <v>1294</v>
      </c>
    </row>
    <row r="1666" spans="1:20" ht="95.1" customHeight="1" x14ac:dyDescent="0.25">
      <c r="A1666" s="121" t="s">
        <v>2280</v>
      </c>
      <c r="B1666" s="107" t="s">
        <v>1289</v>
      </c>
      <c r="C1666" s="107" t="s">
        <v>1496</v>
      </c>
      <c r="D1666" s="107" t="s">
        <v>1290</v>
      </c>
      <c r="E1666" s="1" t="s">
        <v>887</v>
      </c>
      <c r="F1666" s="14" t="s">
        <v>1133</v>
      </c>
      <c r="G1666" s="1" t="s">
        <v>44</v>
      </c>
      <c r="H1666" s="45">
        <v>3000</v>
      </c>
      <c r="I1666" s="45" t="s">
        <v>2555</v>
      </c>
      <c r="J1666" s="1" t="s">
        <v>57</v>
      </c>
      <c r="K1666" s="107" t="s">
        <v>1296</v>
      </c>
      <c r="L1666" s="9">
        <v>7.96</v>
      </c>
      <c r="M1666" s="59">
        <f t="shared" si="29"/>
        <v>23880</v>
      </c>
      <c r="N1666" s="17" t="s">
        <v>34</v>
      </c>
      <c r="O1666" s="5" t="s">
        <v>529</v>
      </c>
      <c r="P1666" s="1" t="s">
        <v>226</v>
      </c>
      <c r="Q1666" s="107" t="s">
        <v>1292</v>
      </c>
      <c r="R1666" s="16" t="s">
        <v>1293</v>
      </c>
      <c r="S1666" s="1" t="s">
        <v>2776</v>
      </c>
      <c r="T1666" s="60" t="s">
        <v>1294</v>
      </c>
    </row>
    <row r="1667" spans="1:20" ht="95.1" customHeight="1" x14ac:dyDescent="0.25">
      <c r="A1667" s="121" t="s">
        <v>2280</v>
      </c>
      <c r="B1667" s="107" t="s">
        <v>1289</v>
      </c>
      <c r="C1667" s="107" t="s">
        <v>1496</v>
      </c>
      <c r="D1667" s="107" t="s">
        <v>1290</v>
      </c>
      <c r="E1667" s="1" t="s">
        <v>887</v>
      </c>
      <c r="F1667" s="14" t="s">
        <v>1133</v>
      </c>
      <c r="G1667" s="1" t="s">
        <v>44</v>
      </c>
      <c r="H1667" s="45">
        <v>8000</v>
      </c>
      <c r="I1667" s="45" t="s">
        <v>2555</v>
      </c>
      <c r="J1667" s="1" t="s">
        <v>57</v>
      </c>
      <c r="K1667" s="107" t="s">
        <v>1297</v>
      </c>
      <c r="L1667" s="9">
        <v>6.98</v>
      </c>
      <c r="M1667" s="59">
        <f t="shared" si="29"/>
        <v>55840</v>
      </c>
      <c r="N1667" s="17" t="s">
        <v>34</v>
      </c>
      <c r="O1667" s="5" t="s">
        <v>529</v>
      </c>
      <c r="P1667" s="1" t="s">
        <v>226</v>
      </c>
      <c r="Q1667" s="107" t="s">
        <v>1292</v>
      </c>
      <c r="R1667" s="16" t="s">
        <v>1293</v>
      </c>
      <c r="S1667" s="1" t="s">
        <v>2776</v>
      </c>
      <c r="T1667" s="60" t="s">
        <v>1294</v>
      </c>
    </row>
    <row r="1668" spans="1:20" ht="95.1" customHeight="1" x14ac:dyDescent="0.25">
      <c r="A1668" s="121" t="s">
        <v>2280</v>
      </c>
      <c r="B1668" s="107" t="s">
        <v>1289</v>
      </c>
      <c r="C1668" s="107" t="s">
        <v>1496</v>
      </c>
      <c r="D1668" s="107" t="s">
        <v>1290</v>
      </c>
      <c r="E1668" s="1" t="s">
        <v>887</v>
      </c>
      <c r="F1668" s="14" t="s">
        <v>1133</v>
      </c>
      <c r="G1668" s="1" t="s">
        <v>44</v>
      </c>
      <c r="H1668" s="45">
        <v>8000</v>
      </c>
      <c r="I1668" s="45" t="s">
        <v>2555</v>
      </c>
      <c r="J1668" s="1" t="s">
        <v>57</v>
      </c>
      <c r="K1668" s="107" t="s">
        <v>1298</v>
      </c>
      <c r="L1668" s="9">
        <v>6.98</v>
      </c>
      <c r="M1668" s="59">
        <f t="shared" si="29"/>
        <v>55840</v>
      </c>
      <c r="N1668" s="17" t="s">
        <v>34</v>
      </c>
      <c r="O1668" s="5" t="s">
        <v>529</v>
      </c>
      <c r="P1668" s="1" t="s">
        <v>226</v>
      </c>
      <c r="Q1668" s="107" t="s">
        <v>1292</v>
      </c>
      <c r="R1668" s="16" t="s">
        <v>1293</v>
      </c>
      <c r="S1668" s="1" t="s">
        <v>2776</v>
      </c>
      <c r="T1668" s="60" t="s">
        <v>1294</v>
      </c>
    </row>
    <row r="1669" spans="1:20" ht="95.1" customHeight="1" x14ac:dyDescent="0.25">
      <c r="A1669" s="121" t="s">
        <v>2280</v>
      </c>
      <c r="B1669" s="107" t="s">
        <v>1289</v>
      </c>
      <c r="C1669" s="107" t="s">
        <v>1496</v>
      </c>
      <c r="D1669" s="107" t="s">
        <v>1290</v>
      </c>
      <c r="E1669" s="1" t="s">
        <v>887</v>
      </c>
      <c r="F1669" s="14" t="s">
        <v>1133</v>
      </c>
      <c r="G1669" s="1" t="s">
        <v>44</v>
      </c>
      <c r="H1669" s="45">
        <v>8000</v>
      </c>
      <c r="I1669" s="45" t="s">
        <v>2555</v>
      </c>
      <c r="J1669" s="1" t="s">
        <v>57</v>
      </c>
      <c r="K1669" s="107" t="s">
        <v>1299</v>
      </c>
      <c r="L1669" s="9">
        <v>6.98</v>
      </c>
      <c r="M1669" s="59">
        <f t="shared" si="29"/>
        <v>55840</v>
      </c>
      <c r="N1669" s="17" t="s">
        <v>34</v>
      </c>
      <c r="O1669" s="5" t="s">
        <v>529</v>
      </c>
      <c r="P1669" s="1" t="s">
        <v>226</v>
      </c>
      <c r="Q1669" s="107" t="s">
        <v>1292</v>
      </c>
      <c r="R1669" s="16" t="s">
        <v>1293</v>
      </c>
      <c r="S1669" s="1" t="s">
        <v>2776</v>
      </c>
      <c r="T1669" s="60" t="s">
        <v>1294</v>
      </c>
    </row>
    <row r="1670" spans="1:20" ht="95.1" customHeight="1" x14ac:dyDescent="0.25">
      <c r="A1670" s="121" t="s">
        <v>2280</v>
      </c>
      <c r="B1670" s="107" t="s">
        <v>1289</v>
      </c>
      <c r="C1670" s="107" t="s">
        <v>1496</v>
      </c>
      <c r="D1670" s="107" t="s">
        <v>1290</v>
      </c>
      <c r="E1670" s="1" t="s">
        <v>887</v>
      </c>
      <c r="F1670" s="14" t="s">
        <v>1133</v>
      </c>
      <c r="G1670" s="1" t="s">
        <v>44</v>
      </c>
      <c r="H1670" s="45">
        <v>8000</v>
      </c>
      <c r="I1670" s="45" t="s">
        <v>2555</v>
      </c>
      <c r="J1670" s="1" t="s">
        <v>57</v>
      </c>
      <c r="K1670" s="107" t="s">
        <v>1300</v>
      </c>
      <c r="L1670" s="9">
        <v>6.98</v>
      </c>
      <c r="M1670" s="59">
        <f t="shared" si="29"/>
        <v>55840</v>
      </c>
      <c r="N1670" s="17" t="s">
        <v>34</v>
      </c>
      <c r="O1670" s="5" t="s">
        <v>529</v>
      </c>
      <c r="P1670" s="1" t="s">
        <v>226</v>
      </c>
      <c r="Q1670" s="107" t="s">
        <v>1292</v>
      </c>
      <c r="R1670" s="16" t="s">
        <v>1293</v>
      </c>
      <c r="S1670" s="1" t="s">
        <v>2776</v>
      </c>
      <c r="T1670" s="60" t="s">
        <v>1496</v>
      </c>
    </row>
    <row r="1671" spans="1:20" ht="95.1" customHeight="1" x14ac:dyDescent="0.25">
      <c r="A1671" s="121" t="s">
        <v>2280</v>
      </c>
      <c r="B1671" s="107" t="s">
        <v>1289</v>
      </c>
      <c r="C1671" s="107" t="s">
        <v>1496</v>
      </c>
      <c r="D1671" s="107" t="s">
        <v>1290</v>
      </c>
      <c r="E1671" s="1" t="s">
        <v>887</v>
      </c>
      <c r="F1671" s="14" t="s">
        <v>1133</v>
      </c>
      <c r="G1671" s="1" t="s">
        <v>44</v>
      </c>
      <c r="H1671" s="45">
        <v>8000</v>
      </c>
      <c r="I1671" s="45" t="s">
        <v>2555</v>
      </c>
      <c r="J1671" s="1" t="s">
        <v>57</v>
      </c>
      <c r="K1671" s="107" t="s">
        <v>1301</v>
      </c>
      <c r="L1671" s="9">
        <v>6.98</v>
      </c>
      <c r="M1671" s="59">
        <f t="shared" si="29"/>
        <v>55840</v>
      </c>
      <c r="N1671" s="17" t="s">
        <v>34</v>
      </c>
      <c r="O1671" s="5" t="s">
        <v>529</v>
      </c>
      <c r="P1671" s="1" t="s">
        <v>226</v>
      </c>
      <c r="Q1671" s="107" t="s">
        <v>1292</v>
      </c>
      <c r="R1671" s="16" t="s">
        <v>1293</v>
      </c>
      <c r="S1671" s="1" t="s">
        <v>2776</v>
      </c>
      <c r="T1671" s="60" t="s">
        <v>1496</v>
      </c>
    </row>
    <row r="1672" spans="1:20" ht="95.1" customHeight="1" x14ac:dyDescent="0.25">
      <c r="A1672" s="121" t="s">
        <v>2280</v>
      </c>
      <c r="B1672" s="107" t="s">
        <v>1289</v>
      </c>
      <c r="C1672" s="107" t="s">
        <v>1496</v>
      </c>
      <c r="D1672" s="107" t="s">
        <v>1290</v>
      </c>
      <c r="E1672" s="1" t="s">
        <v>887</v>
      </c>
      <c r="F1672" s="14" t="s">
        <v>1133</v>
      </c>
      <c r="G1672" s="1" t="s">
        <v>44</v>
      </c>
      <c r="H1672" s="45">
        <v>40000</v>
      </c>
      <c r="I1672" s="45" t="s">
        <v>2555</v>
      </c>
      <c r="J1672" s="1" t="s">
        <v>57</v>
      </c>
      <c r="K1672" s="107" t="s">
        <v>1302</v>
      </c>
      <c r="L1672" s="9">
        <v>4.99</v>
      </c>
      <c r="M1672" s="59">
        <f t="shared" si="29"/>
        <v>199600</v>
      </c>
      <c r="N1672" s="17" t="s">
        <v>34</v>
      </c>
      <c r="O1672" s="5" t="s">
        <v>529</v>
      </c>
      <c r="P1672" s="1" t="s">
        <v>226</v>
      </c>
      <c r="Q1672" s="107" t="s">
        <v>1292</v>
      </c>
      <c r="R1672" s="16" t="s">
        <v>1293</v>
      </c>
      <c r="S1672" s="1" t="s">
        <v>2776</v>
      </c>
      <c r="T1672" s="60" t="s">
        <v>1496</v>
      </c>
    </row>
    <row r="1673" spans="1:20" ht="95.1" customHeight="1" x14ac:dyDescent="0.25">
      <c r="A1673" s="121" t="s">
        <v>2280</v>
      </c>
      <c r="B1673" s="107" t="s">
        <v>1289</v>
      </c>
      <c r="C1673" s="107" t="s">
        <v>1496</v>
      </c>
      <c r="D1673" s="107" t="s">
        <v>1290</v>
      </c>
      <c r="E1673" s="1" t="s">
        <v>887</v>
      </c>
      <c r="F1673" s="14" t="s">
        <v>1133</v>
      </c>
      <c r="G1673" s="1" t="s">
        <v>44</v>
      </c>
      <c r="H1673" s="45">
        <v>40000</v>
      </c>
      <c r="I1673" s="45" t="s">
        <v>2555</v>
      </c>
      <c r="J1673" s="1" t="s">
        <v>57</v>
      </c>
      <c r="K1673" s="107" t="s">
        <v>1303</v>
      </c>
      <c r="L1673" s="9">
        <v>1.6</v>
      </c>
      <c r="M1673" s="59">
        <f t="shared" si="29"/>
        <v>64000</v>
      </c>
      <c r="N1673" s="17" t="s">
        <v>34</v>
      </c>
      <c r="O1673" s="5" t="s">
        <v>529</v>
      </c>
      <c r="P1673" s="1" t="s">
        <v>226</v>
      </c>
      <c r="Q1673" s="107" t="s">
        <v>1304</v>
      </c>
      <c r="R1673" s="16" t="s">
        <v>1293</v>
      </c>
      <c r="S1673" s="1" t="s">
        <v>2776</v>
      </c>
      <c r="T1673" s="60" t="s">
        <v>1496</v>
      </c>
    </row>
    <row r="1674" spans="1:20" ht="95.1" customHeight="1" x14ac:dyDescent="0.25">
      <c r="A1674" s="121" t="s">
        <v>2280</v>
      </c>
      <c r="B1674" s="107" t="s">
        <v>1289</v>
      </c>
      <c r="C1674" s="107" t="s">
        <v>1496</v>
      </c>
      <c r="D1674" s="107" t="s">
        <v>1290</v>
      </c>
      <c r="E1674" s="1" t="s">
        <v>887</v>
      </c>
      <c r="F1674" s="14" t="s">
        <v>1133</v>
      </c>
      <c r="G1674" s="1" t="s">
        <v>44</v>
      </c>
      <c r="H1674" s="45">
        <v>20000</v>
      </c>
      <c r="I1674" s="45" t="s">
        <v>2555</v>
      </c>
      <c r="J1674" s="1" t="s">
        <v>57</v>
      </c>
      <c r="K1674" s="107" t="s">
        <v>1305</v>
      </c>
      <c r="L1674" s="9">
        <v>1.3</v>
      </c>
      <c r="M1674" s="59">
        <f t="shared" si="29"/>
        <v>26000</v>
      </c>
      <c r="N1674" s="17" t="s">
        <v>34</v>
      </c>
      <c r="O1674" s="5" t="s">
        <v>529</v>
      </c>
      <c r="P1674" s="1" t="s">
        <v>226</v>
      </c>
      <c r="Q1674" s="107" t="s">
        <v>1304</v>
      </c>
      <c r="R1674" s="16" t="s">
        <v>1293</v>
      </c>
      <c r="S1674" s="1" t="s">
        <v>2776</v>
      </c>
      <c r="T1674" s="60" t="s">
        <v>1496</v>
      </c>
    </row>
    <row r="1675" spans="1:20" ht="95.1" customHeight="1" x14ac:dyDescent="0.25">
      <c r="A1675" s="121" t="s">
        <v>2280</v>
      </c>
      <c r="B1675" s="107" t="s">
        <v>1289</v>
      </c>
      <c r="C1675" s="107" t="s">
        <v>1496</v>
      </c>
      <c r="D1675" s="107" t="s">
        <v>1290</v>
      </c>
      <c r="E1675" s="1" t="s">
        <v>887</v>
      </c>
      <c r="F1675" s="14" t="s">
        <v>1133</v>
      </c>
      <c r="G1675" s="1" t="s">
        <v>44</v>
      </c>
      <c r="H1675" s="45">
        <v>20000</v>
      </c>
      <c r="I1675" s="45" t="s">
        <v>2555</v>
      </c>
      <c r="J1675" s="1" t="s">
        <v>57</v>
      </c>
      <c r="K1675" s="107" t="s">
        <v>1306</v>
      </c>
      <c r="L1675" s="9">
        <v>2.7</v>
      </c>
      <c r="M1675" s="59">
        <f t="shared" si="29"/>
        <v>54000</v>
      </c>
      <c r="N1675" s="17" t="s">
        <v>34</v>
      </c>
      <c r="O1675" s="5" t="s">
        <v>529</v>
      </c>
      <c r="P1675" s="1" t="s">
        <v>226</v>
      </c>
      <c r="Q1675" s="107" t="s">
        <v>1304</v>
      </c>
      <c r="R1675" s="16" t="s">
        <v>1293</v>
      </c>
      <c r="S1675" s="1" t="s">
        <v>2776</v>
      </c>
      <c r="T1675" s="60" t="s">
        <v>1496</v>
      </c>
    </row>
    <row r="1676" spans="1:20" ht="95.1" customHeight="1" x14ac:dyDescent="0.25">
      <c r="A1676" s="121" t="s">
        <v>2280</v>
      </c>
      <c r="B1676" s="107" t="s">
        <v>1289</v>
      </c>
      <c r="C1676" s="107" t="s">
        <v>1496</v>
      </c>
      <c r="D1676" s="107" t="s">
        <v>1290</v>
      </c>
      <c r="E1676" s="1" t="s">
        <v>887</v>
      </c>
      <c r="F1676" s="14" t="s">
        <v>1133</v>
      </c>
      <c r="G1676" s="1" t="s">
        <v>44</v>
      </c>
      <c r="H1676" s="45">
        <v>25000</v>
      </c>
      <c r="I1676" s="45" t="s">
        <v>2555</v>
      </c>
      <c r="J1676" s="1" t="s">
        <v>57</v>
      </c>
      <c r="K1676" s="107" t="s">
        <v>1307</v>
      </c>
      <c r="L1676" s="9">
        <v>1.83</v>
      </c>
      <c r="M1676" s="59">
        <f t="shared" si="29"/>
        <v>45750</v>
      </c>
      <c r="N1676" s="17" t="s">
        <v>34</v>
      </c>
      <c r="O1676" s="5" t="s">
        <v>529</v>
      </c>
      <c r="P1676" s="1" t="s">
        <v>226</v>
      </c>
      <c r="Q1676" s="107" t="s">
        <v>1308</v>
      </c>
      <c r="R1676" s="16" t="s">
        <v>1293</v>
      </c>
      <c r="S1676" s="1" t="s">
        <v>2776</v>
      </c>
      <c r="T1676" s="60" t="s">
        <v>1496</v>
      </c>
    </row>
    <row r="1677" spans="1:20" ht="95.1" customHeight="1" x14ac:dyDescent="0.25">
      <c r="A1677" s="121" t="s">
        <v>2280</v>
      </c>
      <c r="B1677" s="107" t="s">
        <v>1289</v>
      </c>
      <c r="C1677" s="107" t="s">
        <v>1496</v>
      </c>
      <c r="D1677" s="107" t="s">
        <v>1290</v>
      </c>
      <c r="E1677" s="1" t="s">
        <v>887</v>
      </c>
      <c r="F1677" s="14" t="s">
        <v>1133</v>
      </c>
      <c r="G1677" s="1" t="s">
        <v>44</v>
      </c>
      <c r="H1677" s="45">
        <v>6912</v>
      </c>
      <c r="I1677" s="45" t="s">
        <v>2555</v>
      </c>
      <c r="J1677" s="1" t="s">
        <v>57</v>
      </c>
      <c r="K1677" s="107" t="s">
        <v>1309</v>
      </c>
      <c r="L1677" s="9">
        <v>4.2699999999999996</v>
      </c>
      <c r="M1677" s="59">
        <f t="shared" si="29"/>
        <v>29514.239999999998</v>
      </c>
      <c r="N1677" s="17" t="s">
        <v>34</v>
      </c>
      <c r="O1677" s="5" t="s">
        <v>529</v>
      </c>
      <c r="P1677" s="1" t="s">
        <v>226</v>
      </c>
      <c r="Q1677" s="107" t="s">
        <v>1308</v>
      </c>
      <c r="R1677" s="16" t="s">
        <v>1293</v>
      </c>
      <c r="S1677" s="1" t="s">
        <v>2776</v>
      </c>
      <c r="T1677" s="60" t="s">
        <v>1496</v>
      </c>
    </row>
    <row r="1678" spans="1:20" ht="95.1" customHeight="1" x14ac:dyDescent="0.25">
      <c r="A1678" s="121" t="s">
        <v>2280</v>
      </c>
      <c r="B1678" s="107" t="s">
        <v>1289</v>
      </c>
      <c r="C1678" s="107" t="s">
        <v>1496</v>
      </c>
      <c r="D1678" s="107" t="s">
        <v>1290</v>
      </c>
      <c r="E1678" s="1" t="s">
        <v>887</v>
      </c>
      <c r="F1678" s="14" t="s">
        <v>1133</v>
      </c>
      <c r="G1678" s="1" t="s">
        <v>44</v>
      </c>
      <c r="H1678" s="45">
        <v>8000</v>
      </c>
      <c r="I1678" s="45" t="s">
        <v>2555</v>
      </c>
      <c r="J1678" s="1" t="s">
        <v>57</v>
      </c>
      <c r="K1678" s="107" t="s">
        <v>1310</v>
      </c>
      <c r="L1678" s="9">
        <v>18.7</v>
      </c>
      <c r="M1678" s="59">
        <f>L1678*H1678</f>
        <v>149600</v>
      </c>
      <c r="N1678" s="17" t="s">
        <v>34</v>
      </c>
      <c r="O1678" s="5" t="s">
        <v>529</v>
      </c>
      <c r="P1678" s="1" t="s">
        <v>226</v>
      </c>
      <c r="Q1678" s="107" t="s">
        <v>1311</v>
      </c>
      <c r="R1678" s="16" t="s">
        <v>1293</v>
      </c>
      <c r="S1678" s="1" t="s">
        <v>2776</v>
      </c>
      <c r="T1678" s="60" t="s">
        <v>1496</v>
      </c>
    </row>
    <row r="1679" spans="1:20" ht="95.1" customHeight="1" x14ac:dyDescent="0.25">
      <c r="A1679" s="121" t="s">
        <v>2280</v>
      </c>
      <c r="B1679" s="107" t="s">
        <v>1312</v>
      </c>
      <c r="C1679" s="107" t="s">
        <v>1496</v>
      </c>
      <c r="D1679" s="107" t="s">
        <v>1290</v>
      </c>
      <c r="E1679" s="1" t="s">
        <v>887</v>
      </c>
      <c r="F1679" s="63">
        <v>1034162</v>
      </c>
      <c r="G1679" s="1" t="s">
        <v>44</v>
      </c>
      <c r="H1679" s="45">
        <v>600</v>
      </c>
      <c r="I1679" s="45" t="s">
        <v>2607</v>
      </c>
      <c r="J1679" s="1" t="s">
        <v>57</v>
      </c>
      <c r="K1679" s="107" t="s">
        <v>1313</v>
      </c>
      <c r="L1679" s="9">
        <v>950</v>
      </c>
      <c r="M1679" s="59">
        <f>L1679*H1679</f>
        <v>570000</v>
      </c>
      <c r="N1679" s="5" t="s">
        <v>12</v>
      </c>
      <c r="O1679" s="5" t="s">
        <v>21</v>
      </c>
      <c r="P1679" s="1" t="s">
        <v>226</v>
      </c>
      <c r="Q1679" s="107" t="s">
        <v>1314</v>
      </c>
      <c r="R1679" s="16" t="s">
        <v>1315</v>
      </c>
      <c r="S1679" s="1" t="s">
        <v>2776</v>
      </c>
      <c r="T1679" s="60" t="s">
        <v>1316</v>
      </c>
    </row>
    <row r="1680" spans="1:20" ht="95.1" customHeight="1" x14ac:dyDescent="0.25">
      <c r="A1680" s="121" t="s">
        <v>2280</v>
      </c>
      <c r="B1680" s="107" t="s">
        <v>1317</v>
      </c>
      <c r="C1680" s="107" t="s">
        <v>1496</v>
      </c>
      <c r="D1680" s="107" t="s">
        <v>1290</v>
      </c>
      <c r="E1680" s="1" t="s">
        <v>887</v>
      </c>
      <c r="F1680" s="63">
        <v>1034163</v>
      </c>
      <c r="G1680" s="1" t="s">
        <v>44</v>
      </c>
      <c r="H1680" s="45">
        <v>40</v>
      </c>
      <c r="I1680" s="45" t="s">
        <v>2607</v>
      </c>
      <c r="J1680" s="1" t="s">
        <v>57</v>
      </c>
      <c r="K1680" s="107" t="s">
        <v>1318</v>
      </c>
      <c r="L1680" s="9">
        <v>950</v>
      </c>
      <c r="M1680" s="59">
        <f t="shared" ref="M1680:M1743" si="30">L1680*H1680</f>
        <v>38000</v>
      </c>
      <c r="N1680" s="5" t="s">
        <v>12</v>
      </c>
      <c r="O1680" s="5" t="s">
        <v>21</v>
      </c>
      <c r="P1680" s="1" t="s">
        <v>226</v>
      </c>
      <c r="Q1680" s="107" t="s">
        <v>1314</v>
      </c>
      <c r="R1680" s="16" t="s">
        <v>1315</v>
      </c>
      <c r="S1680" s="1" t="s">
        <v>2776</v>
      </c>
      <c r="T1680" s="60" t="s">
        <v>1316</v>
      </c>
    </row>
    <row r="1681" spans="1:20" ht="95.1" customHeight="1" x14ac:dyDescent="0.25">
      <c r="A1681" s="121" t="s">
        <v>2280</v>
      </c>
      <c r="B1681" s="107" t="s">
        <v>1319</v>
      </c>
      <c r="C1681" s="107" t="s">
        <v>1496</v>
      </c>
      <c r="D1681" s="107" t="s">
        <v>1290</v>
      </c>
      <c r="E1681" s="1" t="s">
        <v>887</v>
      </c>
      <c r="F1681" s="63">
        <v>1012982</v>
      </c>
      <c r="G1681" s="1" t="s">
        <v>44</v>
      </c>
      <c r="H1681" s="45">
        <v>250</v>
      </c>
      <c r="I1681" s="45" t="s">
        <v>2607</v>
      </c>
      <c r="J1681" s="1" t="s">
        <v>57</v>
      </c>
      <c r="K1681" s="107" t="s">
        <v>1320</v>
      </c>
      <c r="L1681" s="9">
        <v>950</v>
      </c>
      <c r="M1681" s="59">
        <f t="shared" si="30"/>
        <v>237500</v>
      </c>
      <c r="N1681" s="5" t="s">
        <v>12</v>
      </c>
      <c r="O1681" s="5" t="s">
        <v>21</v>
      </c>
      <c r="P1681" s="1" t="s">
        <v>226</v>
      </c>
      <c r="Q1681" s="107" t="s">
        <v>1314</v>
      </c>
      <c r="R1681" s="16" t="s">
        <v>1315</v>
      </c>
      <c r="S1681" s="1" t="s">
        <v>2776</v>
      </c>
      <c r="T1681" s="60" t="s">
        <v>1316</v>
      </c>
    </row>
    <row r="1682" spans="1:20" ht="95.1" customHeight="1" x14ac:dyDescent="0.25">
      <c r="A1682" s="121" t="s">
        <v>2280</v>
      </c>
      <c r="B1682" s="107" t="s">
        <v>1289</v>
      </c>
      <c r="C1682" s="107" t="s">
        <v>1496</v>
      </c>
      <c r="D1682" s="107" t="s">
        <v>1321</v>
      </c>
      <c r="E1682" s="1" t="s">
        <v>887</v>
      </c>
      <c r="F1682" s="14" t="s">
        <v>1133</v>
      </c>
      <c r="G1682" s="1" t="s">
        <v>44</v>
      </c>
      <c r="H1682" s="45">
        <v>700</v>
      </c>
      <c r="I1682" s="45" t="s">
        <v>2607</v>
      </c>
      <c r="J1682" s="1" t="s">
        <v>57</v>
      </c>
      <c r="K1682" s="107" t="s">
        <v>1322</v>
      </c>
      <c r="L1682" s="9">
        <v>164.96</v>
      </c>
      <c r="M1682" s="59">
        <f t="shared" si="30"/>
        <v>115472</v>
      </c>
      <c r="N1682" s="17" t="s">
        <v>34</v>
      </c>
      <c r="O1682" s="5" t="s">
        <v>21</v>
      </c>
      <c r="P1682" s="1" t="s">
        <v>226</v>
      </c>
      <c r="Q1682" s="107" t="s">
        <v>1323</v>
      </c>
      <c r="R1682" s="16" t="s">
        <v>1315</v>
      </c>
      <c r="S1682" s="1" t="s">
        <v>2776</v>
      </c>
      <c r="T1682" s="60" t="s">
        <v>1316</v>
      </c>
    </row>
    <row r="1683" spans="1:20" ht="95.1" customHeight="1" x14ac:dyDescent="0.25">
      <c r="A1683" s="121" t="s">
        <v>2280</v>
      </c>
      <c r="B1683" s="107" t="s">
        <v>1289</v>
      </c>
      <c r="C1683" s="107" t="s">
        <v>1496</v>
      </c>
      <c r="D1683" s="107" t="s">
        <v>1321</v>
      </c>
      <c r="E1683" s="1" t="s">
        <v>887</v>
      </c>
      <c r="F1683" s="14" t="s">
        <v>1133</v>
      </c>
      <c r="G1683" s="1" t="s">
        <v>44</v>
      </c>
      <c r="H1683" s="45">
        <v>700</v>
      </c>
      <c r="I1683" s="45" t="s">
        <v>2607</v>
      </c>
      <c r="J1683" s="1" t="s">
        <v>57</v>
      </c>
      <c r="K1683" s="107" t="s">
        <v>1324</v>
      </c>
      <c r="L1683" s="9">
        <v>51.61</v>
      </c>
      <c r="M1683" s="59">
        <f t="shared" si="30"/>
        <v>36127</v>
      </c>
      <c r="N1683" s="17" t="s">
        <v>34</v>
      </c>
      <c r="O1683" s="5" t="s">
        <v>21</v>
      </c>
      <c r="P1683" s="1" t="s">
        <v>226</v>
      </c>
      <c r="Q1683" s="107" t="s">
        <v>1323</v>
      </c>
      <c r="R1683" s="16" t="s">
        <v>1315</v>
      </c>
      <c r="S1683" s="1" t="s">
        <v>2776</v>
      </c>
      <c r="T1683" s="60" t="s">
        <v>1316</v>
      </c>
    </row>
    <row r="1684" spans="1:20" ht="95.1" customHeight="1" x14ac:dyDescent="0.25">
      <c r="A1684" s="121" t="s">
        <v>2280</v>
      </c>
      <c r="B1684" s="107" t="s">
        <v>1289</v>
      </c>
      <c r="C1684" s="107" t="s">
        <v>1496</v>
      </c>
      <c r="D1684" s="107" t="s">
        <v>1321</v>
      </c>
      <c r="E1684" s="1" t="s">
        <v>887</v>
      </c>
      <c r="F1684" s="14" t="s">
        <v>1133</v>
      </c>
      <c r="G1684" s="1" t="s">
        <v>44</v>
      </c>
      <c r="H1684" s="45">
        <v>700</v>
      </c>
      <c r="I1684" s="45" t="s">
        <v>2607</v>
      </c>
      <c r="J1684" s="1" t="s">
        <v>57</v>
      </c>
      <c r="K1684" s="107" t="s">
        <v>1325</v>
      </c>
      <c r="L1684" s="9">
        <v>52.42</v>
      </c>
      <c r="M1684" s="59">
        <f t="shared" si="30"/>
        <v>36694</v>
      </c>
      <c r="N1684" s="17" t="s">
        <v>34</v>
      </c>
      <c r="O1684" s="5" t="s">
        <v>21</v>
      </c>
      <c r="P1684" s="1" t="s">
        <v>226</v>
      </c>
      <c r="Q1684" s="107" t="s">
        <v>1323</v>
      </c>
      <c r="R1684" s="16" t="s">
        <v>1315</v>
      </c>
      <c r="S1684" s="1" t="s">
        <v>2776</v>
      </c>
      <c r="T1684" s="60" t="s">
        <v>1316</v>
      </c>
    </row>
    <row r="1685" spans="1:20" ht="95.1" customHeight="1" x14ac:dyDescent="0.25">
      <c r="A1685" s="121" t="s">
        <v>2280</v>
      </c>
      <c r="B1685" s="107" t="s">
        <v>1289</v>
      </c>
      <c r="C1685" s="107" t="s">
        <v>1496</v>
      </c>
      <c r="D1685" s="107" t="s">
        <v>1321</v>
      </c>
      <c r="E1685" s="1" t="s">
        <v>887</v>
      </c>
      <c r="F1685" s="14" t="s">
        <v>1133</v>
      </c>
      <c r="G1685" s="1" t="s">
        <v>44</v>
      </c>
      <c r="H1685" s="45">
        <v>700</v>
      </c>
      <c r="I1685" s="45" t="s">
        <v>2607</v>
      </c>
      <c r="J1685" s="1" t="s">
        <v>57</v>
      </c>
      <c r="K1685" s="107" t="s">
        <v>1326</v>
      </c>
      <c r="L1685" s="9">
        <v>48.44</v>
      </c>
      <c r="M1685" s="59">
        <f t="shared" si="30"/>
        <v>33908</v>
      </c>
      <c r="N1685" s="17" t="s">
        <v>34</v>
      </c>
      <c r="O1685" s="5" t="s">
        <v>21</v>
      </c>
      <c r="P1685" s="1" t="s">
        <v>226</v>
      </c>
      <c r="Q1685" s="107" t="s">
        <v>1323</v>
      </c>
      <c r="R1685" s="16" t="s">
        <v>1315</v>
      </c>
      <c r="S1685" s="1" t="s">
        <v>2776</v>
      </c>
      <c r="T1685" s="60" t="s">
        <v>1316</v>
      </c>
    </row>
    <row r="1686" spans="1:20" ht="95.1" customHeight="1" x14ac:dyDescent="0.25">
      <c r="A1686" s="121" t="s">
        <v>2280</v>
      </c>
      <c r="B1686" s="107" t="s">
        <v>1289</v>
      </c>
      <c r="C1686" s="107" t="s">
        <v>1496</v>
      </c>
      <c r="D1686" s="107" t="s">
        <v>1321</v>
      </c>
      <c r="E1686" s="1" t="s">
        <v>887</v>
      </c>
      <c r="F1686" s="14" t="s">
        <v>1133</v>
      </c>
      <c r="G1686" s="1" t="s">
        <v>44</v>
      </c>
      <c r="H1686" s="45">
        <v>700</v>
      </c>
      <c r="I1686" s="45" t="s">
        <v>2607</v>
      </c>
      <c r="J1686" s="1" t="s">
        <v>57</v>
      </c>
      <c r="K1686" s="107" t="s">
        <v>1327</v>
      </c>
      <c r="L1686" s="9">
        <v>132.75</v>
      </c>
      <c r="M1686" s="59">
        <f t="shared" si="30"/>
        <v>92925</v>
      </c>
      <c r="N1686" s="17" t="s">
        <v>34</v>
      </c>
      <c r="O1686" s="5" t="s">
        <v>21</v>
      </c>
      <c r="P1686" s="1" t="s">
        <v>226</v>
      </c>
      <c r="Q1686" s="107" t="s">
        <v>1323</v>
      </c>
      <c r="R1686" s="16" t="s">
        <v>1315</v>
      </c>
      <c r="S1686" s="1" t="s">
        <v>2776</v>
      </c>
      <c r="T1686" s="60" t="s">
        <v>1316</v>
      </c>
    </row>
    <row r="1687" spans="1:20" ht="95.1" customHeight="1" x14ac:dyDescent="0.25">
      <c r="A1687" s="121" t="s">
        <v>2280</v>
      </c>
      <c r="B1687" s="107" t="s">
        <v>1289</v>
      </c>
      <c r="C1687" s="107" t="s">
        <v>1496</v>
      </c>
      <c r="D1687" s="107" t="s">
        <v>1321</v>
      </c>
      <c r="E1687" s="1" t="s">
        <v>887</v>
      </c>
      <c r="F1687" s="14" t="s">
        <v>1133</v>
      </c>
      <c r="G1687" s="1" t="s">
        <v>44</v>
      </c>
      <c r="H1687" s="45">
        <v>700</v>
      </c>
      <c r="I1687" s="45" t="s">
        <v>2607</v>
      </c>
      <c r="J1687" s="1" t="s">
        <v>57</v>
      </c>
      <c r="K1687" s="107" t="s">
        <v>1328</v>
      </c>
      <c r="L1687" s="9">
        <v>62.91</v>
      </c>
      <c r="M1687" s="59">
        <f t="shared" si="30"/>
        <v>44037</v>
      </c>
      <c r="N1687" s="17" t="s">
        <v>34</v>
      </c>
      <c r="O1687" s="5" t="s">
        <v>21</v>
      </c>
      <c r="P1687" s="1" t="s">
        <v>226</v>
      </c>
      <c r="Q1687" s="107" t="s">
        <v>1323</v>
      </c>
      <c r="R1687" s="16" t="s">
        <v>1315</v>
      </c>
      <c r="S1687" s="1" t="s">
        <v>2776</v>
      </c>
      <c r="T1687" s="60" t="s">
        <v>1316</v>
      </c>
    </row>
    <row r="1688" spans="1:20" ht="95.1" customHeight="1" x14ac:dyDescent="0.25">
      <c r="A1688" s="121" t="s">
        <v>2280</v>
      </c>
      <c r="B1688" s="107" t="s">
        <v>1289</v>
      </c>
      <c r="C1688" s="107" t="s">
        <v>1496</v>
      </c>
      <c r="D1688" s="107" t="s">
        <v>1321</v>
      </c>
      <c r="E1688" s="1" t="s">
        <v>887</v>
      </c>
      <c r="F1688" s="14" t="s">
        <v>1133</v>
      </c>
      <c r="G1688" s="1" t="s">
        <v>44</v>
      </c>
      <c r="H1688" s="45">
        <v>700</v>
      </c>
      <c r="I1688" s="45" t="s">
        <v>2607</v>
      </c>
      <c r="J1688" s="1" t="s">
        <v>57</v>
      </c>
      <c r="K1688" s="107" t="s">
        <v>1329</v>
      </c>
      <c r="L1688" s="9">
        <v>100.43</v>
      </c>
      <c r="M1688" s="59">
        <f t="shared" si="30"/>
        <v>70301</v>
      </c>
      <c r="N1688" s="17" t="s">
        <v>34</v>
      </c>
      <c r="O1688" s="5" t="s">
        <v>21</v>
      </c>
      <c r="P1688" s="1" t="s">
        <v>226</v>
      </c>
      <c r="Q1688" s="107" t="s">
        <v>1323</v>
      </c>
      <c r="R1688" s="16" t="s">
        <v>1315</v>
      </c>
      <c r="S1688" s="1" t="s">
        <v>2776</v>
      </c>
      <c r="T1688" s="60" t="s">
        <v>1316</v>
      </c>
    </row>
    <row r="1689" spans="1:20" ht="95.1" customHeight="1" x14ac:dyDescent="0.25">
      <c r="A1689" s="121" t="s">
        <v>2280</v>
      </c>
      <c r="B1689" s="107" t="s">
        <v>1289</v>
      </c>
      <c r="C1689" s="107" t="s">
        <v>1496</v>
      </c>
      <c r="D1689" s="107" t="s">
        <v>1330</v>
      </c>
      <c r="E1689" s="1" t="s">
        <v>887</v>
      </c>
      <c r="F1689" s="63">
        <v>1059797</v>
      </c>
      <c r="G1689" s="1" t="s">
        <v>44</v>
      </c>
      <c r="H1689" s="45">
        <v>3000</v>
      </c>
      <c r="I1689" s="45" t="s">
        <v>2607</v>
      </c>
      <c r="J1689" s="1" t="s">
        <v>57</v>
      </c>
      <c r="K1689" s="107" t="s">
        <v>1331</v>
      </c>
      <c r="L1689" s="9">
        <v>1.29</v>
      </c>
      <c r="M1689" s="59">
        <f t="shared" si="30"/>
        <v>3870</v>
      </c>
      <c r="N1689" s="17" t="s">
        <v>34</v>
      </c>
      <c r="O1689" s="5" t="s">
        <v>21</v>
      </c>
      <c r="P1689" s="1" t="s">
        <v>226</v>
      </c>
      <c r="Q1689" s="107" t="s">
        <v>1332</v>
      </c>
      <c r="R1689" s="16" t="s">
        <v>1315</v>
      </c>
      <c r="S1689" s="1" t="s">
        <v>2776</v>
      </c>
      <c r="T1689" s="60" t="s">
        <v>1316</v>
      </c>
    </row>
    <row r="1690" spans="1:20" ht="95.1" customHeight="1" x14ac:dyDescent="0.25">
      <c r="A1690" s="121" t="s">
        <v>2280</v>
      </c>
      <c r="B1690" s="107" t="s">
        <v>1289</v>
      </c>
      <c r="C1690" s="107" t="s">
        <v>1496</v>
      </c>
      <c r="D1690" s="107" t="s">
        <v>1330</v>
      </c>
      <c r="E1690" s="1" t="s">
        <v>887</v>
      </c>
      <c r="F1690" s="63">
        <v>1059798</v>
      </c>
      <c r="G1690" s="1" t="s">
        <v>44</v>
      </c>
      <c r="H1690" s="45">
        <v>1500</v>
      </c>
      <c r="I1690" s="45" t="s">
        <v>2607</v>
      </c>
      <c r="J1690" s="1" t="s">
        <v>57</v>
      </c>
      <c r="K1690" s="107" t="s">
        <v>1333</v>
      </c>
      <c r="L1690" s="9">
        <v>1.29</v>
      </c>
      <c r="M1690" s="59">
        <f t="shared" si="30"/>
        <v>1935</v>
      </c>
      <c r="N1690" s="17" t="s">
        <v>34</v>
      </c>
      <c r="O1690" s="5" t="s">
        <v>21</v>
      </c>
      <c r="P1690" s="1" t="s">
        <v>226</v>
      </c>
      <c r="Q1690" s="107" t="s">
        <v>1332</v>
      </c>
      <c r="R1690" s="16" t="s">
        <v>1315</v>
      </c>
      <c r="S1690" s="1" t="s">
        <v>2776</v>
      </c>
      <c r="T1690" s="60" t="s">
        <v>1316</v>
      </c>
    </row>
    <row r="1691" spans="1:20" ht="95.1" customHeight="1" x14ac:dyDescent="0.25">
      <c r="A1691" s="121" t="s">
        <v>2280</v>
      </c>
      <c r="B1691" s="107" t="s">
        <v>1289</v>
      </c>
      <c r="C1691" s="107" t="s">
        <v>1496</v>
      </c>
      <c r="D1691" s="107" t="s">
        <v>1330</v>
      </c>
      <c r="E1691" s="1" t="s">
        <v>887</v>
      </c>
      <c r="F1691" s="63">
        <v>1059799</v>
      </c>
      <c r="G1691" s="1" t="s">
        <v>44</v>
      </c>
      <c r="H1691" s="45">
        <v>1000</v>
      </c>
      <c r="I1691" s="45" t="s">
        <v>2607</v>
      </c>
      <c r="J1691" s="1" t="s">
        <v>57</v>
      </c>
      <c r="K1691" s="107" t="s">
        <v>1334</v>
      </c>
      <c r="L1691" s="9">
        <v>1.57</v>
      </c>
      <c r="M1691" s="59">
        <f t="shared" si="30"/>
        <v>1570</v>
      </c>
      <c r="N1691" s="17" t="s">
        <v>34</v>
      </c>
      <c r="O1691" s="5" t="s">
        <v>21</v>
      </c>
      <c r="P1691" s="1" t="s">
        <v>226</v>
      </c>
      <c r="Q1691" s="107" t="s">
        <v>1332</v>
      </c>
      <c r="R1691" s="16" t="s">
        <v>1315</v>
      </c>
      <c r="S1691" s="1" t="s">
        <v>2776</v>
      </c>
      <c r="T1691" s="60" t="s">
        <v>1316</v>
      </c>
    </row>
    <row r="1692" spans="1:20" ht="95.1" customHeight="1" x14ac:dyDescent="0.25">
      <c r="A1692" s="121" t="s">
        <v>2280</v>
      </c>
      <c r="B1692" s="107" t="s">
        <v>1289</v>
      </c>
      <c r="C1692" s="107" t="s">
        <v>1496</v>
      </c>
      <c r="D1692" s="107" t="s">
        <v>1330</v>
      </c>
      <c r="E1692" s="1" t="s">
        <v>887</v>
      </c>
      <c r="F1692" s="63">
        <v>1059800</v>
      </c>
      <c r="G1692" s="1" t="s">
        <v>44</v>
      </c>
      <c r="H1692" s="45">
        <v>1000</v>
      </c>
      <c r="I1692" s="45" t="s">
        <v>2607</v>
      </c>
      <c r="J1692" s="1" t="s">
        <v>57</v>
      </c>
      <c r="K1692" s="107" t="s">
        <v>1335</v>
      </c>
      <c r="L1692" s="9">
        <v>1.98</v>
      </c>
      <c r="M1692" s="59">
        <f t="shared" si="30"/>
        <v>1980</v>
      </c>
      <c r="N1692" s="17" t="s">
        <v>34</v>
      </c>
      <c r="O1692" s="5" t="s">
        <v>21</v>
      </c>
      <c r="P1692" s="1" t="s">
        <v>226</v>
      </c>
      <c r="Q1692" s="107" t="s">
        <v>1332</v>
      </c>
      <c r="R1692" s="16" t="s">
        <v>1315</v>
      </c>
      <c r="S1692" s="1" t="s">
        <v>2776</v>
      </c>
      <c r="T1692" s="60" t="s">
        <v>1316</v>
      </c>
    </row>
    <row r="1693" spans="1:20" ht="95.1" customHeight="1" x14ac:dyDescent="0.25">
      <c r="A1693" s="121" t="s">
        <v>2280</v>
      </c>
      <c r="B1693" s="107" t="s">
        <v>1289</v>
      </c>
      <c r="C1693" s="107" t="s">
        <v>1496</v>
      </c>
      <c r="D1693" s="107" t="s">
        <v>1330</v>
      </c>
      <c r="E1693" s="1" t="s">
        <v>887</v>
      </c>
      <c r="F1693" s="63">
        <v>1059801</v>
      </c>
      <c r="G1693" s="1" t="s">
        <v>44</v>
      </c>
      <c r="H1693" s="45">
        <v>6000</v>
      </c>
      <c r="I1693" s="45" t="s">
        <v>2607</v>
      </c>
      <c r="J1693" s="1" t="s">
        <v>57</v>
      </c>
      <c r="K1693" s="107" t="s">
        <v>1336</v>
      </c>
      <c r="L1693" s="9">
        <v>1.41</v>
      </c>
      <c r="M1693" s="59">
        <f t="shared" si="30"/>
        <v>8460</v>
      </c>
      <c r="N1693" s="17" t="s">
        <v>34</v>
      </c>
      <c r="O1693" s="5" t="s">
        <v>21</v>
      </c>
      <c r="P1693" s="1" t="s">
        <v>226</v>
      </c>
      <c r="Q1693" s="107" t="s">
        <v>1332</v>
      </c>
      <c r="R1693" s="16" t="s">
        <v>1315</v>
      </c>
      <c r="S1693" s="1" t="s">
        <v>2776</v>
      </c>
      <c r="T1693" s="60" t="s">
        <v>1316</v>
      </c>
    </row>
    <row r="1694" spans="1:20" ht="95.1" customHeight="1" x14ac:dyDescent="0.25">
      <c r="A1694" s="121" t="s">
        <v>2280</v>
      </c>
      <c r="B1694" s="107" t="s">
        <v>1289</v>
      </c>
      <c r="C1694" s="107" t="s">
        <v>1496</v>
      </c>
      <c r="D1694" s="107" t="s">
        <v>1330</v>
      </c>
      <c r="E1694" s="1" t="s">
        <v>887</v>
      </c>
      <c r="F1694" s="63">
        <v>1059803</v>
      </c>
      <c r="G1694" s="1" t="s">
        <v>44</v>
      </c>
      <c r="H1694" s="45">
        <v>6000</v>
      </c>
      <c r="I1694" s="45" t="s">
        <v>2607</v>
      </c>
      <c r="J1694" s="1" t="s">
        <v>57</v>
      </c>
      <c r="K1694" s="107" t="s">
        <v>1337</v>
      </c>
      <c r="L1694" s="9">
        <v>1.41</v>
      </c>
      <c r="M1694" s="59">
        <f t="shared" si="30"/>
        <v>8460</v>
      </c>
      <c r="N1694" s="17" t="s">
        <v>34</v>
      </c>
      <c r="O1694" s="5" t="s">
        <v>21</v>
      </c>
      <c r="P1694" s="1" t="s">
        <v>226</v>
      </c>
      <c r="Q1694" s="107" t="s">
        <v>1332</v>
      </c>
      <c r="R1694" s="16" t="s">
        <v>1315</v>
      </c>
      <c r="S1694" s="1" t="s">
        <v>2776</v>
      </c>
      <c r="T1694" s="60" t="s">
        <v>1316</v>
      </c>
    </row>
    <row r="1695" spans="1:20" ht="95.1" customHeight="1" x14ac:dyDescent="0.25">
      <c r="A1695" s="121" t="s">
        <v>2280</v>
      </c>
      <c r="B1695" s="107" t="s">
        <v>1289</v>
      </c>
      <c r="C1695" s="107" t="s">
        <v>1496</v>
      </c>
      <c r="D1695" s="107" t="s">
        <v>1330</v>
      </c>
      <c r="E1695" s="1" t="s">
        <v>887</v>
      </c>
      <c r="F1695" s="63">
        <v>1059804</v>
      </c>
      <c r="G1695" s="1" t="s">
        <v>44</v>
      </c>
      <c r="H1695" s="45">
        <v>4600</v>
      </c>
      <c r="I1695" s="45" t="s">
        <v>2607</v>
      </c>
      <c r="J1695" s="1" t="s">
        <v>57</v>
      </c>
      <c r="K1695" s="107" t="s">
        <v>1338</v>
      </c>
      <c r="L1695" s="9">
        <v>1.41</v>
      </c>
      <c r="M1695" s="59">
        <f t="shared" si="30"/>
        <v>6486</v>
      </c>
      <c r="N1695" s="17" t="s">
        <v>34</v>
      </c>
      <c r="O1695" s="5" t="s">
        <v>21</v>
      </c>
      <c r="P1695" s="1" t="s">
        <v>226</v>
      </c>
      <c r="Q1695" s="107" t="s">
        <v>1332</v>
      </c>
      <c r="R1695" s="16" t="s">
        <v>1315</v>
      </c>
      <c r="S1695" s="1" t="s">
        <v>2776</v>
      </c>
      <c r="T1695" s="60" t="s">
        <v>1316</v>
      </c>
    </row>
    <row r="1696" spans="1:20" ht="95.1" customHeight="1" x14ac:dyDescent="0.25">
      <c r="A1696" s="121" t="s">
        <v>2280</v>
      </c>
      <c r="B1696" s="107" t="s">
        <v>1289</v>
      </c>
      <c r="C1696" s="107" t="s">
        <v>1496</v>
      </c>
      <c r="D1696" s="107" t="s">
        <v>1330</v>
      </c>
      <c r="E1696" s="1" t="s">
        <v>887</v>
      </c>
      <c r="F1696" s="63">
        <v>1059805</v>
      </c>
      <c r="G1696" s="1" t="s">
        <v>44</v>
      </c>
      <c r="H1696" s="45">
        <v>3500</v>
      </c>
      <c r="I1696" s="45" t="s">
        <v>2607</v>
      </c>
      <c r="J1696" s="1" t="s">
        <v>57</v>
      </c>
      <c r="K1696" s="107" t="s">
        <v>1339</v>
      </c>
      <c r="L1696" s="9">
        <v>1.37</v>
      </c>
      <c r="M1696" s="59">
        <f t="shared" si="30"/>
        <v>4795</v>
      </c>
      <c r="N1696" s="17" t="s">
        <v>34</v>
      </c>
      <c r="O1696" s="5" t="s">
        <v>21</v>
      </c>
      <c r="P1696" s="1" t="s">
        <v>226</v>
      </c>
      <c r="Q1696" s="107" t="s">
        <v>1332</v>
      </c>
      <c r="R1696" s="16" t="s">
        <v>1315</v>
      </c>
      <c r="S1696" s="1" t="s">
        <v>2776</v>
      </c>
      <c r="T1696" s="60" t="s">
        <v>1316</v>
      </c>
    </row>
    <row r="1697" spans="1:20" ht="95.1" customHeight="1" x14ac:dyDescent="0.25">
      <c r="A1697" s="121" t="s">
        <v>2280</v>
      </c>
      <c r="B1697" s="107" t="s">
        <v>1289</v>
      </c>
      <c r="C1697" s="107" t="s">
        <v>1496</v>
      </c>
      <c r="D1697" s="107" t="s">
        <v>1330</v>
      </c>
      <c r="E1697" s="1" t="s">
        <v>887</v>
      </c>
      <c r="F1697" s="63">
        <v>1059806</v>
      </c>
      <c r="G1697" s="1" t="s">
        <v>44</v>
      </c>
      <c r="H1697" s="45">
        <v>7000</v>
      </c>
      <c r="I1697" s="45" t="s">
        <v>2607</v>
      </c>
      <c r="J1697" s="1" t="s">
        <v>57</v>
      </c>
      <c r="K1697" s="107" t="s">
        <v>1340</v>
      </c>
      <c r="L1697" s="9">
        <v>1.37</v>
      </c>
      <c r="M1697" s="59">
        <f t="shared" si="30"/>
        <v>9590</v>
      </c>
      <c r="N1697" s="17" t="s">
        <v>34</v>
      </c>
      <c r="O1697" s="5" t="s">
        <v>21</v>
      </c>
      <c r="P1697" s="1" t="s">
        <v>226</v>
      </c>
      <c r="Q1697" s="107" t="s">
        <v>1332</v>
      </c>
      <c r="R1697" s="16" t="s">
        <v>1315</v>
      </c>
      <c r="S1697" s="1" t="s">
        <v>2776</v>
      </c>
      <c r="T1697" s="60" t="s">
        <v>1316</v>
      </c>
    </row>
    <row r="1698" spans="1:20" ht="95.1" customHeight="1" x14ac:dyDescent="0.25">
      <c r="A1698" s="121" t="s">
        <v>2280</v>
      </c>
      <c r="B1698" s="107" t="s">
        <v>1289</v>
      </c>
      <c r="C1698" s="107" t="s">
        <v>1496</v>
      </c>
      <c r="D1698" s="107" t="s">
        <v>1330</v>
      </c>
      <c r="E1698" s="1" t="s">
        <v>887</v>
      </c>
      <c r="F1698" s="63">
        <v>1059807</v>
      </c>
      <c r="G1698" s="1" t="s">
        <v>44</v>
      </c>
      <c r="H1698" s="45">
        <v>4000</v>
      </c>
      <c r="I1698" s="45" t="s">
        <v>2607</v>
      </c>
      <c r="J1698" s="1" t="s">
        <v>57</v>
      </c>
      <c r="K1698" s="107" t="s">
        <v>1341</v>
      </c>
      <c r="L1698" s="9">
        <v>2.71</v>
      </c>
      <c r="M1698" s="59">
        <f t="shared" si="30"/>
        <v>10840</v>
      </c>
      <c r="N1698" s="17" t="s">
        <v>34</v>
      </c>
      <c r="O1698" s="5" t="s">
        <v>21</v>
      </c>
      <c r="P1698" s="1" t="s">
        <v>226</v>
      </c>
      <c r="Q1698" s="107" t="s">
        <v>1332</v>
      </c>
      <c r="R1698" s="16" t="s">
        <v>1315</v>
      </c>
      <c r="S1698" s="1" t="s">
        <v>2776</v>
      </c>
      <c r="T1698" s="60" t="s">
        <v>1316</v>
      </c>
    </row>
    <row r="1699" spans="1:20" ht="95.1" customHeight="1" x14ac:dyDescent="0.25">
      <c r="A1699" s="121" t="s">
        <v>2280</v>
      </c>
      <c r="B1699" s="107" t="s">
        <v>1289</v>
      </c>
      <c r="C1699" s="107" t="s">
        <v>1496</v>
      </c>
      <c r="D1699" s="107" t="s">
        <v>1330</v>
      </c>
      <c r="E1699" s="1" t="s">
        <v>887</v>
      </c>
      <c r="F1699" s="63">
        <v>1059808</v>
      </c>
      <c r="G1699" s="1" t="s">
        <v>44</v>
      </c>
      <c r="H1699" s="45">
        <v>4600</v>
      </c>
      <c r="I1699" s="45" t="s">
        <v>2607</v>
      </c>
      <c r="J1699" s="1" t="s">
        <v>57</v>
      </c>
      <c r="K1699" s="107" t="s">
        <v>1342</v>
      </c>
      <c r="L1699" s="9">
        <v>2.4500000000000002</v>
      </c>
      <c r="M1699" s="59">
        <f t="shared" si="30"/>
        <v>11270</v>
      </c>
      <c r="N1699" s="17" t="s">
        <v>34</v>
      </c>
      <c r="O1699" s="5" t="s">
        <v>21</v>
      </c>
      <c r="P1699" s="1" t="s">
        <v>226</v>
      </c>
      <c r="Q1699" s="107" t="s">
        <v>1332</v>
      </c>
      <c r="R1699" s="16" t="s">
        <v>1315</v>
      </c>
      <c r="S1699" s="1" t="s">
        <v>2776</v>
      </c>
      <c r="T1699" s="60" t="s">
        <v>1316</v>
      </c>
    </row>
    <row r="1700" spans="1:20" ht="95.1" customHeight="1" x14ac:dyDescent="0.25">
      <c r="A1700" s="121" t="s">
        <v>2280</v>
      </c>
      <c r="B1700" s="107" t="s">
        <v>1289</v>
      </c>
      <c r="C1700" s="107" t="s">
        <v>1496</v>
      </c>
      <c r="D1700" s="107" t="s">
        <v>1330</v>
      </c>
      <c r="E1700" s="1" t="s">
        <v>887</v>
      </c>
      <c r="F1700" s="63">
        <v>1059809</v>
      </c>
      <c r="G1700" s="1" t="s">
        <v>44</v>
      </c>
      <c r="H1700" s="45">
        <v>4000</v>
      </c>
      <c r="I1700" s="45" t="s">
        <v>2607</v>
      </c>
      <c r="J1700" s="1" t="s">
        <v>57</v>
      </c>
      <c r="K1700" s="107" t="s">
        <v>1343</v>
      </c>
      <c r="L1700" s="9">
        <v>1.48</v>
      </c>
      <c r="M1700" s="59">
        <f t="shared" si="30"/>
        <v>5920</v>
      </c>
      <c r="N1700" s="17" t="s">
        <v>34</v>
      </c>
      <c r="O1700" s="5" t="s">
        <v>21</v>
      </c>
      <c r="P1700" s="1" t="s">
        <v>226</v>
      </c>
      <c r="Q1700" s="107" t="s">
        <v>1332</v>
      </c>
      <c r="R1700" s="16" t="s">
        <v>1315</v>
      </c>
      <c r="S1700" s="1" t="s">
        <v>2776</v>
      </c>
      <c r="T1700" s="60" t="s">
        <v>1316</v>
      </c>
    </row>
    <row r="1701" spans="1:20" ht="95.1" customHeight="1" x14ac:dyDescent="0.25">
      <c r="A1701" s="121" t="s">
        <v>2280</v>
      </c>
      <c r="B1701" s="107" t="s">
        <v>1289</v>
      </c>
      <c r="C1701" s="107" t="s">
        <v>1496</v>
      </c>
      <c r="D1701" s="107" t="s">
        <v>1330</v>
      </c>
      <c r="E1701" s="1" t="s">
        <v>887</v>
      </c>
      <c r="F1701" s="63">
        <v>1059810</v>
      </c>
      <c r="G1701" s="1" t="s">
        <v>44</v>
      </c>
      <c r="H1701" s="45">
        <v>7000</v>
      </c>
      <c r="I1701" s="45" t="s">
        <v>2607</v>
      </c>
      <c r="J1701" s="1" t="s">
        <v>57</v>
      </c>
      <c r="K1701" s="107" t="s">
        <v>1344</v>
      </c>
      <c r="L1701" s="9">
        <v>1.37</v>
      </c>
      <c r="M1701" s="59">
        <f t="shared" si="30"/>
        <v>9590</v>
      </c>
      <c r="N1701" s="17" t="s">
        <v>34</v>
      </c>
      <c r="O1701" s="5" t="s">
        <v>21</v>
      </c>
      <c r="P1701" s="1" t="s">
        <v>226</v>
      </c>
      <c r="Q1701" s="107" t="s">
        <v>1332</v>
      </c>
      <c r="R1701" s="16" t="s">
        <v>1315</v>
      </c>
      <c r="S1701" s="1" t="s">
        <v>2776</v>
      </c>
      <c r="T1701" s="60" t="s">
        <v>1316</v>
      </c>
    </row>
    <row r="1702" spans="1:20" ht="95.1" customHeight="1" x14ac:dyDescent="0.25">
      <c r="A1702" s="121" t="s">
        <v>2280</v>
      </c>
      <c r="B1702" s="107" t="s">
        <v>1289</v>
      </c>
      <c r="C1702" s="107" t="s">
        <v>1496</v>
      </c>
      <c r="D1702" s="107" t="s">
        <v>1330</v>
      </c>
      <c r="E1702" s="1" t="s">
        <v>887</v>
      </c>
      <c r="F1702" s="63">
        <v>1059811</v>
      </c>
      <c r="G1702" s="1" t="s">
        <v>44</v>
      </c>
      <c r="H1702" s="45">
        <v>4000</v>
      </c>
      <c r="I1702" s="45" t="s">
        <v>2607</v>
      </c>
      <c r="J1702" s="1" t="s">
        <v>57</v>
      </c>
      <c r="K1702" s="107" t="s">
        <v>1345</v>
      </c>
      <c r="L1702" s="9">
        <v>2.58</v>
      </c>
      <c r="M1702" s="59">
        <f t="shared" si="30"/>
        <v>10320</v>
      </c>
      <c r="N1702" s="17" t="s">
        <v>34</v>
      </c>
      <c r="O1702" s="5" t="s">
        <v>21</v>
      </c>
      <c r="P1702" s="1" t="s">
        <v>226</v>
      </c>
      <c r="Q1702" s="107" t="s">
        <v>1332</v>
      </c>
      <c r="R1702" s="16" t="s">
        <v>1315</v>
      </c>
      <c r="S1702" s="1" t="s">
        <v>2776</v>
      </c>
      <c r="T1702" s="60" t="s">
        <v>1316</v>
      </c>
    </row>
    <row r="1703" spans="1:20" ht="95.1" customHeight="1" x14ac:dyDescent="0.25">
      <c r="A1703" s="121" t="s">
        <v>2280</v>
      </c>
      <c r="B1703" s="107" t="s">
        <v>1289</v>
      </c>
      <c r="C1703" s="107" t="s">
        <v>1496</v>
      </c>
      <c r="D1703" s="107" t="s">
        <v>1330</v>
      </c>
      <c r="E1703" s="1" t="s">
        <v>887</v>
      </c>
      <c r="F1703" s="63">
        <v>1059812</v>
      </c>
      <c r="G1703" s="1" t="s">
        <v>44</v>
      </c>
      <c r="H1703" s="45">
        <v>1000</v>
      </c>
      <c r="I1703" s="45" t="s">
        <v>2607</v>
      </c>
      <c r="J1703" s="1" t="s">
        <v>57</v>
      </c>
      <c r="K1703" s="107" t="s">
        <v>1346</v>
      </c>
      <c r="L1703" s="9">
        <v>2.71</v>
      </c>
      <c r="M1703" s="59">
        <f t="shared" si="30"/>
        <v>2710</v>
      </c>
      <c r="N1703" s="17" t="s">
        <v>34</v>
      </c>
      <c r="O1703" s="5" t="s">
        <v>21</v>
      </c>
      <c r="P1703" s="1" t="s">
        <v>226</v>
      </c>
      <c r="Q1703" s="107" t="s">
        <v>1332</v>
      </c>
      <c r="R1703" s="16" t="s">
        <v>1315</v>
      </c>
      <c r="S1703" s="1" t="s">
        <v>2776</v>
      </c>
      <c r="T1703" s="60" t="s">
        <v>1316</v>
      </c>
    </row>
    <row r="1704" spans="1:20" ht="95.1" customHeight="1" x14ac:dyDescent="0.25">
      <c r="A1704" s="121" t="s">
        <v>2280</v>
      </c>
      <c r="B1704" s="107" t="s">
        <v>1289</v>
      </c>
      <c r="C1704" s="107" t="s">
        <v>1496</v>
      </c>
      <c r="D1704" s="107" t="s">
        <v>1330</v>
      </c>
      <c r="E1704" s="1" t="s">
        <v>887</v>
      </c>
      <c r="F1704" s="63">
        <v>1059813</v>
      </c>
      <c r="G1704" s="1" t="s">
        <v>44</v>
      </c>
      <c r="H1704" s="45">
        <v>2500</v>
      </c>
      <c r="I1704" s="45" t="s">
        <v>2607</v>
      </c>
      <c r="J1704" s="1" t="s">
        <v>57</v>
      </c>
      <c r="K1704" s="107" t="s">
        <v>1347</v>
      </c>
      <c r="L1704" s="9">
        <v>2.09</v>
      </c>
      <c r="M1704" s="59">
        <f t="shared" si="30"/>
        <v>5225</v>
      </c>
      <c r="N1704" s="17" t="s">
        <v>34</v>
      </c>
      <c r="O1704" s="5" t="s">
        <v>21</v>
      </c>
      <c r="P1704" s="1" t="s">
        <v>226</v>
      </c>
      <c r="Q1704" s="107" t="s">
        <v>1332</v>
      </c>
      <c r="R1704" s="16" t="s">
        <v>1315</v>
      </c>
      <c r="S1704" s="1" t="s">
        <v>2776</v>
      </c>
      <c r="T1704" s="60" t="s">
        <v>1316</v>
      </c>
    </row>
    <row r="1705" spans="1:20" ht="95.1" customHeight="1" x14ac:dyDescent="0.25">
      <c r="A1705" s="121" t="s">
        <v>2280</v>
      </c>
      <c r="B1705" s="107" t="s">
        <v>1289</v>
      </c>
      <c r="C1705" s="107" t="s">
        <v>1496</v>
      </c>
      <c r="D1705" s="107" t="s">
        <v>1330</v>
      </c>
      <c r="E1705" s="1" t="s">
        <v>887</v>
      </c>
      <c r="F1705" s="63">
        <v>1059814</v>
      </c>
      <c r="G1705" s="1" t="s">
        <v>44</v>
      </c>
      <c r="H1705" s="45">
        <v>4000</v>
      </c>
      <c r="I1705" s="45" t="s">
        <v>2607</v>
      </c>
      <c r="J1705" s="1" t="s">
        <v>57</v>
      </c>
      <c r="K1705" s="107" t="s">
        <v>1348</v>
      </c>
      <c r="L1705" s="9">
        <v>4.62</v>
      </c>
      <c r="M1705" s="59">
        <f t="shared" si="30"/>
        <v>18480</v>
      </c>
      <c r="N1705" s="17" t="s">
        <v>34</v>
      </c>
      <c r="O1705" s="5" t="s">
        <v>21</v>
      </c>
      <c r="P1705" s="1" t="s">
        <v>226</v>
      </c>
      <c r="Q1705" s="107" t="s">
        <v>1332</v>
      </c>
      <c r="R1705" s="16" t="s">
        <v>1315</v>
      </c>
      <c r="S1705" s="1" t="s">
        <v>2776</v>
      </c>
      <c r="T1705" s="60" t="s">
        <v>1316</v>
      </c>
    </row>
    <row r="1706" spans="1:20" ht="95.1" customHeight="1" x14ac:dyDescent="0.25">
      <c r="A1706" s="121" t="s">
        <v>2280</v>
      </c>
      <c r="B1706" s="107" t="s">
        <v>1289</v>
      </c>
      <c r="C1706" s="107" t="s">
        <v>1496</v>
      </c>
      <c r="D1706" s="107" t="s">
        <v>1330</v>
      </c>
      <c r="E1706" s="1" t="s">
        <v>887</v>
      </c>
      <c r="F1706" s="63">
        <v>1059815</v>
      </c>
      <c r="G1706" s="1" t="s">
        <v>44</v>
      </c>
      <c r="H1706" s="45">
        <v>2000</v>
      </c>
      <c r="I1706" s="45" t="s">
        <v>2607</v>
      </c>
      <c r="J1706" s="1" t="s">
        <v>57</v>
      </c>
      <c r="K1706" s="107" t="s">
        <v>1349</v>
      </c>
      <c r="L1706" s="9">
        <v>1.04</v>
      </c>
      <c r="M1706" s="59">
        <f t="shared" si="30"/>
        <v>2080</v>
      </c>
      <c r="N1706" s="17" t="s">
        <v>34</v>
      </c>
      <c r="O1706" s="5" t="s">
        <v>21</v>
      </c>
      <c r="P1706" s="1" t="s">
        <v>226</v>
      </c>
      <c r="Q1706" s="107" t="s">
        <v>1332</v>
      </c>
      <c r="R1706" s="16" t="s">
        <v>1315</v>
      </c>
      <c r="S1706" s="1" t="s">
        <v>2776</v>
      </c>
      <c r="T1706" s="60" t="s">
        <v>1316</v>
      </c>
    </row>
    <row r="1707" spans="1:20" ht="95.1" customHeight="1" x14ac:dyDescent="0.25">
      <c r="A1707" s="121" t="s">
        <v>2280</v>
      </c>
      <c r="B1707" s="107" t="s">
        <v>1289</v>
      </c>
      <c r="C1707" s="107" t="s">
        <v>1496</v>
      </c>
      <c r="D1707" s="107" t="s">
        <v>1330</v>
      </c>
      <c r="E1707" s="1" t="s">
        <v>887</v>
      </c>
      <c r="F1707" s="63">
        <v>1059817</v>
      </c>
      <c r="G1707" s="1" t="s">
        <v>44</v>
      </c>
      <c r="H1707" s="45">
        <v>7000</v>
      </c>
      <c r="I1707" s="45" t="s">
        <v>2607</v>
      </c>
      <c r="J1707" s="1" t="s">
        <v>57</v>
      </c>
      <c r="K1707" s="107" t="s">
        <v>1350</v>
      </c>
      <c r="L1707" s="9">
        <v>1.48</v>
      </c>
      <c r="M1707" s="59">
        <f t="shared" si="30"/>
        <v>10360</v>
      </c>
      <c r="N1707" s="17" t="s">
        <v>34</v>
      </c>
      <c r="O1707" s="5" t="s">
        <v>21</v>
      </c>
      <c r="P1707" s="1" t="s">
        <v>226</v>
      </c>
      <c r="Q1707" s="107" t="s">
        <v>1332</v>
      </c>
      <c r="R1707" s="16" t="s">
        <v>1315</v>
      </c>
      <c r="S1707" s="1" t="s">
        <v>2776</v>
      </c>
      <c r="T1707" s="60" t="s">
        <v>1316</v>
      </c>
    </row>
    <row r="1708" spans="1:20" ht="95.1" customHeight="1" x14ac:dyDescent="0.25">
      <c r="A1708" s="121" t="s">
        <v>2280</v>
      </c>
      <c r="B1708" s="107" t="s">
        <v>1289</v>
      </c>
      <c r="C1708" s="107" t="s">
        <v>1496</v>
      </c>
      <c r="D1708" s="107" t="s">
        <v>1330</v>
      </c>
      <c r="E1708" s="1" t="s">
        <v>887</v>
      </c>
      <c r="F1708" s="63">
        <v>1059818</v>
      </c>
      <c r="G1708" s="1" t="s">
        <v>44</v>
      </c>
      <c r="H1708" s="45">
        <v>7000</v>
      </c>
      <c r="I1708" s="45" t="s">
        <v>2607</v>
      </c>
      <c r="J1708" s="1" t="s">
        <v>57</v>
      </c>
      <c r="K1708" s="107" t="s">
        <v>1351</v>
      </c>
      <c r="L1708" s="9">
        <v>1.48</v>
      </c>
      <c r="M1708" s="59">
        <f t="shared" si="30"/>
        <v>10360</v>
      </c>
      <c r="N1708" s="17" t="s">
        <v>34</v>
      </c>
      <c r="O1708" s="5" t="s">
        <v>21</v>
      </c>
      <c r="P1708" s="1" t="s">
        <v>226</v>
      </c>
      <c r="Q1708" s="107" t="s">
        <v>1332</v>
      </c>
      <c r="R1708" s="16" t="s">
        <v>1315</v>
      </c>
      <c r="S1708" s="1" t="s">
        <v>2776</v>
      </c>
      <c r="T1708" s="60" t="s">
        <v>1316</v>
      </c>
    </row>
    <row r="1709" spans="1:20" ht="95.1" customHeight="1" x14ac:dyDescent="0.25">
      <c r="A1709" s="121" t="s">
        <v>2280</v>
      </c>
      <c r="B1709" s="107" t="s">
        <v>1289</v>
      </c>
      <c r="C1709" s="107" t="s">
        <v>1496</v>
      </c>
      <c r="D1709" s="107" t="s">
        <v>1330</v>
      </c>
      <c r="E1709" s="1" t="s">
        <v>887</v>
      </c>
      <c r="F1709" s="63">
        <v>1059819</v>
      </c>
      <c r="G1709" s="1" t="s">
        <v>44</v>
      </c>
      <c r="H1709" s="45">
        <v>4000</v>
      </c>
      <c r="I1709" s="45" t="s">
        <v>2607</v>
      </c>
      <c r="J1709" s="1" t="s">
        <v>57</v>
      </c>
      <c r="K1709" s="107" t="s">
        <v>1352</v>
      </c>
      <c r="L1709" s="9">
        <v>2.58</v>
      </c>
      <c r="M1709" s="59">
        <f t="shared" si="30"/>
        <v>10320</v>
      </c>
      <c r="N1709" s="17" t="s">
        <v>34</v>
      </c>
      <c r="O1709" s="5" t="s">
        <v>21</v>
      </c>
      <c r="P1709" s="1" t="s">
        <v>226</v>
      </c>
      <c r="Q1709" s="107" t="s">
        <v>1332</v>
      </c>
      <c r="R1709" s="16" t="s">
        <v>1315</v>
      </c>
      <c r="S1709" s="1" t="s">
        <v>2776</v>
      </c>
      <c r="T1709" s="60" t="s">
        <v>1316</v>
      </c>
    </row>
    <row r="1710" spans="1:20" ht="95.1" customHeight="1" x14ac:dyDescent="0.25">
      <c r="A1710" s="121" t="s">
        <v>2280</v>
      </c>
      <c r="B1710" s="107" t="s">
        <v>1289</v>
      </c>
      <c r="C1710" s="107" t="s">
        <v>1496</v>
      </c>
      <c r="D1710" s="107" t="s">
        <v>1330</v>
      </c>
      <c r="E1710" s="1" t="s">
        <v>887</v>
      </c>
      <c r="F1710" s="63">
        <v>1059820</v>
      </c>
      <c r="G1710" s="1" t="s">
        <v>44</v>
      </c>
      <c r="H1710" s="45">
        <v>7000</v>
      </c>
      <c r="I1710" s="45" t="s">
        <v>2607</v>
      </c>
      <c r="J1710" s="1" t="s">
        <v>57</v>
      </c>
      <c r="K1710" s="107" t="s">
        <v>1353</v>
      </c>
      <c r="L1710" s="9">
        <v>1.37</v>
      </c>
      <c r="M1710" s="59">
        <f t="shared" si="30"/>
        <v>9590</v>
      </c>
      <c r="N1710" s="17" t="s">
        <v>34</v>
      </c>
      <c r="O1710" s="5" t="s">
        <v>21</v>
      </c>
      <c r="P1710" s="1" t="s">
        <v>226</v>
      </c>
      <c r="Q1710" s="107" t="s">
        <v>1332</v>
      </c>
      <c r="R1710" s="16" t="s">
        <v>1315</v>
      </c>
      <c r="S1710" s="1" t="s">
        <v>2776</v>
      </c>
      <c r="T1710" s="60" t="s">
        <v>1316</v>
      </c>
    </row>
    <row r="1711" spans="1:20" ht="95.1" customHeight="1" x14ac:dyDescent="0.25">
      <c r="A1711" s="121" t="s">
        <v>2280</v>
      </c>
      <c r="B1711" s="107" t="s">
        <v>1289</v>
      </c>
      <c r="C1711" s="107" t="s">
        <v>1496</v>
      </c>
      <c r="D1711" s="107" t="s">
        <v>1330</v>
      </c>
      <c r="E1711" s="1" t="s">
        <v>887</v>
      </c>
      <c r="F1711" s="63">
        <v>1090395</v>
      </c>
      <c r="G1711" s="1" t="s">
        <v>44</v>
      </c>
      <c r="H1711" s="45">
        <v>4000</v>
      </c>
      <c r="I1711" s="45" t="s">
        <v>2607</v>
      </c>
      <c r="J1711" s="1" t="s">
        <v>57</v>
      </c>
      <c r="K1711" s="107" t="s">
        <v>1354</v>
      </c>
      <c r="L1711" s="9">
        <v>3.04</v>
      </c>
      <c r="M1711" s="59">
        <f t="shared" si="30"/>
        <v>12160</v>
      </c>
      <c r="N1711" s="17" t="s">
        <v>34</v>
      </c>
      <c r="O1711" s="5" t="s">
        <v>21</v>
      </c>
      <c r="P1711" s="1" t="s">
        <v>226</v>
      </c>
      <c r="Q1711" s="107" t="s">
        <v>1332</v>
      </c>
      <c r="R1711" s="16" t="s">
        <v>1315</v>
      </c>
      <c r="S1711" s="1" t="s">
        <v>2776</v>
      </c>
      <c r="T1711" s="60" t="s">
        <v>1316</v>
      </c>
    </row>
    <row r="1712" spans="1:20" ht="95.1" customHeight="1" x14ac:dyDescent="0.25">
      <c r="A1712" s="121" t="s">
        <v>2280</v>
      </c>
      <c r="B1712" s="107" t="s">
        <v>1289</v>
      </c>
      <c r="C1712" s="107" t="s">
        <v>1496</v>
      </c>
      <c r="D1712" s="107" t="s">
        <v>1330</v>
      </c>
      <c r="E1712" s="1" t="s">
        <v>887</v>
      </c>
      <c r="F1712" s="63">
        <v>59663</v>
      </c>
      <c r="G1712" s="1" t="s">
        <v>44</v>
      </c>
      <c r="H1712" s="45">
        <v>2000</v>
      </c>
      <c r="I1712" s="45" t="s">
        <v>2607</v>
      </c>
      <c r="J1712" s="1" t="s">
        <v>57</v>
      </c>
      <c r="K1712" s="107" t="s">
        <v>1355</v>
      </c>
      <c r="L1712" s="9">
        <v>1.37</v>
      </c>
      <c r="M1712" s="59">
        <f t="shared" si="30"/>
        <v>2740</v>
      </c>
      <c r="N1712" s="17" t="s">
        <v>34</v>
      </c>
      <c r="O1712" s="5" t="s">
        <v>21</v>
      </c>
      <c r="P1712" s="1" t="s">
        <v>226</v>
      </c>
      <c r="Q1712" s="107" t="s">
        <v>1332</v>
      </c>
      <c r="R1712" s="16" t="s">
        <v>1315</v>
      </c>
      <c r="S1712" s="1" t="s">
        <v>2776</v>
      </c>
      <c r="T1712" s="60" t="s">
        <v>1316</v>
      </c>
    </row>
    <row r="1713" spans="1:20" ht="95.1" customHeight="1" x14ac:dyDescent="0.25">
      <c r="A1713" s="121" t="s">
        <v>2280</v>
      </c>
      <c r="B1713" s="107" t="s">
        <v>1289</v>
      </c>
      <c r="C1713" s="107" t="s">
        <v>1496</v>
      </c>
      <c r="D1713" s="107" t="s">
        <v>1330</v>
      </c>
      <c r="E1713" s="1" t="s">
        <v>887</v>
      </c>
      <c r="F1713" s="63">
        <v>59662</v>
      </c>
      <c r="G1713" s="1" t="s">
        <v>44</v>
      </c>
      <c r="H1713" s="45">
        <v>2000</v>
      </c>
      <c r="I1713" s="45" t="s">
        <v>2607</v>
      </c>
      <c r="J1713" s="1" t="s">
        <v>57</v>
      </c>
      <c r="K1713" s="107" t="s">
        <v>1356</v>
      </c>
      <c r="L1713" s="9">
        <v>1.37</v>
      </c>
      <c r="M1713" s="59">
        <f t="shared" si="30"/>
        <v>2740</v>
      </c>
      <c r="N1713" s="17" t="s">
        <v>34</v>
      </c>
      <c r="O1713" s="5" t="s">
        <v>21</v>
      </c>
      <c r="P1713" s="1" t="s">
        <v>226</v>
      </c>
      <c r="Q1713" s="107" t="s">
        <v>1332</v>
      </c>
      <c r="R1713" s="16" t="s">
        <v>1315</v>
      </c>
      <c r="S1713" s="1" t="s">
        <v>2776</v>
      </c>
      <c r="T1713" s="60" t="s">
        <v>1316</v>
      </c>
    </row>
    <row r="1714" spans="1:20" ht="95.1" customHeight="1" x14ac:dyDescent="0.25">
      <c r="A1714" s="121" t="s">
        <v>2280</v>
      </c>
      <c r="B1714" s="107" t="s">
        <v>1289</v>
      </c>
      <c r="C1714" s="107" t="s">
        <v>1496</v>
      </c>
      <c r="D1714" s="107" t="s">
        <v>1330</v>
      </c>
      <c r="E1714" s="1" t="s">
        <v>887</v>
      </c>
      <c r="F1714" s="63">
        <v>1059821</v>
      </c>
      <c r="G1714" s="1" t="s">
        <v>44</v>
      </c>
      <c r="H1714" s="45">
        <v>2000</v>
      </c>
      <c r="I1714" s="45" t="s">
        <v>2607</v>
      </c>
      <c r="J1714" s="1" t="s">
        <v>57</v>
      </c>
      <c r="K1714" s="107" t="s">
        <v>1357</v>
      </c>
      <c r="L1714" s="9">
        <v>2.15</v>
      </c>
      <c r="M1714" s="59">
        <f t="shared" si="30"/>
        <v>4300</v>
      </c>
      <c r="N1714" s="17" t="s">
        <v>34</v>
      </c>
      <c r="O1714" s="5" t="s">
        <v>21</v>
      </c>
      <c r="P1714" s="1" t="s">
        <v>226</v>
      </c>
      <c r="Q1714" s="107" t="s">
        <v>1332</v>
      </c>
      <c r="R1714" s="16" t="s">
        <v>1315</v>
      </c>
      <c r="S1714" s="1" t="s">
        <v>2776</v>
      </c>
      <c r="T1714" s="60" t="s">
        <v>1316</v>
      </c>
    </row>
    <row r="1715" spans="1:20" ht="95.1" customHeight="1" x14ac:dyDescent="0.25">
      <c r="A1715" s="121" t="s">
        <v>2280</v>
      </c>
      <c r="B1715" s="107" t="s">
        <v>1289</v>
      </c>
      <c r="C1715" s="107" t="s">
        <v>1496</v>
      </c>
      <c r="D1715" s="107" t="s">
        <v>1330</v>
      </c>
      <c r="E1715" s="1" t="s">
        <v>887</v>
      </c>
      <c r="F1715" s="14" t="s">
        <v>1133</v>
      </c>
      <c r="G1715" s="1" t="s">
        <v>44</v>
      </c>
      <c r="H1715" s="45">
        <v>1000</v>
      </c>
      <c r="I1715" s="45" t="s">
        <v>2607</v>
      </c>
      <c r="J1715" s="1" t="s">
        <v>57</v>
      </c>
      <c r="K1715" s="107" t="s">
        <v>1358</v>
      </c>
      <c r="L1715" s="9">
        <v>1.48</v>
      </c>
      <c r="M1715" s="59">
        <f t="shared" si="30"/>
        <v>1480</v>
      </c>
      <c r="N1715" s="17" t="s">
        <v>34</v>
      </c>
      <c r="O1715" s="5" t="s">
        <v>21</v>
      </c>
      <c r="P1715" s="1" t="s">
        <v>226</v>
      </c>
      <c r="Q1715" s="107" t="s">
        <v>1332</v>
      </c>
      <c r="R1715" s="16" t="s">
        <v>1315</v>
      </c>
      <c r="S1715" s="1" t="s">
        <v>2776</v>
      </c>
      <c r="T1715" s="60" t="s">
        <v>1316</v>
      </c>
    </row>
    <row r="1716" spans="1:20" ht="95.1" customHeight="1" x14ac:dyDescent="0.25">
      <c r="A1716" s="121" t="s">
        <v>2280</v>
      </c>
      <c r="B1716" s="107" t="s">
        <v>1289</v>
      </c>
      <c r="C1716" s="107" t="s">
        <v>1496</v>
      </c>
      <c r="D1716" s="107" t="s">
        <v>1330</v>
      </c>
      <c r="E1716" s="1" t="s">
        <v>887</v>
      </c>
      <c r="F1716" s="14" t="s">
        <v>1133</v>
      </c>
      <c r="G1716" s="1" t="s">
        <v>44</v>
      </c>
      <c r="H1716" s="45">
        <v>1000</v>
      </c>
      <c r="I1716" s="45" t="s">
        <v>2607</v>
      </c>
      <c r="J1716" s="1" t="s">
        <v>57</v>
      </c>
      <c r="K1716" s="107" t="s">
        <v>1359</v>
      </c>
      <c r="L1716" s="9">
        <v>1.66</v>
      </c>
      <c r="M1716" s="59">
        <f t="shared" si="30"/>
        <v>1660</v>
      </c>
      <c r="N1716" s="17" t="s">
        <v>34</v>
      </c>
      <c r="O1716" s="5" t="s">
        <v>21</v>
      </c>
      <c r="P1716" s="1" t="s">
        <v>226</v>
      </c>
      <c r="Q1716" s="107" t="s">
        <v>1332</v>
      </c>
      <c r="R1716" s="16" t="s">
        <v>1315</v>
      </c>
      <c r="S1716" s="1" t="s">
        <v>2776</v>
      </c>
      <c r="T1716" s="60" t="s">
        <v>1316</v>
      </c>
    </row>
    <row r="1717" spans="1:20" ht="95.1" customHeight="1" x14ac:dyDescent="0.25">
      <c r="A1717" s="121" t="s">
        <v>2280</v>
      </c>
      <c r="B1717" s="107" t="s">
        <v>1289</v>
      </c>
      <c r="C1717" s="107" t="s">
        <v>1496</v>
      </c>
      <c r="D1717" s="107" t="s">
        <v>1290</v>
      </c>
      <c r="E1717" s="1" t="s">
        <v>887</v>
      </c>
      <c r="F1717" s="14" t="s">
        <v>1133</v>
      </c>
      <c r="G1717" s="1" t="s">
        <v>44</v>
      </c>
      <c r="H1717" s="45">
        <v>2750</v>
      </c>
      <c r="I1717" s="107" t="s">
        <v>2518</v>
      </c>
      <c r="J1717" s="1" t="s">
        <v>57</v>
      </c>
      <c r="K1717" s="107" t="s">
        <v>1360</v>
      </c>
      <c r="L1717" s="9">
        <v>25.15</v>
      </c>
      <c r="M1717" s="59">
        <f t="shared" si="30"/>
        <v>69162.5</v>
      </c>
      <c r="N1717" s="17" t="s">
        <v>34</v>
      </c>
      <c r="O1717" s="5" t="s">
        <v>21</v>
      </c>
      <c r="P1717" s="1" t="s">
        <v>226</v>
      </c>
      <c r="Q1717" s="107" t="s">
        <v>1361</v>
      </c>
      <c r="R1717" s="16" t="s">
        <v>1315</v>
      </c>
      <c r="S1717" s="1" t="s">
        <v>2776</v>
      </c>
      <c r="T1717" s="60" t="s">
        <v>1362</v>
      </c>
    </row>
    <row r="1718" spans="1:20" ht="95.1" customHeight="1" x14ac:dyDescent="0.25">
      <c r="A1718" s="121" t="s">
        <v>2280</v>
      </c>
      <c r="B1718" s="107" t="s">
        <v>1289</v>
      </c>
      <c r="C1718" s="107" t="s">
        <v>1496</v>
      </c>
      <c r="D1718" s="107" t="s">
        <v>1290</v>
      </c>
      <c r="E1718" s="1" t="s">
        <v>887</v>
      </c>
      <c r="F1718" s="14" t="s">
        <v>1133</v>
      </c>
      <c r="G1718" s="1" t="s">
        <v>44</v>
      </c>
      <c r="H1718" s="45">
        <v>1000</v>
      </c>
      <c r="I1718" s="107" t="s">
        <v>2518</v>
      </c>
      <c r="J1718" s="1" t="s">
        <v>57</v>
      </c>
      <c r="K1718" s="107" t="s">
        <v>1363</v>
      </c>
      <c r="L1718" s="9">
        <v>61.25</v>
      </c>
      <c r="M1718" s="59">
        <f t="shared" si="30"/>
        <v>61250</v>
      </c>
      <c r="N1718" s="17" t="s">
        <v>34</v>
      </c>
      <c r="O1718" s="5" t="s">
        <v>21</v>
      </c>
      <c r="P1718" s="1" t="s">
        <v>226</v>
      </c>
      <c r="Q1718" s="107" t="s">
        <v>1361</v>
      </c>
      <c r="R1718" s="16" t="s">
        <v>1315</v>
      </c>
      <c r="S1718" s="1" t="s">
        <v>2776</v>
      </c>
      <c r="T1718" s="60" t="s">
        <v>1362</v>
      </c>
    </row>
    <row r="1719" spans="1:20" ht="95.1" customHeight="1" x14ac:dyDescent="0.25">
      <c r="A1719" s="121" t="s">
        <v>2280</v>
      </c>
      <c r="B1719" s="107" t="s">
        <v>1289</v>
      </c>
      <c r="C1719" s="107" t="s">
        <v>1496</v>
      </c>
      <c r="D1719" s="107" t="s">
        <v>1290</v>
      </c>
      <c r="E1719" s="1" t="s">
        <v>887</v>
      </c>
      <c r="F1719" s="14" t="s">
        <v>1133</v>
      </c>
      <c r="G1719" s="1" t="s">
        <v>44</v>
      </c>
      <c r="H1719" s="45">
        <v>6000</v>
      </c>
      <c r="I1719" s="107" t="s">
        <v>2518</v>
      </c>
      <c r="J1719" s="1" t="s">
        <v>57</v>
      </c>
      <c r="K1719" s="107" t="s">
        <v>1364</v>
      </c>
      <c r="L1719" s="9">
        <v>67.44</v>
      </c>
      <c r="M1719" s="59">
        <f t="shared" si="30"/>
        <v>404640</v>
      </c>
      <c r="N1719" s="17" t="s">
        <v>34</v>
      </c>
      <c r="O1719" s="5" t="s">
        <v>21</v>
      </c>
      <c r="P1719" s="1" t="s">
        <v>226</v>
      </c>
      <c r="Q1719" s="107" t="s">
        <v>1361</v>
      </c>
      <c r="R1719" s="16" t="s">
        <v>1315</v>
      </c>
      <c r="S1719" s="1" t="s">
        <v>2776</v>
      </c>
      <c r="T1719" s="60" t="s">
        <v>1362</v>
      </c>
    </row>
    <row r="1720" spans="1:20" ht="95.1" customHeight="1" x14ac:dyDescent="0.25">
      <c r="A1720" s="121" t="s">
        <v>2280</v>
      </c>
      <c r="B1720" s="107" t="s">
        <v>1289</v>
      </c>
      <c r="C1720" s="107" t="s">
        <v>1496</v>
      </c>
      <c r="D1720" s="107" t="s">
        <v>1290</v>
      </c>
      <c r="E1720" s="1" t="s">
        <v>887</v>
      </c>
      <c r="F1720" s="14" t="s">
        <v>1133</v>
      </c>
      <c r="G1720" s="1" t="s">
        <v>44</v>
      </c>
      <c r="H1720" s="45">
        <v>22000</v>
      </c>
      <c r="I1720" s="107" t="s">
        <v>2518</v>
      </c>
      <c r="J1720" s="1" t="s">
        <v>57</v>
      </c>
      <c r="K1720" s="107" t="s">
        <v>1365</v>
      </c>
      <c r="L1720" s="9">
        <v>90.67</v>
      </c>
      <c r="M1720" s="59">
        <f t="shared" si="30"/>
        <v>1994740</v>
      </c>
      <c r="N1720" s="17" t="s">
        <v>34</v>
      </c>
      <c r="O1720" s="5" t="s">
        <v>21</v>
      </c>
      <c r="P1720" s="1" t="s">
        <v>226</v>
      </c>
      <c r="Q1720" s="107" t="s">
        <v>1361</v>
      </c>
      <c r="R1720" s="16" t="s">
        <v>1315</v>
      </c>
      <c r="S1720" s="1" t="s">
        <v>2776</v>
      </c>
      <c r="T1720" s="60" t="s">
        <v>1362</v>
      </c>
    </row>
    <row r="1721" spans="1:20" ht="95.1" customHeight="1" x14ac:dyDescent="0.25">
      <c r="A1721" s="121" t="s">
        <v>2280</v>
      </c>
      <c r="B1721" s="107" t="s">
        <v>1289</v>
      </c>
      <c r="C1721" s="107" t="s">
        <v>1496</v>
      </c>
      <c r="D1721" s="107" t="s">
        <v>1290</v>
      </c>
      <c r="E1721" s="1" t="s">
        <v>887</v>
      </c>
      <c r="F1721" s="14" t="s">
        <v>1133</v>
      </c>
      <c r="G1721" s="1" t="s">
        <v>44</v>
      </c>
      <c r="H1721" s="45">
        <v>5040</v>
      </c>
      <c r="I1721" s="107" t="s">
        <v>2518</v>
      </c>
      <c r="J1721" s="1" t="s">
        <v>57</v>
      </c>
      <c r="K1721" s="107" t="s">
        <v>1366</v>
      </c>
      <c r="L1721" s="9">
        <v>90.67</v>
      </c>
      <c r="M1721" s="59">
        <f t="shared" si="30"/>
        <v>456976.8</v>
      </c>
      <c r="N1721" s="17" t="s">
        <v>34</v>
      </c>
      <c r="O1721" s="5" t="s">
        <v>21</v>
      </c>
      <c r="P1721" s="1" t="s">
        <v>226</v>
      </c>
      <c r="Q1721" s="107" t="s">
        <v>1361</v>
      </c>
      <c r="R1721" s="16" t="s">
        <v>1315</v>
      </c>
      <c r="S1721" s="1" t="s">
        <v>2776</v>
      </c>
      <c r="T1721" s="60" t="s">
        <v>1362</v>
      </c>
    </row>
    <row r="1722" spans="1:20" ht="95.1" customHeight="1" x14ac:dyDescent="0.25">
      <c r="A1722" s="121" t="s">
        <v>2280</v>
      </c>
      <c r="B1722" s="107" t="s">
        <v>1289</v>
      </c>
      <c r="C1722" s="107" t="s">
        <v>1496</v>
      </c>
      <c r="D1722" s="107" t="s">
        <v>1290</v>
      </c>
      <c r="E1722" s="1" t="s">
        <v>887</v>
      </c>
      <c r="F1722" s="14" t="s">
        <v>1133</v>
      </c>
      <c r="G1722" s="1" t="s">
        <v>44</v>
      </c>
      <c r="H1722" s="45">
        <v>8000</v>
      </c>
      <c r="I1722" s="107" t="s">
        <v>2518</v>
      </c>
      <c r="J1722" s="1" t="s">
        <v>57</v>
      </c>
      <c r="K1722" s="107" t="s">
        <v>1367</v>
      </c>
      <c r="L1722" s="9">
        <v>331.81</v>
      </c>
      <c r="M1722" s="59">
        <f t="shared" si="30"/>
        <v>2654480</v>
      </c>
      <c r="N1722" s="17" t="s">
        <v>34</v>
      </c>
      <c r="O1722" s="5" t="s">
        <v>21</v>
      </c>
      <c r="P1722" s="1" t="s">
        <v>226</v>
      </c>
      <c r="Q1722" s="107" t="s">
        <v>1361</v>
      </c>
      <c r="R1722" s="16" t="s">
        <v>1315</v>
      </c>
      <c r="S1722" s="1" t="s">
        <v>2776</v>
      </c>
      <c r="T1722" s="60" t="s">
        <v>1362</v>
      </c>
    </row>
    <row r="1723" spans="1:20" ht="95.1" customHeight="1" x14ac:dyDescent="0.25">
      <c r="A1723" s="121" t="s">
        <v>2280</v>
      </c>
      <c r="B1723" s="107" t="s">
        <v>1289</v>
      </c>
      <c r="C1723" s="107" t="s">
        <v>1496</v>
      </c>
      <c r="D1723" s="107" t="s">
        <v>1290</v>
      </c>
      <c r="E1723" s="1" t="s">
        <v>887</v>
      </c>
      <c r="F1723" s="14" t="s">
        <v>1133</v>
      </c>
      <c r="G1723" s="1" t="s">
        <v>44</v>
      </c>
      <c r="H1723" s="45">
        <v>1000</v>
      </c>
      <c r="I1723" s="107" t="s">
        <v>2518</v>
      </c>
      <c r="J1723" s="1" t="s">
        <v>57</v>
      </c>
      <c r="K1723" s="107" t="s">
        <v>1368</v>
      </c>
      <c r="L1723" s="9">
        <v>151.83000000000001</v>
      </c>
      <c r="M1723" s="59">
        <f t="shared" si="30"/>
        <v>151830</v>
      </c>
      <c r="N1723" s="17" t="s">
        <v>34</v>
      </c>
      <c r="O1723" s="5" t="s">
        <v>21</v>
      </c>
      <c r="P1723" s="1" t="s">
        <v>226</v>
      </c>
      <c r="Q1723" s="107" t="s">
        <v>1361</v>
      </c>
      <c r="R1723" s="16" t="s">
        <v>1315</v>
      </c>
      <c r="S1723" s="1" t="s">
        <v>2776</v>
      </c>
      <c r="T1723" s="60" t="s">
        <v>1362</v>
      </c>
    </row>
    <row r="1724" spans="1:20" ht="95.1" customHeight="1" x14ac:dyDescent="0.25">
      <c r="A1724" s="121" t="s">
        <v>2280</v>
      </c>
      <c r="B1724" s="107" t="s">
        <v>1289</v>
      </c>
      <c r="C1724" s="107" t="s">
        <v>1496</v>
      </c>
      <c r="D1724" s="107" t="s">
        <v>1290</v>
      </c>
      <c r="E1724" s="1" t="s">
        <v>887</v>
      </c>
      <c r="F1724" s="14" t="s">
        <v>1133</v>
      </c>
      <c r="G1724" s="1" t="s">
        <v>44</v>
      </c>
      <c r="H1724" s="45">
        <v>1000</v>
      </c>
      <c r="I1724" s="107" t="s">
        <v>2518</v>
      </c>
      <c r="J1724" s="1" t="s">
        <v>57</v>
      </c>
      <c r="K1724" s="107" t="s">
        <v>1369</v>
      </c>
      <c r="L1724" s="9">
        <v>37.36</v>
      </c>
      <c r="M1724" s="59">
        <f t="shared" si="30"/>
        <v>37360</v>
      </c>
      <c r="N1724" s="17" t="s">
        <v>34</v>
      </c>
      <c r="O1724" s="5" t="s">
        <v>21</v>
      </c>
      <c r="P1724" s="1" t="s">
        <v>226</v>
      </c>
      <c r="Q1724" s="107" t="s">
        <v>1361</v>
      </c>
      <c r="R1724" s="16" t="s">
        <v>1315</v>
      </c>
      <c r="S1724" s="1" t="s">
        <v>2776</v>
      </c>
      <c r="T1724" s="60" t="s">
        <v>1362</v>
      </c>
    </row>
    <row r="1725" spans="1:20" ht="95.1" customHeight="1" x14ac:dyDescent="0.25">
      <c r="A1725" s="121" t="s">
        <v>2280</v>
      </c>
      <c r="B1725" s="107" t="s">
        <v>1289</v>
      </c>
      <c r="C1725" s="107" t="s">
        <v>1496</v>
      </c>
      <c r="D1725" s="107" t="s">
        <v>1321</v>
      </c>
      <c r="E1725" s="1" t="s">
        <v>887</v>
      </c>
      <c r="F1725" s="14" t="s">
        <v>1133</v>
      </c>
      <c r="G1725" s="1" t="s">
        <v>44</v>
      </c>
      <c r="H1725" s="45">
        <v>400</v>
      </c>
      <c r="I1725" s="45" t="s">
        <v>2607</v>
      </c>
      <c r="J1725" s="1" t="s">
        <v>57</v>
      </c>
      <c r="K1725" s="107" t="s">
        <v>1370</v>
      </c>
      <c r="L1725" s="9">
        <v>29</v>
      </c>
      <c r="M1725" s="59">
        <f t="shared" si="30"/>
        <v>11600</v>
      </c>
      <c r="N1725" s="17" t="s">
        <v>34</v>
      </c>
      <c r="O1725" s="5" t="s">
        <v>21</v>
      </c>
      <c r="P1725" s="1" t="s">
        <v>226</v>
      </c>
      <c r="Q1725" s="107" t="s">
        <v>1371</v>
      </c>
      <c r="R1725" s="16" t="s">
        <v>1315</v>
      </c>
      <c r="S1725" s="1" t="s">
        <v>2776</v>
      </c>
      <c r="T1725" s="60" t="s">
        <v>1316</v>
      </c>
    </row>
    <row r="1726" spans="1:20" ht="95.1" customHeight="1" x14ac:dyDescent="0.25">
      <c r="A1726" s="121" t="s">
        <v>2280</v>
      </c>
      <c r="B1726" s="107" t="s">
        <v>1289</v>
      </c>
      <c r="C1726" s="107" t="s">
        <v>1496</v>
      </c>
      <c r="D1726" s="107" t="s">
        <v>1321</v>
      </c>
      <c r="E1726" s="1" t="s">
        <v>887</v>
      </c>
      <c r="F1726" s="14" t="s">
        <v>1133</v>
      </c>
      <c r="G1726" s="1" t="s">
        <v>44</v>
      </c>
      <c r="H1726" s="45">
        <v>400</v>
      </c>
      <c r="I1726" s="45" t="s">
        <v>2607</v>
      </c>
      <c r="J1726" s="1" t="s">
        <v>57</v>
      </c>
      <c r="K1726" s="107" t="s">
        <v>1372</v>
      </c>
      <c r="L1726" s="9">
        <v>32</v>
      </c>
      <c r="M1726" s="59">
        <f t="shared" si="30"/>
        <v>12800</v>
      </c>
      <c r="N1726" s="17" t="s">
        <v>34</v>
      </c>
      <c r="O1726" s="5" t="s">
        <v>21</v>
      </c>
      <c r="P1726" s="1" t="s">
        <v>226</v>
      </c>
      <c r="Q1726" s="107" t="s">
        <v>1371</v>
      </c>
      <c r="R1726" s="16" t="s">
        <v>1315</v>
      </c>
      <c r="S1726" s="1" t="s">
        <v>2776</v>
      </c>
      <c r="T1726" s="60" t="s">
        <v>1316</v>
      </c>
    </row>
    <row r="1727" spans="1:20" ht="95.1" customHeight="1" x14ac:dyDescent="0.25">
      <c r="A1727" s="121" t="s">
        <v>2280</v>
      </c>
      <c r="B1727" s="107" t="s">
        <v>1289</v>
      </c>
      <c r="C1727" s="107" t="s">
        <v>1496</v>
      </c>
      <c r="D1727" s="107" t="s">
        <v>1321</v>
      </c>
      <c r="E1727" s="1" t="s">
        <v>887</v>
      </c>
      <c r="F1727" s="14" t="s">
        <v>1133</v>
      </c>
      <c r="G1727" s="1" t="s">
        <v>44</v>
      </c>
      <c r="H1727" s="45">
        <v>400</v>
      </c>
      <c r="I1727" s="45" t="s">
        <v>2607</v>
      </c>
      <c r="J1727" s="1" t="s">
        <v>57</v>
      </c>
      <c r="K1727" s="107" t="s">
        <v>1373</v>
      </c>
      <c r="L1727" s="9">
        <v>32</v>
      </c>
      <c r="M1727" s="59">
        <f t="shared" si="30"/>
        <v>12800</v>
      </c>
      <c r="N1727" s="17" t="s">
        <v>34</v>
      </c>
      <c r="O1727" s="5" t="s">
        <v>21</v>
      </c>
      <c r="P1727" s="1" t="s">
        <v>226</v>
      </c>
      <c r="Q1727" s="107" t="s">
        <v>1371</v>
      </c>
      <c r="R1727" s="16" t="s">
        <v>1315</v>
      </c>
      <c r="S1727" s="1" t="s">
        <v>2776</v>
      </c>
      <c r="T1727" s="60" t="s">
        <v>1316</v>
      </c>
    </row>
    <row r="1728" spans="1:20" ht="95.1" customHeight="1" x14ac:dyDescent="0.25">
      <c r="A1728" s="121" t="s">
        <v>2280</v>
      </c>
      <c r="B1728" s="107" t="s">
        <v>1289</v>
      </c>
      <c r="C1728" s="107" t="s">
        <v>1496</v>
      </c>
      <c r="D1728" s="107" t="s">
        <v>1321</v>
      </c>
      <c r="E1728" s="1" t="s">
        <v>887</v>
      </c>
      <c r="F1728" s="14" t="s">
        <v>1133</v>
      </c>
      <c r="G1728" s="1" t="s">
        <v>44</v>
      </c>
      <c r="H1728" s="45">
        <v>2600</v>
      </c>
      <c r="I1728" s="45" t="s">
        <v>2607</v>
      </c>
      <c r="J1728" s="1" t="s">
        <v>57</v>
      </c>
      <c r="K1728" s="107" t="s">
        <v>1374</v>
      </c>
      <c r="L1728" s="9">
        <v>21</v>
      </c>
      <c r="M1728" s="59">
        <f t="shared" si="30"/>
        <v>54600</v>
      </c>
      <c r="N1728" s="17" t="s">
        <v>34</v>
      </c>
      <c r="O1728" s="5" t="s">
        <v>21</v>
      </c>
      <c r="P1728" s="1" t="s">
        <v>226</v>
      </c>
      <c r="Q1728" s="107" t="s">
        <v>1371</v>
      </c>
      <c r="R1728" s="16" t="s">
        <v>1315</v>
      </c>
      <c r="S1728" s="1" t="s">
        <v>2776</v>
      </c>
      <c r="T1728" s="60" t="s">
        <v>1316</v>
      </c>
    </row>
    <row r="1729" spans="1:20" ht="95.1" customHeight="1" x14ac:dyDescent="0.25">
      <c r="A1729" s="121" t="s">
        <v>2280</v>
      </c>
      <c r="B1729" s="107" t="s">
        <v>1289</v>
      </c>
      <c r="C1729" s="107" t="s">
        <v>1496</v>
      </c>
      <c r="D1729" s="107" t="s">
        <v>1321</v>
      </c>
      <c r="E1729" s="1" t="s">
        <v>887</v>
      </c>
      <c r="F1729" s="14" t="s">
        <v>1133</v>
      </c>
      <c r="G1729" s="1" t="s">
        <v>44</v>
      </c>
      <c r="H1729" s="45">
        <v>800</v>
      </c>
      <c r="I1729" s="45" t="s">
        <v>2607</v>
      </c>
      <c r="J1729" s="1" t="s">
        <v>57</v>
      </c>
      <c r="K1729" s="107" t="s">
        <v>1375</v>
      </c>
      <c r="L1729" s="9">
        <v>25</v>
      </c>
      <c r="M1729" s="59">
        <f t="shared" si="30"/>
        <v>20000</v>
      </c>
      <c r="N1729" s="17" t="s">
        <v>34</v>
      </c>
      <c r="O1729" s="5" t="s">
        <v>21</v>
      </c>
      <c r="P1729" s="1" t="s">
        <v>226</v>
      </c>
      <c r="Q1729" s="107" t="s">
        <v>1371</v>
      </c>
      <c r="R1729" s="16" t="s">
        <v>1315</v>
      </c>
      <c r="S1729" s="1" t="s">
        <v>2776</v>
      </c>
      <c r="T1729" s="60" t="s">
        <v>1316</v>
      </c>
    </row>
    <row r="1730" spans="1:20" ht="95.1" customHeight="1" x14ac:dyDescent="0.25">
      <c r="A1730" s="121" t="s">
        <v>2280</v>
      </c>
      <c r="B1730" s="107" t="s">
        <v>1289</v>
      </c>
      <c r="C1730" s="107" t="s">
        <v>1496</v>
      </c>
      <c r="D1730" s="107" t="s">
        <v>1321</v>
      </c>
      <c r="E1730" s="1" t="s">
        <v>887</v>
      </c>
      <c r="F1730" s="14" t="s">
        <v>1133</v>
      </c>
      <c r="G1730" s="1" t="s">
        <v>44</v>
      </c>
      <c r="H1730" s="45">
        <v>400</v>
      </c>
      <c r="I1730" s="45" t="s">
        <v>2607</v>
      </c>
      <c r="J1730" s="1" t="s">
        <v>57</v>
      </c>
      <c r="K1730" s="107" t="s">
        <v>1376</v>
      </c>
      <c r="L1730" s="9">
        <v>25</v>
      </c>
      <c r="M1730" s="59">
        <f t="shared" si="30"/>
        <v>10000</v>
      </c>
      <c r="N1730" s="17" t="s">
        <v>34</v>
      </c>
      <c r="O1730" s="5" t="s">
        <v>21</v>
      </c>
      <c r="P1730" s="1" t="s">
        <v>226</v>
      </c>
      <c r="Q1730" s="107" t="s">
        <v>1371</v>
      </c>
      <c r="R1730" s="16" t="s">
        <v>1315</v>
      </c>
      <c r="S1730" s="1" t="s">
        <v>2776</v>
      </c>
      <c r="T1730" s="60" t="s">
        <v>1316</v>
      </c>
    </row>
    <row r="1731" spans="1:20" ht="95.1" customHeight="1" x14ac:dyDescent="0.25">
      <c r="A1731" s="121" t="s">
        <v>2280</v>
      </c>
      <c r="B1731" s="107" t="s">
        <v>1289</v>
      </c>
      <c r="C1731" s="107" t="s">
        <v>1496</v>
      </c>
      <c r="D1731" s="107" t="s">
        <v>1321</v>
      </c>
      <c r="E1731" s="1" t="s">
        <v>887</v>
      </c>
      <c r="F1731" s="14" t="s">
        <v>1133</v>
      </c>
      <c r="G1731" s="1" t="s">
        <v>44</v>
      </c>
      <c r="H1731" s="45">
        <v>400</v>
      </c>
      <c r="I1731" s="45" t="s">
        <v>2607</v>
      </c>
      <c r="J1731" s="1" t="s">
        <v>57</v>
      </c>
      <c r="K1731" s="107" t="s">
        <v>1377</v>
      </c>
      <c r="L1731" s="9">
        <v>29</v>
      </c>
      <c r="M1731" s="59">
        <f t="shared" si="30"/>
        <v>11600</v>
      </c>
      <c r="N1731" s="17" t="s">
        <v>34</v>
      </c>
      <c r="O1731" s="5" t="s">
        <v>21</v>
      </c>
      <c r="P1731" s="1" t="s">
        <v>226</v>
      </c>
      <c r="Q1731" s="107" t="s">
        <v>1371</v>
      </c>
      <c r="R1731" s="16" t="s">
        <v>1315</v>
      </c>
      <c r="S1731" s="1" t="s">
        <v>2776</v>
      </c>
      <c r="T1731" s="60" t="s">
        <v>1316</v>
      </c>
    </row>
    <row r="1732" spans="1:20" ht="95.1" customHeight="1" x14ac:dyDescent="0.25">
      <c r="A1732" s="121" t="s">
        <v>2280</v>
      </c>
      <c r="B1732" s="107" t="s">
        <v>1289</v>
      </c>
      <c r="C1732" s="107" t="s">
        <v>1496</v>
      </c>
      <c r="D1732" s="107" t="s">
        <v>1321</v>
      </c>
      <c r="E1732" s="1" t="s">
        <v>887</v>
      </c>
      <c r="F1732" s="14" t="s">
        <v>1133</v>
      </c>
      <c r="G1732" s="1" t="s">
        <v>44</v>
      </c>
      <c r="H1732" s="45">
        <v>400</v>
      </c>
      <c r="I1732" s="45" t="s">
        <v>2607</v>
      </c>
      <c r="J1732" s="1" t="s">
        <v>57</v>
      </c>
      <c r="K1732" s="107" t="s">
        <v>1378</v>
      </c>
      <c r="L1732" s="9">
        <v>43.48</v>
      </c>
      <c r="M1732" s="59">
        <f t="shared" si="30"/>
        <v>17392</v>
      </c>
      <c r="N1732" s="17" t="s">
        <v>34</v>
      </c>
      <c r="O1732" s="5" t="s">
        <v>21</v>
      </c>
      <c r="P1732" s="1" t="s">
        <v>226</v>
      </c>
      <c r="Q1732" s="107" t="s">
        <v>1371</v>
      </c>
      <c r="R1732" s="16" t="s">
        <v>1315</v>
      </c>
      <c r="S1732" s="1" t="s">
        <v>2776</v>
      </c>
      <c r="T1732" s="60" t="s">
        <v>1316</v>
      </c>
    </row>
    <row r="1733" spans="1:20" ht="95.1" customHeight="1" x14ac:dyDescent="0.25">
      <c r="A1733" s="121" t="s">
        <v>2280</v>
      </c>
      <c r="B1733" s="107" t="s">
        <v>1289</v>
      </c>
      <c r="C1733" s="107" t="s">
        <v>1496</v>
      </c>
      <c r="D1733" s="107" t="s">
        <v>1321</v>
      </c>
      <c r="E1733" s="1" t="s">
        <v>887</v>
      </c>
      <c r="F1733" s="14" t="s">
        <v>1133</v>
      </c>
      <c r="G1733" s="1" t="s">
        <v>44</v>
      </c>
      <c r="H1733" s="45">
        <v>400</v>
      </c>
      <c r="I1733" s="45" t="s">
        <v>2607</v>
      </c>
      <c r="J1733" s="1" t="s">
        <v>57</v>
      </c>
      <c r="K1733" s="107" t="s">
        <v>1379</v>
      </c>
      <c r="L1733" s="9">
        <v>76</v>
      </c>
      <c r="M1733" s="59">
        <f t="shared" si="30"/>
        <v>30400</v>
      </c>
      <c r="N1733" s="17" t="s">
        <v>34</v>
      </c>
      <c r="O1733" s="5" t="s">
        <v>21</v>
      </c>
      <c r="P1733" s="1" t="s">
        <v>226</v>
      </c>
      <c r="Q1733" s="107" t="s">
        <v>1371</v>
      </c>
      <c r="R1733" s="16" t="s">
        <v>1315</v>
      </c>
      <c r="S1733" s="1" t="s">
        <v>2776</v>
      </c>
      <c r="T1733" s="60" t="s">
        <v>1316</v>
      </c>
    </row>
    <row r="1734" spans="1:20" ht="95.1" customHeight="1" x14ac:dyDescent="0.25">
      <c r="A1734" s="121" t="s">
        <v>2280</v>
      </c>
      <c r="B1734" s="107" t="s">
        <v>1289</v>
      </c>
      <c r="C1734" s="107" t="s">
        <v>1496</v>
      </c>
      <c r="D1734" s="107" t="s">
        <v>1321</v>
      </c>
      <c r="E1734" s="1" t="s">
        <v>887</v>
      </c>
      <c r="F1734" s="14" t="s">
        <v>1133</v>
      </c>
      <c r="G1734" s="1" t="s">
        <v>44</v>
      </c>
      <c r="H1734" s="45">
        <v>800</v>
      </c>
      <c r="I1734" s="45" t="s">
        <v>2607</v>
      </c>
      <c r="J1734" s="1" t="s">
        <v>57</v>
      </c>
      <c r="K1734" s="107" t="s">
        <v>1380</v>
      </c>
      <c r="L1734" s="9">
        <v>15</v>
      </c>
      <c r="M1734" s="59">
        <f t="shared" si="30"/>
        <v>12000</v>
      </c>
      <c r="N1734" s="17" t="s">
        <v>34</v>
      </c>
      <c r="O1734" s="5" t="s">
        <v>21</v>
      </c>
      <c r="P1734" s="1" t="s">
        <v>226</v>
      </c>
      <c r="Q1734" s="107" t="s">
        <v>1371</v>
      </c>
      <c r="R1734" s="16" t="s">
        <v>1315</v>
      </c>
      <c r="S1734" s="1" t="s">
        <v>2776</v>
      </c>
      <c r="T1734" s="60" t="s">
        <v>1316</v>
      </c>
    </row>
    <row r="1735" spans="1:20" ht="95.1" customHeight="1" x14ac:dyDescent="0.25">
      <c r="A1735" s="121" t="s">
        <v>2280</v>
      </c>
      <c r="B1735" s="107" t="s">
        <v>1289</v>
      </c>
      <c r="C1735" s="107" t="s">
        <v>1496</v>
      </c>
      <c r="D1735" s="107" t="s">
        <v>1321</v>
      </c>
      <c r="E1735" s="1" t="s">
        <v>887</v>
      </c>
      <c r="F1735" s="14" t="s">
        <v>1133</v>
      </c>
      <c r="G1735" s="1" t="s">
        <v>44</v>
      </c>
      <c r="H1735" s="45">
        <v>1800</v>
      </c>
      <c r="I1735" s="45" t="s">
        <v>2607</v>
      </c>
      <c r="J1735" s="1" t="s">
        <v>57</v>
      </c>
      <c r="K1735" s="107" t="s">
        <v>1381</v>
      </c>
      <c r="L1735" s="9">
        <v>11</v>
      </c>
      <c r="M1735" s="59">
        <f t="shared" si="30"/>
        <v>19800</v>
      </c>
      <c r="N1735" s="17" t="s">
        <v>34</v>
      </c>
      <c r="O1735" s="5" t="s">
        <v>21</v>
      </c>
      <c r="P1735" s="1" t="s">
        <v>226</v>
      </c>
      <c r="Q1735" s="107" t="s">
        <v>1371</v>
      </c>
      <c r="R1735" s="16" t="s">
        <v>1315</v>
      </c>
      <c r="S1735" s="1" t="s">
        <v>2776</v>
      </c>
      <c r="T1735" s="60" t="s">
        <v>1316</v>
      </c>
    </row>
    <row r="1736" spans="1:20" ht="95.1" customHeight="1" x14ac:dyDescent="0.25">
      <c r="A1736" s="121" t="s">
        <v>2280</v>
      </c>
      <c r="B1736" s="107" t="s">
        <v>1289</v>
      </c>
      <c r="C1736" s="107" t="s">
        <v>1496</v>
      </c>
      <c r="D1736" s="107" t="s">
        <v>1321</v>
      </c>
      <c r="E1736" s="1" t="s">
        <v>887</v>
      </c>
      <c r="F1736" s="14" t="s">
        <v>1133</v>
      </c>
      <c r="G1736" s="1" t="s">
        <v>44</v>
      </c>
      <c r="H1736" s="45">
        <v>600</v>
      </c>
      <c r="I1736" s="45" t="s">
        <v>2607</v>
      </c>
      <c r="J1736" s="1" t="s">
        <v>57</v>
      </c>
      <c r="K1736" s="107" t="s">
        <v>1382</v>
      </c>
      <c r="L1736" s="9">
        <v>12</v>
      </c>
      <c r="M1736" s="59">
        <f t="shared" si="30"/>
        <v>7200</v>
      </c>
      <c r="N1736" s="17" t="s">
        <v>34</v>
      </c>
      <c r="O1736" s="5" t="s">
        <v>21</v>
      </c>
      <c r="P1736" s="1" t="s">
        <v>226</v>
      </c>
      <c r="Q1736" s="107" t="s">
        <v>1371</v>
      </c>
      <c r="R1736" s="16" t="s">
        <v>1315</v>
      </c>
      <c r="S1736" s="1" t="s">
        <v>2776</v>
      </c>
      <c r="T1736" s="60" t="s">
        <v>1316</v>
      </c>
    </row>
    <row r="1737" spans="1:20" ht="95.1" customHeight="1" x14ac:dyDescent="0.25">
      <c r="A1737" s="121" t="s">
        <v>2280</v>
      </c>
      <c r="B1737" s="107" t="s">
        <v>1289</v>
      </c>
      <c r="C1737" s="107" t="s">
        <v>1496</v>
      </c>
      <c r="D1737" s="107" t="s">
        <v>1321</v>
      </c>
      <c r="E1737" s="1" t="s">
        <v>887</v>
      </c>
      <c r="F1737" s="14" t="s">
        <v>1133</v>
      </c>
      <c r="G1737" s="1" t="s">
        <v>44</v>
      </c>
      <c r="H1737" s="45">
        <v>400</v>
      </c>
      <c r="I1737" s="45" t="s">
        <v>2607</v>
      </c>
      <c r="J1737" s="1" t="s">
        <v>57</v>
      </c>
      <c r="K1737" s="107" t="s">
        <v>1383</v>
      </c>
      <c r="L1737" s="9">
        <v>13.5</v>
      </c>
      <c r="M1737" s="59">
        <f t="shared" si="30"/>
        <v>5400</v>
      </c>
      <c r="N1737" s="17" t="s">
        <v>34</v>
      </c>
      <c r="O1737" s="5" t="s">
        <v>21</v>
      </c>
      <c r="P1737" s="1" t="s">
        <v>226</v>
      </c>
      <c r="Q1737" s="107" t="s">
        <v>1371</v>
      </c>
      <c r="R1737" s="16" t="s">
        <v>1315</v>
      </c>
      <c r="S1737" s="1" t="s">
        <v>2776</v>
      </c>
      <c r="T1737" s="60" t="s">
        <v>1316</v>
      </c>
    </row>
    <row r="1738" spans="1:20" ht="95.1" customHeight="1" x14ac:dyDescent="0.25">
      <c r="A1738" s="121" t="s">
        <v>2280</v>
      </c>
      <c r="B1738" s="107" t="s">
        <v>1289</v>
      </c>
      <c r="C1738" s="107" t="s">
        <v>1496</v>
      </c>
      <c r="D1738" s="107" t="s">
        <v>1321</v>
      </c>
      <c r="E1738" s="1" t="s">
        <v>887</v>
      </c>
      <c r="F1738" s="14" t="s">
        <v>1133</v>
      </c>
      <c r="G1738" s="1" t="s">
        <v>44</v>
      </c>
      <c r="H1738" s="45">
        <v>400</v>
      </c>
      <c r="I1738" s="45" t="s">
        <v>2607</v>
      </c>
      <c r="J1738" s="1" t="s">
        <v>57</v>
      </c>
      <c r="K1738" s="107" t="s">
        <v>1384</v>
      </c>
      <c r="L1738" s="9">
        <v>34</v>
      </c>
      <c r="M1738" s="59">
        <f t="shared" si="30"/>
        <v>13600</v>
      </c>
      <c r="N1738" s="17" t="s">
        <v>34</v>
      </c>
      <c r="O1738" s="5" t="s">
        <v>21</v>
      </c>
      <c r="P1738" s="1" t="s">
        <v>226</v>
      </c>
      <c r="Q1738" s="107" t="s">
        <v>1371</v>
      </c>
      <c r="R1738" s="16" t="s">
        <v>1315</v>
      </c>
      <c r="S1738" s="1" t="s">
        <v>2776</v>
      </c>
      <c r="T1738" s="60" t="s">
        <v>1316</v>
      </c>
    </row>
    <row r="1739" spans="1:20" ht="95.1" customHeight="1" x14ac:dyDescent="0.25">
      <c r="A1739" s="121" t="s">
        <v>2280</v>
      </c>
      <c r="B1739" s="107" t="s">
        <v>1289</v>
      </c>
      <c r="C1739" s="107" t="s">
        <v>1496</v>
      </c>
      <c r="D1739" s="107" t="s">
        <v>1321</v>
      </c>
      <c r="E1739" s="1" t="s">
        <v>887</v>
      </c>
      <c r="F1739" s="14" t="s">
        <v>1133</v>
      </c>
      <c r="G1739" s="1" t="s">
        <v>44</v>
      </c>
      <c r="H1739" s="45">
        <v>400</v>
      </c>
      <c r="I1739" s="45" t="s">
        <v>2607</v>
      </c>
      <c r="J1739" s="1" t="s">
        <v>57</v>
      </c>
      <c r="K1739" s="107" t="s">
        <v>1385</v>
      </c>
      <c r="L1739" s="9">
        <v>37</v>
      </c>
      <c r="M1739" s="59">
        <f t="shared" si="30"/>
        <v>14800</v>
      </c>
      <c r="N1739" s="17" t="s">
        <v>34</v>
      </c>
      <c r="O1739" s="5" t="s">
        <v>21</v>
      </c>
      <c r="P1739" s="1" t="s">
        <v>226</v>
      </c>
      <c r="Q1739" s="107" t="s">
        <v>1371</v>
      </c>
      <c r="R1739" s="16" t="s">
        <v>1315</v>
      </c>
      <c r="S1739" s="1" t="s">
        <v>2776</v>
      </c>
      <c r="T1739" s="60" t="s">
        <v>1316</v>
      </c>
    </row>
    <row r="1740" spans="1:20" ht="95.1" customHeight="1" x14ac:dyDescent="0.25">
      <c r="A1740" s="121" t="s">
        <v>2280</v>
      </c>
      <c r="B1740" s="107" t="s">
        <v>1289</v>
      </c>
      <c r="C1740" s="107" t="s">
        <v>1496</v>
      </c>
      <c r="D1740" s="107" t="s">
        <v>1321</v>
      </c>
      <c r="E1740" s="1" t="s">
        <v>887</v>
      </c>
      <c r="F1740" s="14" t="s">
        <v>1133</v>
      </c>
      <c r="G1740" s="1" t="s">
        <v>44</v>
      </c>
      <c r="H1740" s="45">
        <v>360</v>
      </c>
      <c r="I1740" s="45" t="s">
        <v>2607</v>
      </c>
      <c r="J1740" s="1" t="s">
        <v>57</v>
      </c>
      <c r="K1740" s="107" t="s">
        <v>1386</v>
      </c>
      <c r="L1740" s="9">
        <v>16</v>
      </c>
      <c r="M1740" s="59">
        <f t="shared" si="30"/>
        <v>5760</v>
      </c>
      <c r="N1740" s="17" t="s">
        <v>34</v>
      </c>
      <c r="O1740" s="5" t="s">
        <v>21</v>
      </c>
      <c r="P1740" s="1" t="s">
        <v>226</v>
      </c>
      <c r="Q1740" s="107" t="s">
        <v>1371</v>
      </c>
      <c r="R1740" s="16" t="s">
        <v>1315</v>
      </c>
      <c r="S1740" s="1" t="s">
        <v>2776</v>
      </c>
      <c r="T1740" s="60" t="s">
        <v>1316</v>
      </c>
    </row>
    <row r="1741" spans="1:20" ht="95.1" customHeight="1" x14ac:dyDescent="0.25">
      <c r="A1741" s="121" t="s">
        <v>2280</v>
      </c>
      <c r="B1741" s="107" t="s">
        <v>1289</v>
      </c>
      <c r="C1741" s="107" t="s">
        <v>1496</v>
      </c>
      <c r="D1741" s="107" t="s">
        <v>1321</v>
      </c>
      <c r="E1741" s="1" t="s">
        <v>887</v>
      </c>
      <c r="F1741" s="14" t="s">
        <v>1133</v>
      </c>
      <c r="G1741" s="1" t="s">
        <v>44</v>
      </c>
      <c r="H1741" s="45">
        <v>800</v>
      </c>
      <c r="I1741" s="45" t="s">
        <v>2607</v>
      </c>
      <c r="J1741" s="1" t="s">
        <v>57</v>
      </c>
      <c r="K1741" s="107" t="s">
        <v>1387</v>
      </c>
      <c r="L1741" s="9">
        <v>61.3</v>
      </c>
      <c r="M1741" s="59">
        <f t="shared" si="30"/>
        <v>49040</v>
      </c>
      <c r="N1741" s="17" t="s">
        <v>34</v>
      </c>
      <c r="O1741" s="5" t="s">
        <v>21</v>
      </c>
      <c r="P1741" s="1" t="s">
        <v>226</v>
      </c>
      <c r="Q1741" s="107" t="s">
        <v>1371</v>
      </c>
      <c r="R1741" s="16" t="s">
        <v>1315</v>
      </c>
      <c r="S1741" s="1" t="s">
        <v>2776</v>
      </c>
      <c r="T1741" s="60" t="s">
        <v>1316</v>
      </c>
    </row>
    <row r="1742" spans="1:20" ht="95.1" customHeight="1" x14ac:dyDescent="0.25">
      <c r="A1742" s="121" t="s">
        <v>2280</v>
      </c>
      <c r="B1742" s="107" t="s">
        <v>1289</v>
      </c>
      <c r="C1742" s="107" t="s">
        <v>1496</v>
      </c>
      <c r="D1742" s="107" t="s">
        <v>1321</v>
      </c>
      <c r="E1742" s="1" t="s">
        <v>887</v>
      </c>
      <c r="F1742" s="14" t="s">
        <v>1133</v>
      </c>
      <c r="G1742" s="1" t="s">
        <v>44</v>
      </c>
      <c r="H1742" s="45">
        <v>300</v>
      </c>
      <c r="I1742" s="45" t="s">
        <v>2607</v>
      </c>
      <c r="J1742" s="1" t="s">
        <v>57</v>
      </c>
      <c r="K1742" s="107" t="s">
        <v>1388</v>
      </c>
      <c r="L1742" s="9">
        <v>55</v>
      </c>
      <c r="M1742" s="59">
        <f t="shared" si="30"/>
        <v>16500</v>
      </c>
      <c r="N1742" s="17" t="s">
        <v>34</v>
      </c>
      <c r="O1742" s="5" t="s">
        <v>21</v>
      </c>
      <c r="P1742" s="1" t="s">
        <v>226</v>
      </c>
      <c r="Q1742" s="107" t="s">
        <v>1371</v>
      </c>
      <c r="R1742" s="16" t="s">
        <v>1315</v>
      </c>
      <c r="S1742" s="1" t="s">
        <v>2776</v>
      </c>
      <c r="T1742" s="60" t="s">
        <v>1316</v>
      </c>
    </row>
    <row r="1743" spans="1:20" ht="95.1" customHeight="1" x14ac:dyDescent="0.25">
      <c r="A1743" s="121" t="s">
        <v>2280</v>
      </c>
      <c r="B1743" s="107" t="s">
        <v>1289</v>
      </c>
      <c r="C1743" s="107" t="s">
        <v>1496</v>
      </c>
      <c r="D1743" s="107" t="s">
        <v>1321</v>
      </c>
      <c r="E1743" s="1" t="s">
        <v>887</v>
      </c>
      <c r="F1743" s="14" t="s">
        <v>1133</v>
      </c>
      <c r="G1743" s="1" t="s">
        <v>44</v>
      </c>
      <c r="H1743" s="45">
        <v>300</v>
      </c>
      <c r="I1743" s="45" t="s">
        <v>2607</v>
      </c>
      <c r="J1743" s="1" t="s">
        <v>57</v>
      </c>
      <c r="K1743" s="107" t="s">
        <v>1389</v>
      </c>
      <c r="L1743" s="9">
        <v>110</v>
      </c>
      <c r="M1743" s="59">
        <f t="shared" si="30"/>
        <v>33000</v>
      </c>
      <c r="N1743" s="17" t="s">
        <v>34</v>
      </c>
      <c r="O1743" s="5" t="s">
        <v>21</v>
      </c>
      <c r="P1743" s="1" t="s">
        <v>226</v>
      </c>
      <c r="Q1743" s="107" t="s">
        <v>1371</v>
      </c>
      <c r="R1743" s="16" t="s">
        <v>1315</v>
      </c>
      <c r="S1743" s="1" t="s">
        <v>2776</v>
      </c>
      <c r="T1743" s="60" t="s">
        <v>1316</v>
      </c>
    </row>
    <row r="1744" spans="1:20" ht="95.1" customHeight="1" x14ac:dyDescent="0.25">
      <c r="A1744" s="121" t="s">
        <v>2280</v>
      </c>
      <c r="B1744" s="107" t="s">
        <v>1289</v>
      </c>
      <c r="C1744" s="107" t="s">
        <v>1496</v>
      </c>
      <c r="D1744" s="107" t="s">
        <v>1321</v>
      </c>
      <c r="E1744" s="1" t="s">
        <v>887</v>
      </c>
      <c r="F1744" s="14" t="s">
        <v>1133</v>
      </c>
      <c r="G1744" s="1" t="s">
        <v>44</v>
      </c>
      <c r="H1744" s="45">
        <v>300</v>
      </c>
      <c r="I1744" s="45" t="s">
        <v>2607</v>
      </c>
      <c r="J1744" s="1" t="s">
        <v>57</v>
      </c>
      <c r="K1744" s="107" t="s">
        <v>1390</v>
      </c>
      <c r="L1744" s="9">
        <v>55</v>
      </c>
      <c r="M1744" s="59">
        <f t="shared" ref="M1744:M1751" si="31">L1744*H1744</f>
        <v>16500</v>
      </c>
      <c r="N1744" s="17" t="s">
        <v>34</v>
      </c>
      <c r="O1744" s="5" t="s">
        <v>21</v>
      </c>
      <c r="P1744" s="1" t="s">
        <v>226</v>
      </c>
      <c r="Q1744" s="107" t="s">
        <v>1371</v>
      </c>
      <c r="R1744" s="16" t="s">
        <v>1315</v>
      </c>
      <c r="S1744" s="1" t="s">
        <v>2776</v>
      </c>
      <c r="T1744" s="60" t="s">
        <v>1316</v>
      </c>
    </row>
    <row r="1745" spans="1:20" ht="95.1" customHeight="1" x14ac:dyDescent="0.25">
      <c r="A1745" s="121" t="s">
        <v>2280</v>
      </c>
      <c r="B1745" s="107" t="s">
        <v>1289</v>
      </c>
      <c r="C1745" s="107" t="s">
        <v>1496</v>
      </c>
      <c r="D1745" s="107" t="s">
        <v>1321</v>
      </c>
      <c r="E1745" s="1" t="s">
        <v>887</v>
      </c>
      <c r="F1745" s="14" t="s">
        <v>1133</v>
      </c>
      <c r="G1745" s="1" t="s">
        <v>44</v>
      </c>
      <c r="H1745" s="45">
        <v>300</v>
      </c>
      <c r="I1745" s="45" t="s">
        <v>2607</v>
      </c>
      <c r="J1745" s="1" t="s">
        <v>57</v>
      </c>
      <c r="K1745" s="107" t="s">
        <v>1391</v>
      </c>
      <c r="L1745" s="9">
        <v>117</v>
      </c>
      <c r="M1745" s="59">
        <f t="shared" si="31"/>
        <v>35100</v>
      </c>
      <c r="N1745" s="17" t="s">
        <v>34</v>
      </c>
      <c r="O1745" s="5" t="s">
        <v>21</v>
      </c>
      <c r="P1745" s="1" t="s">
        <v>226</v>
      </c>
      <c r="Q1745" s="107" t="s">
        <v>1371</v>
      </c>
      <c r="R1745" s="16" t="s">
        <v>1315</v>
      </c>
      <c r="S1745" s="1" t="s">
        <v>2776</v>
      </c>
      <c r="T1745" s="60" t="s">
        <v>1316</v>
      </c>
    </row>
    <row r="1746" spans="1:20" ht="95.1" customHeight="1" x14ac:dyDescent="0.25">
      <c r="A1746" s="121" t="s">
        <v>2280</v>
      </c>
      <c r="B1746" s="107" t="s">
        <v>1289</v>
      </c>
      <c r="C1746" s="107" t="s">
        <v>1496</v>
      </c>
      <c r="D1746" s="107" t="s">
        <v>1321</v>
      </c>
      <c r="E1746" s="1" t="s">
        <v>887</v>
      </c>
      <c r="F1746" s="14" t="s">
        <v>1133</v>
      </c>
      <c r="G1746" s="1" t="s">
        <v>44</v>
      </c>
      <c r="H1746" s="45">
        <v>300</v>
      </c>
      <c r="I1746" s="45" t="s">
        <v>2607</v>
      </c>
      <c r="J1746" s="1" t="s">
        <v>57</v>
      </c>
      <c r="K1746" s="107" t="s">
        <v>1392</v>
      </c>
      <c r="L1746" s="9">
        <v>93</v>
      </c>
      <c r="M1746" s="59">
        <f t="shared" si="31"/>
        <v>27900</v>
      </c>
      <c r="N1746" s="17" t="s">
        <v>34</v>
      </c>
      <c r="O1746" s="5" t="s">
        <v>21</v>
      </c>
      <c r="P1746" s="1" t="s">
        <v>226</v>
      </c>
      <c r="Q1746" s="107" t="s">
        <v>1371</v>
      </c>
      <c r="R1746" s="16" t="s">
        <v>1315</v>
      </c>
      <c r="S1746" s="1" t="s">
        <v>2776</v>
      </c>
      <c r="T1746" s="60" t="s">
        <v>1316</v>
      </c>
    </row>
    <row r="1747" spans="1:20" ht="95.1" customHeight="1" x14ac:dyDescent="0.25">
      <c r="A1747" s="121" t="s">
        <v>2280</v>
      </c>
      <c r="B1747" s="107" t="s">
        <v>1289</v>
      </c>
      <c r="C1747" s="107" t="s">
        <v>1496</v>
      </c>
      <c r="D1747" s="107" t="s">
        <v>1321</v>
      </c>
      <c r="E1747" s="1" t="s">
        <v>887</v>
      </c>
      <c r="F1747" s="14" t="s">
        <v>1133</v>
      </c>
      <c r="G1747" s="1" t="s">
        <v>44</v>
      </c>
      <c r="H1747" s="45">
        <v>300</v>
      </c>
      <c r="I1747" s="45" t="s">
        <v>2607</v>
      </c>
      <c r="J1747" s="1" t="s">
        <v>57</v>
      </c>
      <c r="K1747" s="107" t="s">
        <v>1393</v>
      </c>
      <c r="L1747" s="9">
        <v>83.6</v>
      </c>
      <c r="M1747" s="59">
        <f t="shared" si="31"/>
        <v>25080</v>
      </c>
      <c r="N1747" s="17" t="s">
        <v>34</v>
      </c>
      <c r="O1747" s="5" t="s">
        <v>21</v>
      </c>
      <c r="P1747" s="1" t="s">
        <v>226</v>
      </c>
      <c r="Q1747" s="107" t="s">
        <v>1371</v>
      </c>
      <c r="R1747" s="16" t="s">
        <v>1315</v>
      </c>
      <c r="S1747" s="1" t="s">
        <v>2776</v>
      </c>
      <c r="T1747" s="60" t="s">
        <v>1316</v>
      </c>
    </row>
    <row r="1748" spans="1:20" ht="95.1" customHeight="1" x14ac:dyDescent="0.25">
      <c r="A1748" s="121" t="s">
        <v>2280</v>
      </c>
      <c r="B1748" s="107" t="s">
        <v>1289</v>
      </c>
      <c r="C1748" s="107" t="s">
        <v>1496</v>
      </c>
      <c r="D1748" s="107" t="s">
        <v>1321</v>
      </c>
      <c r="E1748" s="1" t="s">
        <v>887</v>
      </c>
      <c r="F1748" s="14" t="s">
        <v>1133</v>
      </c>
      <c r="G1748" s="1" t="s">
        <v>44</v>
      </c>
      <c r="H1748" s="45">
        <v>300</v>
      </c>
      <c r="I1748" s="45" t="s">
        <v>2607</v>
      </c>
      <c r="J1748" s="1" t="s">
        <v>57</v>
      </c>
      <c r="K1748" s="107" t="s">
        <v>1394</v>
      </c>
      <c r="L1748" s="9">
        <v>83.15</v>
      </c>
      <c r="M1748" s="59">
        <f t="shared" si="31"/>
        <v>24945</v>
      </c>
      <c r="N1748" s="17" t="s">
        <v>34</v>
      </c>
      <c r="O1748" s="5" t="s">
        <v>21</v>
      </c>
      <c r="P1748" s="1" t="s">
        <v>226</v>
      </c>
      <c r="Q1748" s="107" t="s">
        <v>1371</v>
      </c>
      <c r="R1748" s="16" t="s">
        <v>1315</v>
      </c>
      <c r="S1748" s="1" t="s">
        <v>2776</v>
      </c>
      <c r="T1748" s="60" t="s">
        <v>1316</v>
      </c>
    </row>
    <row r="1749" spans="1:20" ht="95.1" customHeight="1" x14ac:dyDescent="0.25">
      <c r="A1749" s="121" t="s">
        <v>2280</v>
      </c>
      <c r="B1749" s="107" t="s">
        <v>1289</v>
      </c>
      <c r="C1749" s="107" t="s">
        <v>1496</v>
      </c>
      <c r="D1749" s="107" t="s">
        <v>1321</v>
      </c>
      <c r="E1749" s="1" t="s">
        <v>887</v>
      </c>
      <c r="F1749" s="14" t="s">
        <v>1133</v>
      </c>
      <c r="G1749" s="1" t="s">
        <v>44</v>
      </c>
      <c r="H1749" s="45">
        <v>300</v>
      </c>
      <c r="I1749" s="45" t="s">
        <v>2607</v>
      </c>
      <c r="J1749" s="1" t="s">
        <v>57</v>
      </c>
      <c r="K1749" s="107" t="s">
        <v>1395</v>
      </c>
      <c r="L1749" s="9">
        <v>128</v>
      </c>
      <c r="M1749" s="59">
        <f t="shared" si="31"/>
        <v>38400</v>
      </c>
      <c r="N1749" s="17" t="s">
        <v>34</v>
      </c>
      <c r="O1749" s="5" t="s">
        <v>21</v>
      </c>
      <c r="P1749" s="1" t="s">
        <v>226</v>
      </c>
      <c r="Q1749" s="107" t="s">
        <v>1371</v>
      </c>
      <c r="R1749" s="16" t="s">
        <v>1315</v>
      </c>
      <c r="S1749" s="1" t="s">
        <v>2776</v>
      </c>
      <c r="T1749" s="60" t="s">
        <v>1316</v>
      </c>
    </row>
    <row r="1750" spans="1:20" ht="95.1" customHeight="1" x14ac:dyDescent="0.25">
      <c r="A1750" s="121" t="s">
        <v>2280</v>
      </c>
      <c r="B1750" s="107" t="s">
        <v>1289</v>
      </c>
      <c r="C1750" s="107" t="s">
        <v>1496</v>
      </c>
      <c r="D1750" s="107" t="s">
        <v>1321</v>
      </c>
      <c r="E1750" s="1" t="s">
        <v>887</v>
      </c>
      <c r="F1750" s="14" t="s">
        <v>1133</v>
      </c>
      <c r="G1750" s="1" t="s">
        <v>44</v>
      </c>
      <c r="H1750" s="45">
        <v>300</v>
      </c>
      <c r="I1750" s="45" t="s">
        <v>2607</v>
      </c>
      <c r="J1750" s="1" t="s">
        <v>57</v>
      </c>
      <c r="K1750" s="107" t="s">
        <v>1396</v>
      </c>
      <c r="L1750" s="9">
        <v>117</v>
      </c>
      <c r="M1750" s="59">
        <f t="shared" si="31"/>
        <v>35100</v>
      </c>
      <c r="N1750" s="17" t="s">
        <v>34</v>
      </c>
      <c r="O1750" s="5" t="s">
        <v>21</v>
      </c>
      <c r="P1750" s="1" t="s">
        <v>226</v>
      </c>
      <c r="Q1750" s="107" t="s">
        <v>1371</v>
      </c>
      <c r="R1750" s="16" t="s">
        <v>1315</v>
      </c>
      <c r="S1750" s="1" t="s">
        <v>2776</v>
      </c>
      <c r="T1750" s="60" t="s">
        <v>1316</v>
      </c>
    </row>
    <row r="1751" spans="1:20" ht="95.1" customHeight="1" x14ac:dyDescent="0.25">
      <c r="A1751" s="121" t="s">
        <v>2280</v>
      </c>
      <c r="B1751" s="107" t="s">
        <v>1289</v>
      </c>
      <c r="C1751" s="107" t="s">
        <v>1496</v>
      </c>
      <c r="D1751" s="107" t="s">
        <v>1321</v>
      </c>
      <c r="E1751" s="1" t="s">
        <v>887</v>
      </c>
      <c r="F1751" s="14" t="s">
        <v>1133</v>
      </c>
      <c r="G1751" s="1" t="s">
        <v>44</v>
      </c>
      <c r="H1751" s="45">
        <v>300</v>
      </c>
      <c r="I1751" s="45" t="s">
        <v>2607</v>
      </c>
      <c r="J1751" s="1" t="s">
        <v>57</v>
      </c>
      <c r="K1751" s="107" t="s">
        <v>1397</v>
      </c>
      <c r="L1751" s="9">
        <v>117</v>
      </c>
      <c r="M1751" s="59">
        <f t="shared" si="31"/>
        <v>35100</v>
      </c>
      <c r="N1751" s="17" t="s">
        <v>34</v>
      </c>
      <c r="O1751" s="5" t="s">
        <v>21</v>
      </c>
      <c r="P1751" s="1" t="s">
        <v>226</v>
      </c>
      <c r="Q1751" s="107" t="s">
        <v>1371</v>
      </c>
      <c r="R1751" s="16" t="s">
        <v>1315</v>
      </c>
      <c r="S1751" s="1" t="s">
        <v>2776</v>
      </c>
      <c r="T1751" s="60" t="s">
        <v>1316</v>
      </c>
    </row>
    <row r="1752" spans="1:20" ht="95.1" customHeight="1" x14ac:dyDescent="0.25">
      <c r="A1752" s="121" t="s">
        <v>2280</v>
      </c>
      <c r="B1752" s="107" t="s">
        <v>1289</v>
      </c>
      <c r="C1752" s="107" t="s">
        <v>1496</v>
      </c>
      <c r="D1752" s="107" t="s">
        <v>1398</v>
      </c>
      <c r="E1752" s="1" t="s">
        <v>887</v>
      </c>
      <c r="F1752" s="14" t="s">
        <v>1133</v>
      </c>
      <c r="G1752" s="1" t="s">
        <v>44</v>
      </c>
      <c r="H1752" s="138" t="s">
        <v>1496</v>
      </c>
      <c r="I1752" s="45" t="s">
        <v>2669</v>
      </c>
      <c r="J1752" s="1" t="s">
        <v>57</v>
      </c>
      <c r="K1752" s="107" t="s">
        <v>1399</v>
      </c>
      <c r="L1752" s="9">
        <v>250000</v>
      </c>
      <c r="M1752" s="61">
        <v>250000</v>
      </c>
      <c r="N1752" s="5" t="s">
        <v>12</v>
      </c>
      <c r="O1752" s="5" t="s">
        <v>1400</v>
      </c>
      <c r="P1752" s="110" t="s">
        <v>1496</v>
      </c>
      <c r="Q1752" s="107" t="s">
        <v>1401</v>
      </c>
      <c r="R1752" s="16" t="s">
        <v>1315</v>
      </c>
      <c r="S1752" s="1" t="s">
        <v>4027</v>
      </c>
      <c r="T1752" s="60" t="s">
        <v>1402</v>
      </c>
    </row>
    <row r="1753" spans="1:20" ht="95.1" customHeight="1" x14ac:dyDescent="0.25">
      <c r="A1753" s="121" t="s">
        <v>2280</v>
      </c>
      <c r="B1753" s="107" t="s">
        <v>1289</v>
      </c>
      <c r="C1753" s="107" t="s">
        <v>1496</v>
      </c>
      <c r="D1753" s="107" t="s">
        <v>1403</v>
      </c>
      <c r="E1753" s="1" t="s">
        <v>887</v>
      </c>
      <c r="F1753" s="14" t="s">
        <v>1133</v>
      </c>
      <c r="G1753" s="1" t="s">
        <v>44</v>
      </c>
      <c r="H1753" s="45">
        <v>50000</v>
      </c>
      <c r="I1753" s="45" t="s">
        <v>2607</v>
      </c>
      <c r="J1753" s="1" t="s">
        <v>57</v>
      </c>
      <c r="K1753" s="107" t="s">
        <v>1404</v>
      </c>
      <c r="L1753" s="9">
        <v>14.46</v>
      </c>
      <c r="M1753" s="59">
        <f>L1753*H1753</f>
        <v>723000</v>
      </c>
      <c r="N1753" s="17" t="s">
        <v>34</v>
      </c>
      <c r="O1753" s="5" t="s">
        <v>21</v>
      </c>
      <c r="P1753" s="1" t="s">
        <v>226</v>
      </c>
      <c r="Q1753" s="107" t="s">
        <v>1405</v>
      </c>
      <c r="R1753" s="16" t="s">
        <v>1315</v>
      </c>
      <c r="S1753" s="1" t="s">
        <v>2776</v>
      </c>
      <c r="T1753" s="60" t="s">
        <v>1406</v>
      </c>
    </row>
    <row r="1754" spans="1:20" ht="95.1" customHeight="1" x14ac:dyDescent="0.25">
      <c r="A1754" s="121" t="s">
        <v>2280</v>
      </c>
      <c r="B1754" s="107" t="s">
        <v>1289</v>
      </c>
      <c r="C1754" s="107" t="s">
        <v>1496</v>
      </c>
      <c r="D1754" s="107" t="s">
        <v>1403</v>
      </c>
      <c r="E1754" s="1" t="s">
        <v>887</v>
      </c>
      <c r="F1754" s="14" t="s">
        <v>1133</v>
      </c>
      <c r="G1754" s="1" t="s">
        <v>44</v>
      </c>
      <c r="H1754" s="45">
        <v>50000</v>
      </c>
      <c r="I1754" s="45" t="s">
        <v>2607</v>
      </c>
      <c r="J1754" s="1" t="s">
        <v>57</v>
      </c>
      <c r="K1754" s="107" t="s">
        <v>1407</v>
      </c>
      <c r="L1754" s="9">
        <v>10.35</v>
      </c>
      <c r="M1754" s="59">
        <f t="shared" ref="M1754:M1801" si="32">L1754*H1754</f>
        <v>517500</v>
      </c>
      <c r="N1754" s="17" t="s">
        <v>34</v>
      </c>
      <c r="O1754" s="5" t="s">
        <v>21</v>
      </c>
      <c r="P1754" s="1" t="s">
        <v>226</v>
      </c>
      <c r="Q1754" s="107" t="s">
        <v>1405</v>
      </c>
      <c r="R1754" s="16" t="s">
        <v>1315</v>
      </c>
      <c r="S1754" s="1" t="s">
        <v>2776</v>
      </c>
      <c r="T1754" s="60" t="s">
        <v>1406</v>
      </c>
    </row>
    <row r="1755" spans="1:20" ht="95.1" customHeight="1" x14ac:dyDescent="0.25">
      <c r="A1755" s="121" t="s">
        <v>2280</v>
      </c>
      <c r="B1755" s="107" t="s">
        <v>1289</v>
      </c>
      <c r="C1755" s="107" t="s">
        <v>1496</v>
      </c>
      <c r="D1755" s="107" t="s">
        <v>1403</v>
      </c>
      <c r="E1755" s="1" t="s">
        <v>887</v>
      </c>
      <c r="F1755" s="14" t="s">
        <v>1133</v>
      </c>
      <c r="G1755" s="1" t="s">
        <v>44</v>
      </c>
      <c r="H1755" s="45">
        <v>50000</v>
      </c>
      <c r="I1755" s="45" t="s">
        <v>2607</v>
      </c>
      <c r="J1755" s="1" t="s">
        <v>57</v>
      </c>
      <c r="K1755" s="107" t="s">
        <v>1408</v>
      </c>
      <c r="L1755" s="9">
        <v>9.75</v>
      </c>
      <c r="M1755" s="59">
        <f t="shared" si="32"/>
        <v>487500</v>
      </c>
      <c r="N1755" s="17" t="s">
        <v>34</v>
      </c>
      <c r="O1755" s="5" t="s">
        <v>21</v>
      </c>
      <c r="P1755" s="1" t="s">
        <v>226</v>
      </c>
      <c r="Q1755" s="107" t="s">
        <v>1405</v>
      </c>
      <c r="R1755" s="16" t="s">
        <v>1315</v>
      </c>
      <c r="S1755" s="1" t="s">
        <v>2776</v>
      </c>
      <c r="T1755" s="60" t="s">
        <v>1406</v>
      </c>
    </row>
    <row r="1756" spans="1:20" ht="95.1" customHeight="1" x14ac:dyDescent="0.25">
      <c r="A1756" s="121" t="s">
        <v>2280</v>
      </c>
      <c r="B1756" s="107" t="s">
        <v>1289</v>
      </c>
      <c r="C1756" s="107" t="s">
        <v>1496</v>
      </c>
      <c r="D1756" s="107" t="s">
        <v>1403</v>
      </c>
      <c r="E1756" s="1" t="s">
        <v>887</v>
      </c>
      <c r="F1756" s="14" t="s">
        <v>1133</v>
      </c>
      <c r="G1756" s="1" t="s">
        <v>44</v>
      </c>
      <c r="H1756" s="45">
        <v>50000</v>
      </c>
      <c r="I1756" s="45" t="s">
        <v>2607</v>
      </c>
      <c r="J1756" s="1" t="s">
        <v>57</v>
      </c>
      <c r="K1756" s="107" t="s">
        <v>1409</v>
      </c>
      <c r="L1756" s="9">
        <v>10</v>
      </c>
      <c r="M1756" s="59">
        <f t="shared" si="32"/>
        <v>500000</v>
      </c>
      <c r="N1756" s="17" t="s">
        <v>34</v>
      </c>
      <c r="O1756" s="5" t="s">
        <v>21</v>
      </c>
      <c r="P1756" s="1" t="s">
        <v>226</v>
      </c>
      <c r="Q1756" s="107" t="s">
        <v>1405</v>
      </c>
      <c r="R1756" s="16" t="s">
        <v>1315</v>
      </c>
      <c r="S1756" s="1" t="s">
        <v>2776</v>
      </c>
      <c r="T1756" s="60" t="s">
        <v>1406</v>
      </c>
    </row>
    <row r="1757" spans="1:20" ht="95.1" customHeight="1" x14ac:dyDescent="0.25">
      <c r="A1757" s="121" t="s">
        <v>2280</v>
      </c>
      <c r="B1757" s="107" t="s">
        <v>1289</v>
      </c>
      <c r="C1757" s="107" t="s">
        <v>1496</v>
      </c>
      <c r="D1757" s="107" t="s">
        <v>1403</v>
      </c>
      <c r="E1757" s="1" t="s">
        <v>887</v>
      </c>
      <c r="F1757" s="14" t="s">
        <v>1133</v>
      </c>
      <c r="G1757" s="1" t="s">
        <v>44</v>
      </c>
      <c r="H1757" s="45">
        <v>1000</v>
      </c>
      <c r="I1757" s="45" t="s">
        <v>2607</v>
      </c>
      <c r="J1757" s="1" t="s">
        <v>57</v>
      </c>
      <c r="K1757" s="107" t="s">
        <v>1410</v>
      </c>
      <c r="L1757" s="9">
        <v>13.19</v>
      </c>
      <c r="M1757" s="59">
        <f t="shared" si="32"/>
        <v>13190</v>
      </c>
      <c r="N1757" s="17" t="s">
        <v>34</v>
      </c>
      <c r="O1757" s="5" t="s">
        <v>21</v>
      </c>
      <c r="P1757" s="1" t="s">
        <v>226</v>
      </c>
      <c r="Q1757" s="107" t="s">
        <v>1405</v>
      </c>
      <c r="R1757" s="16" t="s">
        <v>1315</v>
      </c>
      <c r="S1757" s="1" t="s">
        <v>2776</v>
      </c>
      <c r="T1757" s="60" t="s">
        <v>1406</v>
      </c>
    </row>
    <row r="1758" spans="1:20" ht="95.1" customHeight="1" x14ac:dyDescent="0.25">
      <c r="A1758" s="121" t="s">
        <v>2280</v>
      </c>
      <c r="B1758" s="107" t="s">
        <v>1289</v>
      </c>
      <c r="C1758" s="107" t="s">
        <v>1496</v>
      </c>
      <c r="D1758" s="107" t="s">
        <v>1403</v>
      </c>
      <c r="E1758" s="1" t="s">
        <v>887</v>
      </c>
      <c r="F1758" s="14" t="s">
        <v>1133</v>
      </c>
      <c r="G1758" s="1" t="s">
        <v>44</v>
      </c>
      <c r="H1758" s="45">
        <v>1000</v>
      </c>
      <c r="I1758" s="45" t="s">
        <v>2607</v>
      </c>
      <c r="J1758" s="1" t="s">
        <v>57</v>
      </c>
      <c r="K1758" s="107" t="s">
        <v>1411</v>
      </c>
      <c r="L1758" s="9">
        <v>16.29</v>
      </c>
      <c r="M1758" s="59">
        <f t="shared" si="32"/>
        <v>16290</v>
      </c>
      <c r="N1758" s="17" t="s">
        <v>34</v>
      </c>
      <c r="O1758" s="5" t="s">
        <v>21</v>
      </c>
      <c r="P1758" s="1" t="s">
        <v>226</v>
      </c>
      <c r="Q1758" s="107" t="s">
        <v>1405</v>
      </c>
      <c r="R1758" s="16" t="s">
        <v>1315</v>
      </c>
      <c r="S1758" s="1" t="s">
        <v>2776</v>
      </c>
      <c r="T1758" s="60" t="s">
        <v>1406</v>
      </c>
    </row>
    <row r="1759" spans="1:20" ht="95.1" customHeight="1" x14ac:dyDescent="0.25">
      <c r="A1759" s="121" t="s">
        <v>2280</v>
      </c>
      <c r="B1759" s="107" t="s">
        <v>1289</v>
      </c>
      <c r="C1759" s="107" t="s">
        <v>1496</v>
      </c>
      <c r="D1759" s="107" t="s">
        <v>1403</v>
      </c>
      <c r="E1759" s="1" t="s">
        <v>887</v>
      </c>
      <c r="F1759" s="14" t="s">
        <v>1133</v>
      </c>
      <c r="G1759" s="1" t="s">
        <v>44</v>
      </c>
      <c r="H1759" s="45">
        <v>1000</v>
      </c>
      <c r="I1759" s="45" t="s">
        <v>2607</v>
      </c>
      <c r="J1759" s="1" t="s">
        <v>57</v>
      </c>
      <c r="K1759" s="107" t="s">
        <v>1412</v>
      </c>
      <c r="L1759" s="9">
        <v>17.5</v>
      </c>
      <c r="M1759" s="59">
        <f t="shared" si="32"/>
        <v>17500</v>
      </c>
      <c r="N1759" s="17" t="s">
        <v>34</v>
      </c>
      <c r="O1759" s="5" t="s">
        <v>21</v>
      </c>
      <c r="P1759" s="1" t="s">
        <v>226</v>
      </c>
      <c r="Q1759" s="107" t="s">
        <v>1405</v>
      </c>
      <c r="R1759" s="16" t="s">
        <v>1315</v>
      </c>
      <c r="S1759" s="1" t="s">
        <v>2776</v>
      </c>
      <c r="T1759" s="60" t="s">
        <v>1406</v>
      </c>
    </row>
    <row r="1760" spans="1:20" ht="95.1" customHeight="1" x14ac:dyDescent="0.25">
      <c r="A1760" s="121" t="s">
        <v>2280</v>
      </c>
      <c r="B1760" s="107" t="s">
        <v>1289</v>
      </c>
      <c r="C1760" s="107" t="s">
        <v>1496</v>
      </c>
      <c r="D1760" s="107" t="s">
        <v>1403</v>
      </c>
      <c r="E1760" s="1" t="s">
        <v>887</v>
      </c>
      <c r="F1760" s="14" t="s">
        <v>1133</v>
      </c>
      <c r="G1760" s="1" t="s">
        <v>44</v>
      </c>
      <c r="H1760" s="45">
        <v>1000</v>
      </c>
      <c r="I1760" s="45" t="s">
        <v>2607</v>
      </c>
      <c r="J1760" s="1" t="s">
        <v>57</v>
      </c>
      <c r="K1760" s="107" t="s">
        <v>1413</v>
      </c>
      <c r="L1760" s="9">
        <v>17.059999999999999</v>
      </c>
      <c r="M1760" s="59">
        <f t="shared" si="32"/>
        <v>17060</v>
      </c>
      <c r="N1760" s="17" t="s">
        <v>34</v>
      </c>
      <c r="O1760" s="5" t="s">
        <v>21</v>
      </c>
      <c r="P1760" s="1" t="s">
        <v>226</v>
      </c>
      <c r="Q1760" s="107" t="s">
        <v>1405</v>
      </c>
      <c r="R1760" s="16" t="s">
        <v>1315</v>
      </c>
      <c r="S1760" s="1" t="s">
        <v>2776</v>
      </c>
      <c r="T1760" s="60" t="s">
        <v>1406</v>
      </c>
    </row>
    <row r="1761" spans="1:20" ht="95.1" customHeight="1" x14ac:dyDescent="0.25">
      <c r="A1761" s="121" t="s">
        <v>2280</v>
      </c>
      <c r="B1761" s="107" t="s">
        <v>1289</v>
      </c>
      <c r="C1761" s="107" t="s">
        <v>1496</v>
      </c>
      <c r="D1761" s="107" t="s">
        <v>1403</v>
      </c>
      <c r="E1761" s="1" t="s">
        <v>887</v>
      </c>
      <c r="F1761" s="14" t="s">
        <v>1133</v>
      </c>
      <c r="G1761" s="1" t="s">
        <v>44</v>
      </c>
      <c r="H1761" s="45">
        <v>50000</v>
      </c>
      <c r="I1761" s="45" t="s">
        <v>2607</v>
      </c>
      <c r="J1761" s="1" t="s">
        <v>57</v>
      </c>
      <c r="K1761" s="107" t="s">
        <v>1414</v>
      </c>
      <c r="L1761" s="9">
        <v>70.91</v>
      </c>
      <c r="M1761" s="59">
        <f t="shared" si="32"/>
        <v>3545500</v>
      </c>
      <c r="N1761" s="17" t="s">
        <v>34</v>
      </c>
      <c r="O1761" s="5" t="s">
        <v>21</v>
      </c>
      <c r="P1761" s="1" t="s">
        <v>226</v>
      </c>
      <c r="Q1761" s="107" t="s">
        <v>1405</v>
      </c>
      <c r="R1761" s="16" t="s">
        <v>1315</v>
      </c>
      <c r="S1761" s="1" t="s">
        <v>2776</v>
      </c>
      <c r="T1761" s="60" t="s">
        <v>1406</v>
      </c>
    </row>
    <row r="1762" spans="1:20" ht="95.1" customHeight="1" x14ac:dyDescent="0.25">
      <c r="A1762" s="121" t="s">
        <v>2280</v>
      </c>
      <c r="B1762" s="107" t="s">
        <v>1289</v>
      </c>
      <c r="C1762" s="107" t="s">
        <v>1496</v>
      </c>
      <c r="D1762" s="107" t="s">
        <v>1403</v>
      </c>
      <c r="E1762" s="1" t="s">
        <v>887</v>
      </c>
      <c r="F1762" s="14" t="s">
        <v>1133</v>
      </c>
      <c r="G1762" s="1" t="s">
        <v>44</v>
      </c>
      <c r="H1762" s="45">
        <v>50000</v>
      </c>
      <c r="I1762" s="45" t="s">
        <v>2607</v>
      </c>
      <c r="J1762" s="1" t="s">
        <v>57</v>
      </c>
      <c r="K1762" s="107" t="s">
        <v>1415</v>
      </c>
      <c r="L1762" s="9">
        <v>10.29</v>
      </c>
      <c r="M1762" s="59">
        <f t="shared" si="32"/>
        <v>514499.99999999994</v>
      </c>
      <c r="N1762" s="17" t="s">
        <v>34</v>
      </c>
      <c r="O1762" s="5" t="s">
        <v>21</v>
      </c>
      <c r="P1762" s="1" t="s">
        <v>226</v>
      </c>
      <c r="Q1762" s="107" t="s">
        <v>1405</v>
      </c>
      <c r="R1762" s="16" t="s">
        <v>1315</v>
      </c>
      <c r="S1762" s="1" t="s">
        <v>2776</v>
      </c>
      <c r="T1762" s="60" t="s">
        <v>1406</v>
      </c>
    </row>
    <row r="1763" spans="1:20" ht="95.1" customHeight="1" x14ac:dyDescent="0.25">
      <c r="A1763" s="121" t="s">
        <v>2280</v>
      </c>
      <c r="B1763" s="107" t="s">
        <v>1289</v>
      </c>
      <c r="C1763" s="107" t="s">
        <v>1496</v>
      </c>
      <c r="D1763" s="107" t="s">
        <v>1403</v>
      </c>
      <c r="E1763" s="1" t="s">
        <v>887</v>
      </c>
      <c r="F1763" s="14" t="s">
        <v>1133</v>
      </c>
      <c r="G1763" s="1" t="s">
        <v>44</v>
      </c>
      <c r="H1763" s="45">
        <v>50000</v>
      </c>
      <c r="I1763" s="45" t="s">
        <v>2607</v>
      </c>
      <c r="J1763" s="1" t="s">
        <v>57</v>
      </c>
      <c r="K1763" s="107" t="s">
        <v>1416</v>
      </c>
      <c r="L1763" s="9">
        <v>9</v>
      </c>
      <c r="M1763" s="59">
        <f t="shared" si="32"/>
        <v>450000</v>
      </c>
      <c r="N1763" s="17" t="s">
        <v>34</v>
      </c>
      <c r="O1763" s="5" t="s">
        <v>21</v>
      </c>
      <c r="P1763" s="1" t="s">
        <v>226</v>
      </c>
      <c r="Q1763" s="107" t="s">
        <v>1405</v>
      </c>
      <c r="R1763" s="16" t="s">
        <v>1315</v>
      </c>
      <c r="S1763" s="1" t="s">
        <v>2776</v>
      </c>
      <c r="T1763" s="60" t="s">
        <v>1406</v>
      </c>
    </row>
    <row r="1764" spans="1:20" ht="95.1" customHeight="1" x14ac:dyDescent="0.25">
      <c r="A1764" s="121" t="s">
        <v>2280</v>
      </c>
      <c r="B1764" s="107" t="s">
        <v>1289</v>
      </c>
      <c r="C1764" s="107" t="s">
        <v>1496</v>
      </c>
      <c r="D1764" s="107" t="s">
        <v>1403</v>
      </c>
      <c r="E1764" s="1" t="s">
        <v>887</v>
      </c>
      <c r="F1764" s="14" t="s">
        <v>1133</v>
      </c>
      <c r="G1764" s="1" t="s">
        <v>44</v>
      </c>
      <c r="H1764" s="45">
        <v>1000</v>
      </c>
      <c r="I1764" s="45" t="s">
        <v>2607</v>
      </c>
      <c r="J1764" s="1" t="s">
        <v>57</v>
      </c>
      <c r="K1764" s="107" t="s">
        <v>1417</v>
      </c>
      <c r="L1764" s="9">
        <v>13.5</v>
      </c>
      <c r="M1764" s="59">
        <f t="shared" si="32"/>
        <v>13500</v>
      </c>
      <c r="N1764" s="17" t="s">
        <v>34</v>
      </c>
      <c r="O1764" s="5" t="s">
        <v>21</v>
      </c>
      <c r="P1764" s="1" t="s">
        <v>226</v>
      </c>
      <c r="Q1764" s="107" t="s">
        <v>1405</v>
      </c>
      <c r="R1764" s="16" t="s">
        <v>1315</v>
      </c>
      <c r="S1764" s="1" t="s">
        <v>2776</v>
      </c>
      <c r="T1764" s="60" t="s">
        <v>1406</v>
      </c>
    </row>
    <row r="1765" spans="1:20" ht="95.1" customHeight="1" x14ac:dyDescent="0.25">
      <c r="A1765" s="121" t="s">
        <v>2280</v>
      </c>
      <c r="B1765" s="107" t="s">
        <v>1289</v>
      </c>
      <c r="C1765" s="107" t="s">
        <v>1496</v>
      </c>
      <c r="D1765" s="107" t="s">
        <v>1403</v>
      </c>
      <c r="E1765" s="1" t="s">
        <v>887</v>
      </c>
      <c r="F1765" s="14" t="s">
        <v>1133</v>
      </c>
      <c r="G1765" s="1" t="s">
        <v>44</v>
      </c>
      <c r="H1765" s="45">
        <v>1000</v>
      </c>
      <c r="I1765" s="45" t="s">
        <v>2607</v>
      </c>
      <c r="J1765" s="1" t="s">
        <v>57</v>
      </c>
      <c r="K1765" s="107" t="s">
        <v>1418</v>
      </c>
      <c r="L1765" s="9">
        <v>49.6</v>
      </c>
      <c r="M1765" s="59">
        <f t="shared" si="32"/>
        <v>49600</v>
      </c>
      <c r="N1765" s="17" t="s">
        <v>34</v>
      </c>
      <c r="O1765" s="5" t="s">
        <v>21</v>
      </c>
      <c r="P1765" s="1" t="s">
        <v>226</v>
      </c>
      <c r="Q1765" s="107" t="s">
        <v>1405</v>
      </c>
      <c r="R1765" s="16" t="s">
        <v>1315</v>
      </c>
      <c r="S1765" s="1" t="s">
        <v>2776</v>
      </c>
      <c r="T1765" s="60" t="s">
        <v>1406</v>
      </c>
    </row>
    <row r="1766" spans="1:20" ht="95.1" customHeight="1" x14ac:dyDescent="0.25">
      <c r="A1766" s="121" t="s">
        <v>2280</v>
      </c>
      <c r="B1766" s="107" t="s">
        <v>1289</v>
      </c>
      <c r="C1766" s="107" t="s">
        <v>1496</v>
      </c>
      <c r="D1766" s="107" t="s">
        <v>1403</v>
      </c>
      <c r="E1766" s="1" t="s">
        <v>887</v>
      </c>
      <c r="F1766" s="14" t="s">
        <v>1133</v>
      </c>
      <c r="G1766" s="1" t="s">
        <v>44</v>
      </c>
      <c r="H1766" s="45">
        <v>1000</v>
      </c>
      <c r="I1766" s="45" t="s">
        <v>2607</v>
      </c>
      <c r="J1766" s="1" t="s">
        <v>57</v>
      </c>
      <c r="K1766" s="107" t="s">
        <v>1419</v>
      </c>
      <c r="L1766" s="9">
        <v>30.49</v>
      </c>
      <c r="M1766" s="59">
        <f t="shared" si="32"/>
        <v>30490</v>
      </c>
      <c r="N1766" s="17" t="s">
        <v>34</v>
      </c>
      <c r="O1766" s="5" t="s">
        <v>21</v>
      </c>
      <c r="P1766" s="1" t="s">
        <v>226</v>
      </c>
      <c r="Q1766" s="107" t="s">
        <v>1405</v>
      </c>
      <c r="R1766" s="16" t="s">
        <v>1315</v>
      </c>
      <c r="S1766" s="1" t="s">
        <v>2776</v>
      </c>
      <c r="T1766" s="60" t="s">
        <v>1406</v>
      </c>
    </row>
    <row r="1767" spans="1:20" ht="95.1" customHeight="1" x14ac:dyDescent="0.25">
      <c r="A1767" s="121" t="s">
        <v>2280</v>
      </c>
      <c r="B1767" s="107" t="s">
        <v>1289</v>
      </c>
      <c r="C1767" s="107" t="s">
        <v>1496</v>
      </c>
      <c r="D1767" s="107" t="s">
        <v>1403</v>
      </c>
      <c r="E1767" s="1" t="s">
        <v>887</v>
      </c>
      <c r="F1767" s="14" t="s">
        <v>1133</v>
      </c>
      <c r="G1767" s="1" t="s">
        <v>44</v>
      </c>
      <c r="H1767" s="45">
        <v>1000</v>
      </c>
      <c r="I1767" s="45" t="s">
        <v>2607</v>
      </c>
      <c r="J1767" s="1" t="s">
        <v>57</v>
      </c>
      <c r="K1767" s="107" t="s">
        <v>1420</v>
      </c>
      <c r="L1767" s="9">
        <v>49.5</v>
      </c>
      <c r="M1767" s="59">
        <f t="shared" si="32"/>
        <v>49500</v>
      </c>
      <c r="N1767" s="17" t="s">
        <v>34</v>
      </c>
      <c r="O1767" s="5" t="s">
        <v>21</v>
      </c>
      <c r="P1767" s="1" t="s">
        <v>226</v>
      </c>
      <c r="Q1767" s="107" t="s">
        <v>1405</v>
      </c>
      <c r="R1767" s="16" t="s">
        <v>1315</v>
      </c>
      <c r="S1767" s="1" t="s">
        <v>2776</v>
      </c>
      <c r="T1767" s="60" t="s">
        <v>1406</v>
      </c>
    </row>
    <row r="1768" spans="1:20" s="8" customFormat="1" ht="95.1" customHeight="1" x14ac:dyDescent="0.25">
      <c r="A1768" s="121" t="s">
        <v>2280</v>
      </c>
      <c r="B1768" s="107" t="s">
        <v>1289</v>
      </c>
      <c r="C1768" s="107" t="s">
        <v>1496</v>
      </c>
      <c r="D1768" s="107" t="s">
        <v>1403</v>
      </c>
      <c r="E1768" s="1" t="s">
        <v>887</v>
      </c>
      <c r="F1768" s="14" t="s">
        <v>1133</v>
      </c>
      <c r="G1768" s="1" t="s">
        <v>44</v>
      </c>
      <c r="H1768" s="45">
        <v>1000</v>
      </c>
      <c r="I1768" s="45" t="s">
        <v>2607</v>
      </c>
      <c r="J1768" s="1" t="s">
        <v>57</v>
      </c>
      <c r="K1768" s="107" t="s">
        <v>1421</v>
      </c>
      <c r="L1768" s="9">
        <v>49.69</v>
      </c>
      <c r="M1768" s="59">
        <f t="shared" si="32"/>
        <v>49690</v>
      </c>
      <c r="N1768" s="17" t="s">
        <v>34</v>
      </c>
      <c r="O1768" s="5" t="s">
        <v>21</v>
      </c>
      <c r="P1768" s="1" t="s">
        <v>226</v>
      </c>
      <c r="Q1768" s="107" t="s">
        <v>1405</v>
      </c>
      <c r="R1768" s="16" t="s">
        <v>1315</v>
      </c>
      <c r="S1768" s="1" t="s">
        <v>2776</v>
      </c>
      <c r="T1768" s="60" t="s">
        <v>1406</v>
      </c>
    </row>
    <row r="1769" spans="1:20" ht="95.1" customHeight="1" x14ac:dyDescent="0.25">
      <c r="A1769" s="121" t="s">
        <v>2280</v>
      </c>
      <c r="B1769" s="107" t="s">
        <v>1289</v>
      </c>
      <c r="C1769" s="107" t="s">
        <v>1496</v>
      </c>
      <c r="D1769" s="107" t="s">
        <v>1403</v>
      </c>
      <c r="E1769" s="1" t="s">
        <v>887</v>
      </c>
      <c r="F1769" s="14" t="s">
        <v>1133</v>
      </c>
      <c r="G1769" s="1" t="s">
        <v>44</v>
      </c>
      <c r="H1769" s="45">
        <v>1000</v>
      </c>
      <c r="I1769" s="45" t="s">
        <v>2607</v>
      </c>
      <c r="J1769" s="1" t="s">
        <v>57</v>
      </c>
      <c r="K1769" s="107" t="s">
        <v>1422</v>
      </c>
      <c r="L1769" s="9">
        <v>39.5</v>
      </c>
      <c r="M1769" s="59">
        <f t="shared" si="32"/>
        <v>39500</v>
      </c>
      <c r="N1769" s="17" t="s">
        <v>34</v>
      </c>
      <c r="O1769" s="5" t="s">
        <v>21</v>
      </c>
      <c r="P1769" s="1" t="s">
        <v>226</v>
      </c>
      <c r="Q1769" s="107" t="s">
        <v>1405</v>
      </c>
      <c r="R1769" s="16" t="s">
        <v>1315</v>
      </c>
      <c r="S1769" s="1" t="s">
        <v>2776</v>
      </c>
      <c r="T1769" s="60" t="s">
        <v>1406</v>
      </c>
    </row>
    <row r="1770" spans="1:20" ht="95.1" customHeight="1" x14ac:dyDescent="0.25">
      <c r="A1770" s="121" t="s">
        <v>2280</v>
      </c>
      <c r="B1770" s="107" t="s">
        <v>1289</v>
      </c>
      <c r="C1770" s="107" t="s">
        <v>1496</v>
      </c>
      <c r="D1770" s="107" t="s">
        <v>1330</v>
      </c>
      <c r="E1770" s="1" t="s">
        <v>887</v>
      </c>
      <c r="F1770" s="14" t="s">
        <v>1133</v>
      </c>
      <c r="G1770" s="1" t="s">
        <v>44</v>
      </c>
      <c r="H1770" s="45">
        <v>1000</v>
      </c>
      <c r="I1770" s="45" t="s">
        <v>2607</v>
      </c>
      <c r="J1770" s="1" t="s">
        <v>57</v>
      </c>
      <c r="K1770" s="107" t="s">
        <v>1423</v>
      </c>
      <c r="L1770" s="9">
        <v>33.1</v>
      </c>
      <c r="M1770" s="59">
        <f t="shared" si="32"/>
        <v>33100</v>
      </c>
      <c r="N1770" s="17" t="s">
        <v>34</v>
      </c>
      <c r="O1770" s="5" t="s">
        <v>21</v>
      </c>
      <c r="P1770" s="1" t="s">
        <v>226</v>
      </c>
      <c r="Q1770" s="107" t="s">
        <v>1424</v>
      </c>
      <c r="R1770" s="16" t="s">
        <v>1315</v>
      </c>
      <c r="S1770" s="1" t="s">
        <v>2776</v>
      </c>
      <c r="T1770" s="60" t="s">
        <v>1316</v>
      </c>
    </row>
    <row r="1771" spans="1:20" ht="95.1" customHeight="1" x14ac:dyDescent="0.25">
      <c r="A1771" s="121" t="s">
        <v>2280</v>
      </c>
      <c r="B1771" s="107" t="s">
        <v>1289</v>
      </c>
      <c r="C1771" s="107" t="s">
        <v>1496</v>
      </c>
      <c r="D1771" s="107" t="s">
        <v>1330</v>
      </c>
      <c r="E1771" s="1" t="s">
        <v>887</v>
      </c>
      <c r="F1771" s="14" t="s">
        <v>1133</v>
      </c>
      <c r="G1771" s="1" t="s">
        <v>44</v>
      </c>
      <c r="H1771" s="45">
        <v>4000</v>
      </c>
      <c r="I1771" s="45" t="s">
        <v>2607</v>
      </c>
      <c r="J1771" s="1" t="s">
        <v>57</v>
      </c>
      <c r="K1771" s="107" t="s">
        <v>1425</v>
      </c>
      <c r="L1771" s="9">
        <v>31.22</v>
      </c>
      <c r="M1771" s="59">
        <f t="shared" si="32"/>
        <v>124880</v>
      </c>
      <c r="N1771" s="17" t="s">
        <v>34</v>
      </c>
      <c r="O1771" s="5" t="s">
        <v>21</v>
      </c>
      <c r="P1771" s="1" t="s">
        <v>226</v>
      </c>
      <c r="Q1771" s="107" t="s">
        <v>1424</v>
      </c>
      <c r="R1771" s="16" t="s">
        <v>1315</v>
      </c>
      <c r="S1771" s="1" t="s">
        <v>2776</v>
      </c>
      <c r="T1771" s="60" t="s">
        <v>1316</v>
      </c>
    </row>
    <row r="1772" spans="1:20" ht="95.1" customHeight="1" x14ac:dyDescent="0.25">
      <c r="A1772" s="121" t="s">
        <v>2280</v>
      </c>
      <c r="B1772" s="107" t="s">
        <v>1289</v>
      </c>
      <c r="C1772" s="107" t="s">
        <v>1496</v>
      </c>
      <c r="D1772" s="107" t="s">
        <v>1290</v>
      </c>
      <c r="E1772" s="1" t="s">
        <v>887</v>
      </c>
      <c r="F1772" s="14" t="s">
        <v>1133</v>
      </c>
      <c r="G1772" s="1" t="s">
        <v>44</v>
      </c>
      <c r="H1772" s="45">
        <v>60000</v>
      </c>
      <c r="I1772" s="45" t="s">
        <v>2607</v>
      </c>
      <c r="J1772" s="1" t="s">
        <v>57</v>
      </c>
      <c r="K1772" s="107" t="s">
        <v>1426</v>
      </c>
      <c r="L1772" s="9">
        <v>6.5</v>
      </c>
      <c r="M1772" s="59">
        <f t="shared" si="32"/>
        <v>390000</v>
      </c>
      <c r="N1772" s="5" t="s">
        <v>12</v>
      </c>
      <c r="O1772" s="5" t="s">
        <v>21</v>
      </c>
      <c r="P1772" s="1" t="s">
        <v>226</v>
      </c>
      <c r="Q1772" s="107" t="s">
        <v>1427</v>
      </c>
      <c r="R1772" s="16" t="s">
        <v>1315</v>
      </c>
      <c r="S1772" s="1" t="s">
        <v>2776</v>
      </c>
      <c r="T1772" s="60" t="s">
        <v>1316</v>
      </c>
    </row>
    <row r="1773" spans="1:20" ht="95.1" customHeight="1" x14ac:dyDescent="0.25">
      <c r="A1773" s="121" t="s">
        <v>2280</v>
      </c>
      <c r="B1773" s="107" t="s">
        <v>1289</v>
      </c>
      <c r="C1773" s="107" t="s">
        <v>1496</v>
      </c>
      <c r="D1773" s="107" t="s">
        <v>1321</v>
      </c>
      <c r="E1773" s="1" t="s">
        <v>887</v>
      </c>
      <c r="F1773" s="14" t="s">
        <v>1133</v>
      </c>
      <c r="G1773" s="1" t="s">
        <v>44</v>
      </c>
      <c r="H1773" s="45">
        <v>55000</v>
      </c>
      <c r="I1773" s="45" t="s">
        <v>2607</v>
      </c>
      <c r="J1773" s="1" t="s">
        <v>57</v>
      </c>
      <c r="K1773" s="107" t="s">
        <v>1428</v>
      </c>
      <c r="L1773" s="9">
        <v>27.55</v>
      </c>
      <c r="M1773" s="59">
        <f t="shared" si="32"/>
        <v>1515250</v>
      </c>
      <c r="N1773" s="17" t="s">
        <v>34</v>
      </c>
      <c r="O1773" s="5" t="s">
        <v>21</v>
      </c>
      <c r="P1773" s="1" t="s">
        <v>226</v>
      </c>
      <c r="Q1773" s="107" t="s">
        <v>1429</v>
      </c>
      <c r="R1773" s="16" t="s">
        <v>1315</v>
      </c>
      <c r="S1773" s="1" t="s">
        <v>2776</v>
      </c>
      <c r="T1773" s="60" t="s">
        <v>1316</v>
      </c>
    </row>
    <row r="1774" spans="1:20" ht="95.1" customHeight="1" x14ac:dyDescent="0.25">
      <c r="A1774" s="121" t="s">
        <v>2280</v>
      </c>
      <c r="B1774" s="107" t="s">
        <v>1289</v>
      </c>
      <c r="C1774" s="107" t="s">
        <v>1496</v>
      </c>
      <c r="D1774" s="107" t="s">
        <v>1330</v>
      </c>
      <c r="E1774" s="1" t="s">
        <v>887</v>
      </c>
      <c r="F1774" s="14" t="s">
        <v>1133</v>
      </c>
      <c r="G1774" s="1" t="s">
        <v>44</v>
      </c>
      <c r="H1774" s="45">
        <v>20000</v>
      </c>
      <c r="I1774" s="45" t="s">
        <v>2607</v>
      </c>
      <c r="J1774" s="1" t="s">
        <v>57</v>
      </c>
      <c r="K1774" s="107" t="s">
        <v>1430</v>
      </c>
      <c r="L1774" s="9">
        <v>4</v>
      </c>
      <c r="M1774" s="59">
        <f t="shared" si="32"/>
        <v>80000</v>
      </c>
      <c r="N1774" s="17" t="s">
        <v>34</v>
      </c>
      <c r="O1774" s="5" t="s">
        <v>21</v>
      </c>
      <c r="P1774" s="1" t="s">
        <v>226</v>
      </c>
      <c r="Q1774" s="107" t="s">
        <v>1431</v>
      </c>
      <c r="R1774" s="16" t="s">
        <v>1315</v>
      </c>
      <c r="S1774" s="1" t="s">
        <v>2776</v>
      </c>
      <c r="T1774" s="60" t="s">
        <v>1316</v>
      </c>
    </row>
    <row r="1775" spans="1:20" ht="95.1" customHeight="1" x14ac:dyDescent="0.25">
      <c r="A1775" s="121" t="s">
        <v>2280</v>
      </c>
      <c r="B1775" s="107" t="s">
        <v>1289</v>
      </c>
      <c r="C1775" s="107" t="s">
        <v>1496</v>
      </c>
      <c r="D1775" s="107" t="s">
        <v>1330</v>
      </c>
      <c r="E1775" s="1" t="s">
        <v>887</v>
      </c>
      <c r="F1775" s="14" t="s">
        <v>1133</v>
      </c>
      <c r="G1775" s="1" t="s">
        <v>44</v>
      </c>
      <c r="H1775" s="45">
        <v>65000</v>
      </c>
      <c r="I1775" s="45" t="s">
        <v>2607</v>
      </c>
      <c r="J1775" s="1" t="s">
        <v>57</v>
      </c>
      <c r="K1775" s="107" t="s">
        <v>1432</v>
      </c>
      <c r="L1775" s="9">
        <v>11.15</v>
      </c>
      <c r="M1775" s="59">
        <f t="shared" si="32"/>
        <v>724750</v>
      </c>
      <c r="N1775" s="17" t="s">
        <v>34</v>
      </c>
      <c r="O1775" s="5" t="s">
        <v>21</v>
      </c>
      <c r="P1775" s="1" t="s">
        <v>226</v>
      </c>
      <c r="Q1775" s="107" t="s">
        <v>1433</v>
      </c>
      <c r="R1775" s="16" t="s">
        <v>1315</v>
      </c>
      <c r="S1775" s="1" t="s">
        <v>2776</v>
      </c>
      <c r="T1775" s="60" t="s">
        <v>1316</v>
      </c>
    </row>
    <row r="1776" spans="1:20" ht="95.1" customHeight="1" x14ac:dyDescent="0.25">
      <c r="A1776" s="121" t="s">
        <v>2280</v>
      </c>
      <c r="B1776" s="107" t="s">
        <v>1289</v>
      </c>
      <c r="C1776" s="107" t="s">
        <v>1496</v>
      </c>
      <c r="D1776" s="107" t="s">
        <v>1330</v>
      </c>
      <c r="E1776" s="1" t="s">
        <v>887</v>
      </c>
      <c r="F1776" s="14" t="s">
        <v>1133</v>
      </c>
      <c r="G1776" s="1" t="s">
        <v>44</v>
      </c>
      <c r="H1776" s="45">
        <v>20000</v>
      </c>
      <c r="I1776" s="45" t="s">
        <v>2607</v>
      </c>
      <c r="J1776" s="1" t="s">
        <v>57</v>
      </c>
      <c r="K1776" s="107" t="s">
        <v>1434</v>
      </c>
      <c r="L1776" s="9">
        <v>1.79</v>
      </c>
      <c r="M1776" s="59">
        <f t="shared" si="32"/>
        <v>35800</v>
      </c>
      <c r="N1776" s="17" t="s">
        <v>34</v>
      </c>
      <c r="O1776" s="5" t="s">
        <v>21</v>
      </c>
      <c r="P1776" s="1" t="s">
        <v>226</v>
      </c>
      <c r="Q1776" s="107" t="s">
        <v>1433</v>
      </c>
      <c r="R1776" s="16" t="s">
        <v>1315</v>
      </c>
      <c r="S1776" s="1" t="s">
        <v>2776</v>
      </c>
      <c r="T1776" s="60" t="s">
        <v>1316</v>
      </c>
    </row>
    <row r="1777" spans="1:20" ht="95.1" customHeight="1" x14ac:dyDescent="0.25">
      <c r="A1777" s="121" t="s">
        <v>2280</v>
      </c>
      <c r="B1777" s="107" t="s">
        <v>1289</v>
      </c>
      <c r="C1777" s="107" t="s">
        <v>1496</v>
      </c>
      <c r="D1777" s="107" t="s">
        <v>1330</v>
      </c>
      <c r="E1777" s="1" t="s">
        <v>887</v>
      </c>
      <c r="F1777" s="14" t="s">
        <v>1133</v>
      </c>
      <c r="G1777" s="1" t="s">
        <v>44</v>
      </c>
      <c r="H1777" s="45">
        <v>65000</v>
      </c>
      <c r="I1777" s="45" t="s">
        <v>2607</v>
      </c>
      <c r="J1777" s="1" t="s">
        <v>57</v>
      </c>
      <c r="K1777" s="107" t="s">
        <v>1435</v>
      </c>
      <c r="L1777" s="9">
        <v>6.14</v>
      </c>
      <c r="M1777" s="59">
        <f t="shared" si="32"/>
        <v>399100</v>
      </c>
      <c r="N1777" s="17" t="s">
        <v>34</v>
      </c>
      <c r="O1777" s="5" t="s">
        <v>21</v>
      </c>
      <c r="P1777" s="1" t="s">
        <v>226</v>
      </c>
      <c r="Q1777" s="107" t="s">
        <v>1433</v>
      </c>
      <c r="R1777" s="16" t="s">
        <v>1315</v>
      </c>
      <c r="S1777" s="1" t="s">
        <v>2776</v>
      </c>
      <c r="T1777" s="60" t="s">
        <v>1316</v>
      </c>
    </row>
    <row r="1778" spans="1:20" ht="95.1" customHeight="1" x14ac:dyDescent="0.25">
      <c r="A1778" s="121" t="s">
        <v>2280</v>
      </c>
      <c r="B1778" s="107" t="s">
        <v>1289</v>
      </c>
      <c r="C1778" s="107" t="s">
        <v>1496</v>
      </c>
      <c r="D1778" s="107" t="s">
        <v>1330</v>
      </c>
      <c r="E1778" s="1" t="s">
        <v>887</v>
      </c>
      <c r="F1778" s="14" t="s">
        <v>1133</v>
      </c>
      <c r="G1778" s="1" t="s">
        <v>44</v>
      </c>
      <c r="H1778" s="45">
        <v>10000</v>
      </c>
      <c r="I1778" s="45" t="s">
        <v>2607</v>
      </c>
      <c r="J1778" s="1" t="s">
        <v>57</v>
      </c>
      <c r="K1778" s="107" t="s">
        <v>1436</v>
      </c>
      <c r="L1778" s="9">
        <v>14.3</v>
      </c>
      <c r="M1778" s="59">
        <f t="shared" si="32"/>
        <v>143000</v>
      </c>
      <c r="N1778" s="17" t="s">
        <v>34</v>
      </c>
      <c r="O1778" s="5" t="s">
        <v>21</v>
      </c>
      <c r="P1778" s="1" t="s">
        <v>226</v>
      </c>
      <c r="Q1778" s="107" t="s">
        <v>1433</v>
      </c>
      <c r="R1778" s="16" t="s">
        <v>1315</v>
      </c>
      <c r="S1778" s="1" t="s">
        <v>2776</v>
      </c>
      <c r="T1778" s="60" t="s">
        <v>1316</v>
      </c>
    </row>
    <row r="1779" spans="1:20" ht="95.1" customHeight="1" x14ac:dyDescent="0.25">
      <c r="A1779" s="121" t="s">
        <v>2280</v>
      </c>
      <c r="B1779" s="107" t="s">
        <v>1289</v>
      </c>
      <c r="C1779" s="107" t="s">
        <v>1496</v>
      </c>
      <c r="D1779" s="107" t="s">
        <v>1330</v>
      </c>
      <c r="E1779" s="1" t="s">
        <v>887</v>
      </c>
      <c r="F1779" s="14" t="s">
        <v>1133</v>
      </c>
      <c r="G1779" s="1" t="s">
        <v>44</v>
      </c>
      <c r="H1779" s="45">
        <v>6000</v>
      </c>
      <c r="I1779" s="45" t="s">
        <v>2607</v>
      </c>
      <c r="J1779" s="1" t="s">
        <v>57</v>
      </c>
      <c r="K1779" s="107" t="s">
        <v>1437</v>
      </c>
      <c r="L1779" s="9">
        <v>6.71</v>
      </c>
      <c r="M1779" s="59">
        <f t="shared" si="32"/>
        <v>40260</v>
      </c>
      <c r="N1779" s="17" t="s">
        <v>34</v>
      </c>
      <c r="O1779" s="5" t="s">
        <v>21</v>
      </c>
      <c r="P1779" s="1" t="s">
        <v>226</v>
      </c>
      <c r="Q1779" s="107" t="s">
        <v>1433</v>
      </c>
      <c r="R1779" s="16" t="s">
        <v>1315</v>
      </c>
      <c r="S1779" s="1" t="s">
        <v>2776</v>
      </c>
      <c r="T1779" s="60" t="s">
        <v>1316</v>
      </c>
    </row>
    <row r="1780" spans="1:20" ht="95.1" customHeight="1" x14ac:dyDescent="0.25">
      <c r="A1780" s="121" t="s">
        <v>2280</v>
      </c>
      <c r="B1780" s="107" t="s">
        <v>1289</v>
      </c>
      <c r="C1780" s="107" t="s">
        <v>1496</v>
      </c>
      <c r="D1780" s="107" t="s">
        <v>1330</v>
      </c>
      <c r="E1780" s="1" t="s">
        <v>887</v>
      </c>
      <c r="F1780" s="63">
        <v>1033833</v>
      </c>
      <c r="G1780" s="1" t="s">
        <v>44</v>
      </c>
      <c r="H1780" s="45">
        <v>4500</v>
      </c>
      <c r="I1780" s="45" t="s">
        <v>2607</v>
      </c>
      <c r="J1780" s="1" t="s">
        <v>57</v>
      </c>
      <c r="K1780" s="107" t="s">
        <v>1438</v>
      </c>
      <c r="L1780" s="9">
        <v>10.42</v>
      </c>
      <c r="M1780" s="59">
        <f t="shared" si="32"/>
        <v>46890</v>
      </c>
      <c r="N1780" s="17" t="s">
        <v>34</v>
      </c>
      <c r="O1780" s="5" t="s">
        <v>21</v>
      </c>
      <c r="P1780" s="1" t="s">
        <v>226</v>
      </c>
      <c r="Q1780" s="107" t="s">
        <v>1439</v>
      </c>
      <c r="R1780" s="16" t="s">
        <v>1315</v>
      </c>
      <c r="S1780" s="1" t="s">
        <v>2776</v>
      </c>
      <c r="T1780" s="60" t="s">
        <v>1316</v>
      </c>
    </row>
    <row r="1781" spans="1:20" ht="95.1" customHeight="1" x14ac:dyDescent="0.25">
      <c r="A1781" s="121" t="s">
        <v>2280</v>
      </c>
      <c r="B1781" s="107" t="s">
        <v>1289</v>
      </c>
      <c r="C1781" s="107" t="s">
        <v>1496</v>
      </c>
      <c r="D1781" s="107" t="s">
        <v>1330</v>
      </c>
      <c r="E1781" s="1" t="s">
        <v>887</v>
      </c>
      <c r="F1781" s="63">
        <v>1033838</v>
      </c>
      <c r="G1781" s="1" t="s">
        <v>44</v>
      </c>
      <c r="H1781" s="45">
        <v>4500</v>
      </c>
      <c r="I1781" s="45" t="s">
        <v>2607</v>
      </c>
      <c r="J1781" s="1" t="s">
        <v>57</v>
      </c>
      <c r="K1781" s="107" t="s">
        <v>1440</v>
      </c>
      <c r="L1781" s="9">
        <v>12.92</v>
      </c>
      <c r="M1781" s="59">
        <f t="shared" si="32"/>
        <v>58140</v>
      </c>
      <c r="N1781" s="17" t="s">
        <v>34</v>
      </c>
      <c r="O1781" s="5" t="s">
        <v>21</v>
      </c>
      <c r="P1781" s="1" t="s">
        <v>226</v>
      </c>
      <c r="Q1781" s="107" t="s">
        <v>1439</v>
      </c>
      <c r="R1781" s="16" t="s">
        <v>1315</v>
      </c>
      <c r="S1781" s="1" t="s">
        <v>2776</v>
      </c>
      <c r="T1781" s="60" t="s">
        <v>1316</v>
      </c>
    </row>
    <row r="1782" spans="1:20" ht="95.1" customHeight="1" x14ac:dyDescent="0.25">
      <c r="A1782" s="121" t="s">
        <v>2280</v>
      </c>
      <c r="B1782" s="107" t="s">
        <v>1289</v>
      </c>
      <c r="C1782" s="107" t="s">
        <v>1496</v>
      </c>
      <c r="D1782" s="107" t="s">
        <v>1330</v>
      </c>
      <c r="E1782" s="1" t="s">
        <v>887</v>
      </c>
      <c r="F1782" s="63">
        <v>1033840</v>
      </c>
      <c r="G1782" s="1" t="s">
        <v>44</v>
      </c>
      <c r="H1782" s="45">
        <v>70</v>
      </c>
      <c r="I1782" s="45" t="s">
        <v>2607</v>
      </c>
      <c r="J1782" s="1" t="s">
        <v>57</v>
      </c>
      <c r="K1782" s="107" t="s">
        <v>1441</v>
      </c>
      <c r="L1782" s="9">
        <v>170</v>
      </c>
      <c r="M1782" s="59">
        <f t="shared" si="32"/>
        <v>11900</v>
      </c>
      <c r="N1782" s="17" t="s">
        <v>34</v>
      </c>
      <c r="O1782" s="5" t="s">
        <v>21</v>
      </c>
      <c r="P1782" s="1" t="s">
        <v>226</v>
      </c>
      <c r="Q1782" s="107" t="s">
        <v>1439</v>
      </c>
      <c r="R1782" s="16" t="s">
        <v>1315</v>
      </c>
      <c r="S1782" s="1" t="s">
        <v>2776</v>
      </c>
      <c r="T1782" s="60" t="s">
        <v>1316</v>
      </c>
    </row>
    <row r="1783" spans="1:20" ht="95.1" customHeight="1" x14ac:dyDescent="0.25">
      <c r="A1783" s="121" t="s">
        <v>2280</v>
      </c>
      <c r="B1783" s="107" t="s">
        <v>1289</v>
      </c>
      <c r="C1783" s="107" t="s">
        <v>1496</v>
      </c>
      <c r="D1783" s="107" t="s">
        <v>1330</v>
      </c>
      <c r="E1783" s="1" t="s">
        <v>887</v>
      </c>
      <c r="F1783" s="63">
        <v>1033841</v>
      </c>
      <c r="G1783" s="1" t="s">
        <v>44</v>
      </c>
      <c r="H1783" s="45">
        <v>1000</v>
      </c>
      <c r="I1783" s="45" t="s">
        <v>2607</v>
      </c>
      <c r="J1783" s="1" t="s">
        <v>57</v>
      </c>
      <c r="K1783" s="107" t="s">
        <v>1442</v>
      </c>
      <c r="L1783" s="9">
        <v>85</v>
      </c>
      <c r="M1783" s="59">
        <f t="shared" si="32"/>
        <v>85000</v>
      </c>
      <c r="N1783" s="17" t="s">
        <v>34</v>
      </c>
      <c r="O1783" s="5" t="s">
        <v>21</v>
      </c>
      <c r="P1783" s="1" t="s">
        <v>226</v>
      </c>
      <c r="Q1783" s="107" t="s">
        <v>1439</v>
      </c>
      <c r="R1783" s="16" t="s">
        <v>1315</v>
      </c>
      <c r="S1783" s="1" t="s">
        <v>2776</v>
      </c>
      <c r="T1783" s="60" t="s">
        <v>1316</v>
      </c>
    </row>
    <row r="1784" spans="1:20" ht="95.1" customHeight="1" x14ac:dyDescent="0.25">
      <c r="A1784" s="121" t="s">
        <v>2280</v>
      </c>
      <c r="B1784" s="107" t="s">
        <v>1289</v>
      </c>
      <c r="C1784" s="107" t="s">
        <v>1496</v>
      </c>
      <c r="D1784" s="107" t="s">
        <v>1330</v>
      </c>
      <c r="E1784" s="1" t="s">
        <v>887</v>
      </c>
      <c r="F1784" s="63">
        <v>1033842</v>
      </c>
      <c r="G1784" s="1" t="s">
        <v>44</v>
      </c>
      <c r="H1784" s="45">
        <v>1000</v>
      </c>
      <c r="I1784" s="45" t="s">
        <v>2607</v>
      </c>
      <c r="J1784" s="1" t="s">
        <v>57</v>
      </c>
      <c r="K1784" s="107" t="s">
        <v>1443</v>
      </c>
      <c r="L1784" s="9">
        <v>125</v>
      </c>
      <c r="M1784" s="59">
        <f t="shared" si="32"/>
        <v>125000</v>
      </c>
      <c r="N1784" s="17" t="s">
        <v>34</v>
      </c>
      <c r="O1784" s="5" t="s">
        <v>21</v>
      </c>
      <c r="P1784" s="1" t="s">
        <v>226</v>
      </c>
      <c r="Q1784" s="107" t="s">
        <v>1439</v>
      </c>
      <c r="R1784" s="16" t="s">
        <v>1315</v>
      </c>
      <c r="S1784" s="1" t="s">
        <v>2776</v>
      </c>
      <c r="T1784" s="60" t="s">
        <v>1316</v>
      </c>
    </row>
    <row r="1785" spans="1:20" ht="95.1" customHeight="1" x14ac:dyDescent="0.25">
      <c r="A1785" s="121" t="s">
        <v>2280</v>
      </c>
      <c r="B1785" s="107" t="s">
        <v>1289</v>
      </c>
      <c r="C1785" s="107" t="s">
        <v>1496</v>
      </c>
      <c r="D1785" s="107" t="s">
        <v>1330</v>
      </c>
      <c r="E1785" s="1" t="s">
        <v>887</v>
      </c>
      <c r="F1785" s="63">
        <v>1033843</v>
      </c>
      <c r="G1785" s="1" t="s">
        <v>44</v>
      </c>
      <c r="H1785" s="45">
        <v>36</v>
      </c>
      <c r="I1785" s="45" t="s">
        <v>2607</v>
      </c>
      <c r="J1785" s="1" t="s">
        <v>57</v>
      </c>
      <c r="K1785" s="107" t="s">
        <v>1444</v>
      </c>
      <c r="L1785" s="9">
        <v>400</v>
      </c>
      <c r="M1785" s="59">
        <f t="shared" si="32"/>
        <v>14400</v>
      </c>
      <c r="N1785" s="17" t="s">
        <v>34</v>
      </c>
      <c r="O1785" s="5" t="s">
        <v>21</v>
      </c>
      <c r="P1785" s="1" t="s">
        <v>226</v>
      </c>
      <c r="Q1785" s="107" t="s">
        <v>1439</v>
      </c>
      <c r="R1785" s="16" t="s">
        <v>1315</v>
      </c>
      <c r="S1785" s="1" t="s">
        <v>2776</v>
      </c>
      <c r="T1785" s="60" t="s">
        <v>1316</v>
      </c>
    </row>
    <row r="1786" spans="1:20" ht="95.1" customHeight="1" x14ac:dyDescent="0.25">
      <c r="A1786" s="121" t="s">
        <v>2280</v>
      </c>
      <c r="B1786" s="107" t="s">
        <v>1289</v>
      </c>
      <c r="C1786" s="107" t="s">
        <v>1496</v>
      </c>
      <c r="D1786" s="107" t="s">
        <v>1330</v>
      </c>
      <c r="E1786" s="1" t="s">
        <v>887</v>
      </c>
      <c r="F1786" s="63">
        <v>1033845</v>
      </c>
      <c r="G1786" s="1" t="s">
        <v>44</v>
      </c>
      <c r="H1786" s="45">
        <v>36</v>
      </c>
      <c r="I1786" s="45" t="s">
        <v>2607</v>
      </c>
      <c r="J1786" s="1" t="s">
        <v>57</v>
      </c>
      <c r="K1786" s="107" t="s">
        <v>1445</v>
      </c>
      <c r="L1786" s="9">
        <v>440</v>
      </c>
      <c r="M1786" s="59">
        <f t="shared" si="32"/>
        <v>15840</v>
      </c>
      <c r="N1786" s="17" t="s">
        <v>34</v>
      </c>
      <c r="O1786" s="5" t="s">
        <v>21</v>
      </c>
      <c r="P1786" s="1" t="s">
        <v>226</v>
      </c>
      <c r="Q1786" s="107" t="s">
        <v>1439</v>
      </c>
      <c r="R1786" s="16" t="s">
        <v>1315</v>
      </c>
      <c r="S1786" s="1" t="s">
        <v>2776</v>
      </c>
      <c r="T1786" s="60" t="s">
        <v>1316</v>
      </c>
    </row>
    <row r="1787" spans="1:20" ht="95.1" customHeight="1" x14ac:dyDescent="0.25">
      <c r="A1787" s="121" t="s">
        <v>2280</v>
      </c>
      <c r="B1787" s="107" t="s">
        <v>1289</v>
      </c>
      <c r="C1787" s="107" t="s">
        <v>1496</v>
      </c>
      <c r="D1787" s="107" t="s">
        <v>1330</v>
      </c>
      <c r="E1787" s="1" t="s">
        <v>887</v>
      </c>
      <c r="F1787" s="63">
        <v>1033834</v>
      </c>
      <c r="G1787" s="1" t="s">
        <v>44</v>
      </c>
      <c r="H1787" s="45">
        <v>4000</v>
      </c>
      <c r="I1787" s="45" t="s">
        <v>2607</v>
      </c>
      <c r="J1787" s="1" t="s">
        <v>57</v>
      </c>
      <c r="K1787" s="107" t="s">
        <v>1446</v>
      </c>
      <c r="L1787" s="9">
        <v>4.5999999999999996</v>
      </c>
      <c r="M1787" s="59">
        <f t="shared" si="32"/>
        <v>18400</v>
      </c>
      <c r="N1787" s="17" t="s">
        <v>34</v>
      </c>
      <c r="O1787" s="5" t="s">
        <v>21</v>
      </c>
      <c r="P1787" s="1" t="s">
        <v>226</v>
      </c>
      <c r="Q1787" s="107" t="s">
        <v>1439</v>
      </c>
      <c r="R1787" s="16" t="s">
        <v>1315</v>
      </c>
      <c r="S1787" s="1" t="s">
        <v>2776</v>
      </c>
      <c r="T1787" s="60" t="s">
        <v>1316</v>
      </c>
    </row>
    <row r="1788" spans="1:20" ht="95.1" customHeight="1" x14ac:dyDescent="0.25">
      <c r="A1788" s="121" t="s">
        <v>2280</v>
      </c>
      <c r="B1788" s="107" t="s">
        <v>1289</v>
      </c>
      <c r="C1788" s="107" t="s">
        <v>1496</v>
      </c>
      <c r="D1788" s="107" t="s">
        <v>1330</v>
      </c>
      <c r="E1788" s="1" t="s">
        <v>887</v>
      </c>
      <c r="F1788" s="63">
        <v>1066616</v>
      </c>
      <c r="G1788" s="1" t="s">
        <v>44</v>
      </c>
      <c r="H1788" s="45">
        <v>800</v>
      </c>
      <c r="I1788" s="45" t="s">
        <v>2607</v>
      </c>
      <c r="J1788" s="1" t="s">
        <v>57</v>
      </c>
      <c r="K1788" s="107" t="s">
        <v>1447</v>
      </c>
      <c r="L1788" s="9">
        <v>9.1999999999999993</v>
      </c>
      <c r="M1788" s="59">
        <f t="shared" si="32"/>
        <v>7359.9999999999991</v>
      </c>
      <c r="N1788" s="17" t="s">
        <v>34</v>
      </c>
      <c r="O1788" s="5" t="s">
        <v>21</v>
      </c>
      <c r="P1788" s="1" t="s">
        <v>226</v>
      </c>
      <c r="Q1788" s="107" t="s">
        <v>1439</v>
      </c>
      <c r="R1788" s="16" t="s">
        <v>1315</v>
      </c>
      <c r="S1788" s="1" t="s">
        <v>2776</v>
      </c>
      <c r="T1788" s="60" t="s">
        <v>1316</v>
      </c>
    </row>
    <row r="1789" spans="1:20" ht="95.1" customHeight="1" x14ac:dyDescent="0.25">
      <c r="A1789" s="121" t="s">
        <v>2280</v>
      </c>
      <c r="B1789" s="107" t="s">
        <v>1289</v>
      </c>
      <c r="C1789" s="107" t="s">
        <v>1496</v>
      </c>
      <c r="D1789" s="107" t="s">
        <v>1330</v>
      </c>
      <c r="E1789" s="1" t="s">
        <v>887</v>
      </c>
      <c r="F1789" s="63">
        <v>1033839</v>
      </c>
      <c r="G1789" s="1" t="s">
        <v>44</v>
      </c>
      <c r="H1789" s="45">
        <v>2500</v>
      </c>
      <c r="I1789" s="45" t="s">
        <v>2607</v>
      </c>
      <c r="J1789" s="1" t="s">
        <v>57</v>
      </c>
      <c r="K1789" s="107" t="s">
        <v>1448</v>
      </c>
      <c r="L1789" s="9">
        <v>1.79</v>
      </c>
      <c r="M1789" s="59">
        <f t="shared" si="32"/>
        <v>4475</v>
      </c>
      <c r="N1789" s="17" t="s">
        <v>34</v>
      </c>
      <c r="O1789" s="5" t="s">
        <v>21</v>
      </c>
      <c r="P1789" s="1" t="s">
        <v>226</v>
      </c>
      <c r="Q1789" s="107" t="s">
        <v>1439</v>
      </c>
      <c r="R1789" s="16" t="s">
        <v>1315</v>
      </c>
      <c r="S1789" s="1" t="s">
        <v>2776</v>
      </c>
      <c r="T1789" s="60" t="s">
        <v>1316</v>
      </c>
    </row>
    <row r="1790" spans="1:20" ht="95.1" customHeight="1" x14ac:dyDescent="0.25">
      <c r="A1790" s="121" t="s">
        <v>2280</v>
      </c>
      <c r="B1790" s="107" t="s">
        <v>1289</v>
      </c>
      <c r="C1790" s="107" t="s">
        <v>1496</v>
      </c>
      <c r="D1790" s="107" t="s">
        <v>1330</v>
      </c>
      <c r="E1790" s="1" t="s">
        <v>887</v>
      </c>
      <c r="F1790" s="63">
        <v>58457</v>
      </c>
      <c r="G1790" s="1" t="s">
        <v>44</v>
      </c>
      <c r="H1790" s="45">
        <v>30</v>
      </c>
      <c r="I1790" s="45" t="s">
        <v>2607</v>
      </c>
      <c r="J1790" s="1" t="s">
        <v>57</v>
      </c>
      <c r="K1790" s="107" t="s">
        <v>1449</v>
      </c>
      <c r="L1790" s="9">
        <v>230.83</v>
      </c>
      <c r="M1790" s="59">
        <f t="shared" si="32"/>
        <v>6924.9000000000005</v>
      </c>
      <c r="N1790" s="17" t="s">
        <v>34</v>
      </c>
      <c r="O1790" s="5" t="s">
        <v>21</v>
      </c>
      <c r="P1790" s="1" t="s">
        <v>226</v>
      </c>
      <c r="Q1790" s="107" t="s">
        <v>1439</v>
      </c>
      <c r="R1790" s="16" t="s">
        <v>1315</v>
      </c>
      <c r="S1790" s="1" t="s">
        <v>2776</v>
      </c>
      <c r="T1790" s="60" t="s">
        <v>1316</v>
      </c>
    </row>
    <row r="1791" spans="1:20" ht="95.1" customHeight="1" x14ac:dyDescent="0.25">
      <c r="A1791" s="121" t="s">
        <v>2280</v>
      </c>
      <c r="B1791" s="107" t="s">
        <v>1289</v>
      </c>
      <c r="C1791" s="107" t="s">
        <v>1496</v>
      </c>
      <c r="D1791" s="107" t="s">
        <v>1330</v>
      </c>
      <c r="E1791" s="1" t="s">
        <v>887</v>
      </c>
      <c r="F1791" s="63">
        <v>58461</v>
      </c>
      <c r="G1791" s="1" t="s">
        <v>44</v>
      </c>
      <c r="H1791" s="45">
        <v>30</v>
      </c>
      <c r="I1791" s="45" t="s">
        <v>2607</v>
      </c>
      <c r="J1791" s="1" t="s">
        <v>57</v>
      </c>
      <c r="K1791" s="107" t="s">
        <v>1450</v>
      </c>
      <c r="L1791" s="9">
        <v>340.2</v>
      </c>
      <c r="M1791" s="59">
        <f t="shared" si="32"/>
        <v>10206</v>
      </c>
      <c r="N1791" s="17" t="s">
        <v>34</v>
      </c>
      <c r="O1791" s="5" t="s">
        <v>21</v>
      </c>
      <c r="P1791" s="1" t="s">
        <v>226</v>
      </c>
      <c r="Q1791" s="107" t="s">
        <v>1439</v>
      </c>
      <c r="R1791" s="16" t="s">
        <v>1315</v>
      </c>
      <c r="S1791" s="1" t="s">
        <v>2776</v>
      </c>
      <c r="T1791" s="60" t="s">
        <v>1316</v>
      </c>
    </row>
    <row r="1792" spans="1:20" ht="95.1" customHeight="1" x14ac:dyDescent="0.25">
      <c r="A1792" s="121" t="s">
        <v>2280</v>
      </c>
      <c r="B1792" s="107" t="s">
        <v>1289</v>
      </c>
      <c r="C1792" s="107" t="s">
        <v>1496</v>
      </c>
      <c r="D1792" s="107" t="s">
        <v>1330</v>
      </c>
      <c r="E1792" s="1" t="s">
        <v>887</v>
      </c>
      <c r="F1792" s="63">
        <v>1066617</v>
      </c>
      <c r="G1792" s="1" t="s">
        <v>44</v>
      </c>
      <c r="H1792" s="45">
        <v>3</v>
      </c>
      <c r="I1792" s="45" t="s">
        <v>2607</v>
      </c>
      <c r="J1792" s="1" t="s">
        <v>57</v>
      </c>
      <c r="K1792" s="107" t="s">
        <v>1451</v>
      </c>
      <c r="L1792" s="9">
        <v>300</v>
      </c>
      <c r="M1792" s="59">
        <f t="shared" si="32"/>
        <v>900</v>
      </c>
      <c r="N1792" s="17" t="s">
        <v>34</v>
      </c>
      <c r="O1792" s="5" t="s">
        <v>21</v>
      </c>
      <c r="P1792" s="1" t="s">
        <v>226</v>
      </c>
      <c r="Q1792" s="107" t="s">
        <v>1439</v>
      </c>
      <c r="R1792" s="16" t="s">
        <v>1315</v>
      </c>
      <c r="S1792" s="1" t="s">
        <v>2776</v>
      </c>
      <c r="T1792" s="60" t="s">
        <v>1316</v>
      </c>
    </row>
    <row r="1793" spans="1:20" ht="95.1" customHeight="1" x14ac:dyDescent="0.25">
      <c r="A1793" s="121" t="s">
        <v>2280</v>
      </c>
      <c r="B1793" s="107" t="s">
        <v>1289</v>
      </c>
      <c r="C1793" s="107" t="s">
        <v>1496</v>
      </c>
      <c r="D1793" s="107" t="s">
        <v>1330</v>
      </c>
      <c r="E1793" s="1" t="s">
        <v>887</v>
      </c>
      <c r="F1793" s="63">
        <v>1033854</v>
      </c>
      <c r="G1793" s="1" t="s">
        <v>44</v>
      </c>
      <c r="H1793" s="45">
        <v>3000</v>
      </c>
      <c r="I1793" s="45" t="s">
        <v>2607</v>
      </c>
      <c r="J1793" s="1" t="s">
        <v>57</v>
      </c>
      <c r="K1793" s="107" t="s">
        <v>1452</v>
      </c>
      <c r="L1793" s="9">
        <v>16.68</v>
      </c>
      <c r="M1793" s="59">
        <f t="shared" si="32"/>
        <v>50040</v>
      </c>
      <c r="N1793" s="17" t="s">
        <v>34</v>
      </c>
      <c r="O1793" s="5" t="s">
        <v>21</v>
      </c>
      <c r="P1793" s="1" t="s">
        <v>226</v>
      </c>
      <c r="Q1793" s="107" t="s">
        <v>1439</v>
      </c>
      <c r="R1793" s="16" t="s">
        <v>1315</v>
      </c>
      <c r="S1793" s="1" t="s">
        <v>2776</v>
      </c>
      <c r="T1793" s="60" t="s">
        <v>1316</v>
      </c>
    </row>
    <row r="1794" spans="1:20" ht="95.1" customHeight="1" x14ac:dyDescent="0.25">
      <c r="A1794" s="121" t="s">
        <v>2280</v>
      </c>
      <c r="B1794" s="107" t="s">
        <v>1289</v>
      </c>
      <c r="C1794" s="107" t="s">
        <v>1496</v>
      </c>
      <c r="D1794" s="107" t="s">
        <v>1330</v>
      </c>
      <c r="E1794" s="1" t="s">
        <v>887</v>
      </c>
      <c r="F1794" s="63">
        <v>1034535</v>
      </c>
      <c r="G1794" s="1" t="s">
        <v>44</v>
      </c>
      <c r="H1794" s="45">
        <v>120</v>
      </c>
      <c r="I1794" s="45" t="s">
        <v>2607</v>
      </c>
      <c r="J1794" s="1" t="s">
        <v>57</v>
      </c>
      <c r="K1794" s="107" t="s">
        <v>1453</v>
      </c>
      <c r="L1794" s="9">
        <v>686.48</v>
      </c>
      <c r="M1794" s="59">
        <f t="shared" si="32"/>
        <v>82377.600000000006</v>
      </c>
      <c r="N1794" s="17" t="s">
        <v>34</v>
      </c>
      <c r="O1794" s="5" t="s">
        <v>21</v>
      </c>
      <c r="P1794" s="1" t="s">
        <v>226</v>
      </c>
      <c r="Q1794" s="107" t="s">
        <v>1439</v>
      </c>
      <c r="R1794" s="16" t="s">
        <v>1315</v>
      </c>
      <c r="S1794" s="1" t="s">
        <v>2776</v>
      </c>
      <c r="T1794" s="60" t="s">
        <v>1316</v>
      </c>
    </row>
    <row r="1795" spans="1:20" ht="95.1" customHeight="1" x14ac:dyDescent="0.25">
      <c r="A1795" s="121" t="s">
        <v>2280</v>
      </c>
      <c r="B1795" s="107" t="s">
        <v>1289</v>
      </c>
      <c r="C1795" s="107" t="s">
        <v>1496</v>
      </c>
      <c r="D1795" s="107" t="s">
        <v>1330</v>
      </c>
      <c r="E1795" s="1" t="s">
        <v>887</v>
      </c>
      <c r="F1795" s="63">
        <v>1033855</v>
      </c>
      <c r="G1795" s="1" t="s">
        <v>44</v>
      </c>
      <c r="H1795" s="45">
        <v>3000</v>
      </c>
      <c r="I1795" s="45" t="s">
        <v>2607</v>
      </c>
      <c r="J1795" s="1" t="s">
        <v>57</v>
      </c>
      <c r="K1795" s="107" t="s">
        <v>1454</v>
      </c>
      <c r="L1795" s="9">
        <v>36.68</v>
      </c>
      <c r="M1795" s="59">
        <f t="shared" si="32"/>
        <v>110040</v>
      </c>
      <c r="N1795" s="17" t="s">
        <v>34</v>
      </c>
      <c r="O1795" s="5" t="s">
        <v>21</v>
      </c>
      <c r="P1795" s="1" t="s">
        <v>226</v>
      </c>
      <c r="Q1795" s="107" t="s">
        <v>1439</v>
      </c>
      <c r="R1795" s="16" t="s">
        <v>1315</v>
      </c>
      <c r="S1795" s="1" t="s">
        <v>2776</v>
      </c>
      <c r="T1795" s="60" t="s">
        <v>1316</v>
      </c>
    </row>
    <row r="1796" spans="1:20" ht="95.1" customHeight="1" x14ac:dyDescent="0.25">
      <c r="A1796" s="121" t="s">
        <v>2280</v>
      </c>
      <c r="B1796" s="107" t="s">
        <v>1289</v>
      </c>
      <c r="C1796" s="107" t="s">
        <v>1496</v>
      </c>
      <c r="D1796" s="107" t="s">
        <v>1330</v>
      </c>
      <c r="E1796" s="1" t="s">
        <v>887</v>
      </c>
      <c r="F1796" s="63">
        <v>1033836</v>
      </c>
      <c r="G1796" s="1" t="s">
        <v>44</v>
      </c>
      <c r="H1796" s="45">
        <v>3000</v>
      </c>
      <c r="I1796" s="45" t="s">
        <v>2607</v>
      </c>
      <c r="J1796" s="1" t="s">
        <v>57</v>
      </c>
      <c r="K1796" s="107" t="s">
        <v>1455</v>
      </c>
      <c r="L1796" s="9">
        <v>20.83</v>
      </c>
      <c r="M1796" s="59">
        <f t="shared" si="32"/>
        <v>62489.999999999993</v>
      </c>
      <c r="N1796" s="17" t="s">
        <v>34</v>
      </c>
      <c r="O1796" s="5" t="s">
        <v>21</v>
      </c>
      <c r="P1796" s="1" t="s">
        <v>226</v>
      </c>
      <c r="Q1796" s="107" t="s">
        <v>1439</v>
      </c>
      <c r="R1796" s="16" t="s">
        <v>1315</v>
      </c>
      <c r="S1796" s="1" t="s">
        <v>2776</v>
      </c>
      <c r="T1796" s="60" t="s">
        <v>1316</v>
      </c>
    </row>
    <row r="1797" spans="1:20" ht="95.1" customHeight="1" x14ac:dyDescent="0.25">
      <c r="A1797" s="121" t="s">
        <v>2280</v>
      </c>
      <c r="B1797" s="107" t="s">
        <v>1289</v>
      </c>
      <c r="C1797" s="107" t="s">
        <v>1496</v>
      </c>
      <c r="D1797" s="107" t="s">
        <v>1330</v>
      </c>
      <c r="E1797" s="1" t="s">
        <v>887</v>
      </c>
      <c r="F1797" s="63">
        <v>1033856</v>
      </c>
      <c r="G1797" s="1" t="s">
        <v>44</v>
      </c>
      <c r="H1797" s="45">
        <v>3000</v>
      </c>
      <c r="I1797" s="45" t="s">
        <v>2607</v>
      </c>
      <c r="J1797" s="1" t="s">
        <v>57</v>
      </c>
      <c r="K1797" s="107" t="s">
        <v>1456</v>
      </c>
      <c r="L1797" s="9">
        <v>35</v>
      </c>
      <c r="M1797" s="59">
        <f t="shared" si="32"/>
        <v>105000</v>
      </c>
      <c r="N1797" s="17" t="s">
        <v>34</v>
      </c>
      <c r="O1797" s="5" t="s">
        <v>21</v>
      </c>
      <c r="P1797" s="1" t="s">
        <v>226</v>
      </c>
      <c r="Q1797" s="107" t="s">
        <v>1439</v>
      </c>
      <c r="R1797" s="16" t="s">
        <v>1315</v>
      </c>
      <c r="S1797" s="1" t="s">
        <v>2776</v>
      </c>
      <c r="T1797" s="60" t="s">
        <v>1316</v>
      </c>
    </row>
    <row r="1798" spans="1:20" ht="95.1" customHeight="1" x14ac:dyDescent="0.25">
      <c r="A1798" s="121" t="s">
        <v>2280</v>
      </c>
      <c r="B1798" s="107" t="s">
        <v>1289</v>
      </c>
      <c r="C1798" s="107" t="s">
        <v>1496</v>
      </c>
      <c r="D1798" s="107" t="s">
        <v>1330</v>
      </c>
      <c r="E1798" s="1" t="s">
        <v>887</v>
      </c>
      <c r="F1798" s="63">
        <v>1033880</v>
      </c>
      <c r="G1798" s="1" t="s">
        <v>44</v>
      </c>
      <c r="H1798" s="45">
        <v>70</v>
      </c>
      <c r="I1798" s="45" t="s">
        <v>2607</v>
      </c>
      <c r="J1798" s="1" t="s">
        <v>57</v>
      </c>
      <c r="K1798" s="107" t="s">
        <v>1457</v>
      </c>
      <c r="L1798" s="9">
        <v>127.14</v>
      </c>
      <c r="M1798" s="59">
        <f t="shared" si="32"/>
        <v>8899.7999999999993</v>
      </c>
      <c r="N1798" s="17" t="s">
        <v>34</v>
      </c>
      <c r="O1798" s="5" t="s">
        <v>21</v>
      </c>
      <c r="P1798" s="1" t="s">
        <v>226</v>
      </c>
      <c r="Q1798" s="107" t="s">
        <v>1439</v>
      </c>
      <c r="R1798" s="16" t="s">
        <v>1315</v>
      </c>
      <c r="S1798" s="1" t="s">
        <v>2776</v>
      </c>
      <c r="T1798" s="60" t="s">
        <v>1316</v>
      </c>
    </row>
    <row r="1799" spans="1:20" ht="95.1" customHeight="1" x14ac:dyDescent="0.25">
      <c r="A1799" s="121" t="s">
        <v>2280</v>
      </c>
      <c r="B1799" s="107" t="s">
        <v>1289</v>
      </c>
      <c r="C1799" s="107" t="s">
        <v>1496</v>
      </c>
      <c r="D1799" s="107" t="s">
        <v>1330</v>
      </c>
      <c r="E1799" s="1" t="s">
        <v>887</v>
      </c>
      <c r="F1799" s="63">
        <v>1066618</v>
      </c>
      <c r="G1799" s="1" t="s">
        <v>44</v>
      </c>
      <c r="H1799" s="45">
        <v>1500</v>
      </c>
      <c r="I1799" s="45" t="s">
        <v>2607</v>
      </c>
      <c r="J1799" s="1" t="s">
        <v>57</v>
      </c>
      <c r="K1799" s="107" t="s">
        <v>1458</v>
      </c>
      <c r="L1799" s="9">
        <v>1.3</v>
      </c>
      <c r="M1799" s="59">
        <f t="shared" si="32"/>
        <v>1950</v>
      </c>
      <c r="N1799" s="17" t="s">
        <v>34</v>
      </c>
      <c r="O1799" s="5" t="s">
        <v>21</v>
      </c>
      <c r="P1799" s="1" t="s">
        <v>226</v>
      </c>
      <c r="Q1799" s="107" t="s">
        <v>1439</v>
      </c>
      <c r="R1799" s="16" t="s">
        <v>1315</v>
      </c>
      <c r="S1799" s="1" t="s">
        <v>2776</v>
      </c>
      <c r="T1799" s="60" t="s">
        <v>1316</v>
      </c>
    </row>
    <row r="1800" spans="1:20" ht="95.1" customHeight="1" x14ac:dyDescent="0.25">
      <c r="A1800" s="121" t="s">
        <v>2280</v>
      </c>
      <c r="B1800" s="107" t="s">
        <v>1289</v>
      </c>
      <c r="C1800" s="107" t="s">
        <v>1496</v>
      </c>
      <c r="D1800" s="107" t="s">
        <v>1330</v>
      </c>
      <c r="E1800" s="1" t="s">
        <v>887</v>
      </c>
      <c r="F1800" s="63">
        <v>109151</v>
      </c>
      <c r="G1800" s="1" t="s">
        <v>44</v>
      </c>
      <c r="H1800" s="45">
        <v>12</v>
      </c>
      <c r="I1800" s="45" t="s">
        <v>2607</v>
      </c>
      <c r="J1800" s="1" t="s">
        <v>57</v>
      </c>
      <c r="K1800" s="107" t="s">
        <v>1459</v>
      </c>
      <c r="L1800" s="9">
        <v>80</v>
      </c>
      <c r="M1800" s="59">
        <f t="shared" si="32"/>
        <v>960</v>
      </c>
      <c r="N1800" s="17" t="s">
        <v>34</v>
      </c>
      <c r="O1800" s="5" t="s">
        <v>21</v>
      </c>
      <c r="P1800" s="1" t="s">
        <v>226</v>
      </c>
      <c r="Q1800" s="107" t="s">
        <v>1439</v>
      </c>
      <c r="R1800" s="16" t="s">
        <v>1315</v>
      </c>
      <c r="S1800" s="1" t="s">
        <v>2776</v>
      </c>
      <c r="T1800" s="60" t="s">
        <v>1316</v>
      </c>
    </row>
    <row r="1801" spans="1:20" ht="95.1" customHeight="1" x14ac:dyDescent="0.25">
      <c r="A1801" s="121" t="s">
        <v>2280</v>
      </c>
      <c r="B1801" s="107" t="s">
        <v>1289</v>
      </c>
      <c r="C1801" s="107" t="s">
        <v>1496</v>
      </c>
      <c r="D1801" s="107" t="s">
        <v>1460</v>
      </c>
      <c r="E1801" s="1" t="s">
        <v>2699</v>
      </c>
      <c r="F1801" s="14" t="s">
        <v>1133</v>
      </c>
      <c r="G1801" s="1" t="s">
        <v>44</v>
      </c>
      <c r="H1801" s="45">
        <v>600</v>
      </c>
      <c r="I1801" s="36" t="s">
        <v>2565</v>
      </c>
      <c r="J1801" s="1" t="s">
        <v>1496</v>
      </c>
      <c r="K1801" s="107" t="s">
        <v>3978</v>
      </c>
      <c r="L1801" s="9">
        <v>1078.75</v>
      </c>
      <c r="M1801" s="59">
        <f t="shared" si="32"/>
        <v>647250</v>
      </c>
      <c r="N1801" s="5" t="s">
        <v>12</v>
      </c>
      <c r="O1801" s="1" t="s">
        <v>879</v>
      </c>
      <c r="P1801" s="110" t="s">
        <v>1496</v>
      </c>
      <c r="Q1801" s="107" t="s">
        <v>1461</v>
      </c>
      <c r="R1801" s="6" t="s">
        <v>2637</v>
      </c>
      <c r="S1801" s="1" t="s">
        <v>4028</v>
      </c>
      <c r="T1801" s="60" t="s">
        <v>1316</v>
      </c>
    </row>
    <row r="1802" spans="1:20" ht="95.1" customHeight="1" x14ac:dyDescent="0.25">
      <c r="A1802" s="121" t="s">
        <v>2280</v>
      </c>
      <c r="B1802" s="107" t="s">
        <v>1289</v>
      </c>
      <c r="C1802" s="107" t="s">
        <v>1496</v>
      </c>
      <c r="D1802" s="107" t="s">
        <v>1330</v>
      </c>
      <c r="E1802" s="1" t="s">
        <v>887</v>
      </c>
      <c r="F1802" s="14" t="s">
        <v>1133</v>
      </c>
      <c r="G1802" s="1" t="s">
        <v>44</v>
      </c>
      <c r="H1802" s="134">
        <v>1</v>
      </c>
      <c r="I1802" s="45" t="s">
        <v>2607</v>
      </c>
      <c r="J1802" s="1" t="s">
        <v>57</v>
      </c>
      <c r="K1802" s="107" t="s">
        <v>1462</v>
      </c>
      <c r="L1802" s="9">
        <v>491255.1</v>
      </c>
      <c r="M1802" s="61">
        <v>491255.1</v>
      </c>
      <c r="N1802" s="5" t="s">
        <v>12</v>
      </c>
      <c r="O1802" s="5" t="s">
        <v>2678</v>
      </c>
      <c r="P1802" s="1" t="s">
        <v>226</v>
      </c>
      <c r="Q1802" s="107" t="s">
        <v>1463</v>
      </c>
      <c r="R1802" s="16" t="s">
        <v>1315</v>
      </c>
      <c r="S1802" s="1" t="s">
        <v>2776</v>
      </c>
      <c r="T1802" s="60" t="s">
        <v>1316</v>
      </c>
    </row>
    <row r="1803" spans="1:20" ht="95.1" customHeight="1" x14ac:dyDescent="0.25">
      <c r="A1803" s="121" t="s">
        <v>2280</v>
      </c>
      <c r="B1803" s="107" t="s">
        <v>1289</v>
      </c>
      <c r="C1803" s="107" t="s">
        <v>1496</v>
      </c>
      <c r="D1803" s="107" t="s">
        <v>1398</v>
      </c>
      <c r="E1803" s="1" t="s">
        <v>887</v>
      </c>
      <c r="F1803" s="14" t="s">
        <v>1133</v>
      </c>
      <c r="G1803" s="1" t="s">
        <v>44</v>
      </c>
      <c r="H1803" s="45">
        <v>12</v>
      </c>
      <c r="I1803" s="45" t="s">
        <v>2669</v>
      </c>
      <c r="J1803" s="1" t="s">
        <v>57</v>
      </c>
      <c r="K1803" s="107" t="s">
        <v>1464</v>
      </c>
      <c r="L1803" s="9">
        <v>19083.330000000002</v>
      </c>
      <c r="M1803" s="59">
        <f>L1803*H1803</f>
        <v>228999.96000000002</v>
      </c>
      <c r="N1803" s="5" t="s">
        <v>12</v>
      </c>
      <c r="O1803" s="5" t="s">
        <v>1400</v>
      </c>
      <c r="P1803" s="1" t="s">
        <v>226</v>
      </c>
      <c r="Q1803" s="107" t="s">
        <v>1465</v>
      </c>
      <c r="R1803" s="16" t="s">
        <v>1315</v>
      </c>
      <c r="S1803" s="1" t="s">
        <v>2776</v>
      </c>
      <c r="T1803" s="60" t="s">
        <v>1316</v>
      </c>
    </row>
    <row r="1804" spans="1:20" ht="95.1" customHeight="1" x14ac:dyDescent="0.25">
      <c r="A1804" s="121" t="s">
        <v>2280</v>
      </c>
      <c r="B1804" s="107" t="s">
        <v>1289</v>
      </c>
      <c r="C1804" s="107" t="s">
        <v>1496</v>
      </c>
      <c r="D1804" s="107" t="s">
        <v>1398</v>
      </c>
      <c r="E1804" s="1" t="s">
        <v>887</v>
      </c>
      <c r="F1804" s="14" t="s">
        <v>1133</v>
      </c>
      <c r="G1804" s="1" t="s">
        <v>44</v>
      </c>
      <c r="H1804" s="134">
        <v>1</v>
      </c>
      <c r="I1804" s="45" t="s">
        <v>2669</v>
      </c>
      <c r="J1804" s="1" t="s">
        <v>57</v>
      </c>
      <c r="K1804" s="107" t="s">
        <v>1466</v>
      </c>
      <c r="L1804" s="9">
        <v>250000</v>
      </c>
      <c r="M1804" s="61">
        <v>250000</v>
      </c>
      <c r="N1804" s="5" t="s">
        <v>12</v>
      </c>
      <c r="O1804" s="5" t="s">
        <v>1400</v>
      </c>
      <c r="P1804" s="110" t="s">
        <v>1496</v>
      </c>
      <c r="Q1804" s="107" t="s">
        <v>1467</v>
      </c>
      <c r="R1804" s="16" t="s">
        <v>883</v>
      </c>
      <c r="S1804" s="1" t="s">
        <v>4027</v>
      </c>
      <c r="T1804" s="60" t="s">
        <v>1468</v>
      </c>
    </row>
    <row r="1805" spans="1:20" ht="95.1" customHeight="1" x14ac:dyDescent="0.25">
      <c r="A1805" s="121" t="s">
        <v>2280</v>
      </c>
      <c r="B1805" s="107" t="s">
        <v>1289</v>
      </c>
      <c r="C1805" s="107" t="s">
        <v>1496</v>
      </c>
      <c r="D1805" s="107" t="s">
        <v>1469</v>
      </c>
      <c r="E1805" s="1" t="s">
        <v>2699</v>
      </c>
      <c r="F1805" s="14" t="s">
        <v>1133</v>
      </c>
      <c r="G1805" s="1" t="s">
        <v>44</v>
      </c>
      <c r="H1805" s="134">
        <v>1</v>
      </c>
      <c r="I1805" s="45" t="s">
        <v>2610</v>
      </c>
      <c r="J1805" s="1" t="s">
        <v>57</v>
      </c>
      <c r="K1805" s="107" t="s">
        <v>1470</v>
      </c>
      <c r="L1805" s="9">
        <v>30000</v>
      </c>
      <c r="M1805" s="61">
        <v>30000</v>
      </c>
      <c r="N1805" s="5" t="s">
        <v>12</v>
      </c>
      <c r="O1805" s="5" t="s">
        <v>55</v>
      </c>
      <c r="P1805" s="110" t="s">
        <v>1496</v>
      </c>
      <c r="Q1805" s="107" t="s">
        <v>847</v>
      </c>
      <c r="R1805" s="16" t="s">
        <v>848</v>
      </c>
      <c r="S1805" s="1" t="s">
        <v>4027</v>
      </c>
      <c r="T1805" s="60" t="s">
        <v>1471</v>
      </c>
    </row>
    <row r="1806" spans="1:20" ht="95.1" customHeight="1" x14ac:dyDescent="0.25">
      <c r="A1806" s="121" t="s">
        <v>2280</v>
      </c>
      <c r="B1806" s="107" t="s">
        <v>1289</v>
      </c>
      <c r="C1806" s="107" t="s">
        <v>1496</v>
      </c>
      <c r="D1806" s="107" t="s">
        <v>1290</v>
      </c>
      <c r="E1806" s="1" t="s">
        <v>887</v>
      </c>
      <c r="F1806" s="14" t="s">
        <v>1133</v>
      </c>
      <c r="G1806" s="1" t="s">
        <v>44</v>
      </c>
      <c r="H1806" s="134">
        <v>1</v>
      </c>
      <c r="I1806" s="45" t="s">
        <v>2607</v>
      </c>
      <c r="J1806" s="1" t="s">
        <v>57</v>
      </c>
      <c r="K1806" s="107" t="s">
        <v>1472</v>
      </c>
      <c r="L1806" s="9">
        <v>57000</v>
      </c>
      <c r="M1806" s="61">
        <v>57000</v>
      </c>
      <c r="N1806" s="5" t="s">
        <v>12</v>
      </c>
      <c r="O1806" s="5" t="s">
        <v>21</v>
      </c>
      <c r="P1806" s="110" t="s">
        <v>1496</v>
      </c>
      <c r="Q1806" s="107" t="s">
        <v>847</v>
      </c>
      <c r="R1806" s="16" t="s">
        <v>848</v>
      </c>
      <c r="S1806" s="1" t="s">
        <v>2776</v>
      </c>
      <c r="T1806" s="60" t="s">
        <v>1473</v>
      </c>
    </row>
    <row r="1807" spans="1:20" ht="95.1" customHeight="1" x14ac:dyDescent="0.25">
      <c r="A1807" s="121" t="s">
        <v>2280</v>
      </c>
      <c r="B1807" s="107" t="s">
        <v>1289</v>
      </c>
      <c r="C1807" s="107" t="s">
        <v>1496</v>
      </c>
      <c r="D1807" s="107" t="s">
        <v>1474</v>
      </c>
      <c r="E1807" s="1" t="s">
        <v>2689</v>
      </c>
      <c r="F1807" s="14" t="s">
        <v>1133</v>
      </c>
      <c r="G1807" s="1" t="s">
        <v>44</v>
      </c>
      <c r="H1807" s="134">
        <v>1</v>
      </c>
      <c r="I1807" s="45" t="s">
        <v>2611</v>
      </c>
      <c r="J1807" s="1" t="s">
        <v>57</v>
      </c>
      <c r="K1807" s="107" t="s">
        <v>1475</v>
      </c>
      <c r="L1807" s="9">
        <v>50000</v>
      </c>
      <c r="M1807" s="61">
        <v>50000</v>
      </c>
      <c r="N1807" s="17" t="s">
        <v>34</v>
      </c>
      <c r="O1807" s="5" t="s">
        <v>1108</v>
      </c>
      <c r="P1807" s="110" t="s">
        <v>1496</v>
      </c>
      <c r="Q1807" s="107" t="s">
        <v>847</v>
      </c>
      <c r="R1807" s="16" t="s">
        <v>848</v>
      </c>
      <c r="S1807" s="1" t="s">
        <v>4027</v>
      </c>
      <c r="T1807" s="60" t="s">
        <v>1476</v>
      </c>
    </row>
    <row r="1808" spans="1:20" ht="95.1" customHeight="1" x14ac:dyDescent="0.25">
      <c r="A1808" s="121" t="s">
        <v>2280</v>
      </c>
      <c r="B1808" s="107" t="s">
        <v>1289</v>
      </c>
      <c r="C1808" s="107" t="s">
        <v>1496</v>
      </c>
      <c r="D1808" s="107" t="s">
        <v>1477</v>
      </c>
      <c r="E1808" s="1" t="s">
        <v>887</v>
      </c>
      <c r="F1808" s="14" t="s">
        <v>1133</v>
      </c>
      <c r="G1808" s="1" t="s">
        <v>44</v>
      </c>
      <c r="H1808" s="134">
        <v>1</v>
      </c>
      <c r="I1808" s="45" t="s">
        <v>2607</v>
      </c>
      <c r="J1808" s="1" t="s">
        <v>57</v>
      </c>
      <c r="K1808" s="107" t="s">
        <v>1478</v>
      </c>
      <c r="L1808" s="9">
        <v>250000</v>
      </c>
      <c r="M1808" s="61">
        <v>250000</v>
      </c>
      <c r="N1808" s="17" t="s">
        <v>34</v>
      </c>
      <c r="O1808" s="5" t="s">
        <v>21</v>
      </c>
      <c r="P1808" s="110" t="s">
        <v>1496</v>
      </c>
      <c r="Q1808" s="107" t="s">
        <v>847</v>
      </c>
      <c r="R1808" s="16" t="s">
        <v>883</v>
      </c>
      <c r="S1808" s="1" t="s">
        <v>4027</v>
      </c>
      <c r="T1808" s="60" t="s">
        <v>1479</v>
      </c>
    </row>
    <row r="1809" spans="1:20" ht="95.1" customHeight="1" x14ac:dyDescent="0.25">
      <c r="A1809" s="121" t="s">
        <v>2280</v>
      </c>
      <c r="B1809" s="107" t="s">
        <v>1289</v>
      </c>
      <c r="C1809" s="107" t="s">
        <v>1496</v>
      </c>
      <c r="D1809" s="107" t="s">
        <v>1290</v>
      </c>
      <c r="E1809" s="1" t="s">
        <v>2683</v>
      </c>
      <c r="F1809" s="14" t="s">
        <v>1133</v>
      </c>
      <c r="G1809" s="1" t="s">
        <v>44</v>
      </c>
      <c r="H1809" s="134">
        <v>1</v>
      </c>
      <c r="I1809" s="45" t="s">
        <v>2607</v>
      </c>
      <c r="J1809" s="1" t="s">
        <v>57</v>
      </c>
      <c r="K1809" s="107" t="s">
        <v>1480</v>
      </c>
      <c r="L1809" s="9">
        <v>456769</v>
      </c>
      <c r="M1809" s="61">
        <v>456769</v>
      </c>
      <c r="N1809" s="5" t="s">
        <v>12</v>
      </c>
      <c r="O1809" s="5" t="s">
        <v>2261</v>
      </c>
      <c r="P1809" s="110" t="s">
        <v>1496</v>
      </c>
      <c r="Q1809" s="107" t="s">
        <v>847</v>
      </c>
      <c r="R1809" s="16" t="s">
        <v>856</v>
      </c>
      <c r="S1809" s="1" t="s">
        <v>4028</v>
      </c>
      <c r="T1809" s="60" t="s">
        <v>1481</v>
      </c>
    </row>
    <row r="1810" spans="1:20" ht="95.1" customHeight="1" x14ac:dyDescent="0.25">
      <c r="A1810" s="121" t="s">
        <v>2280</v>
      </c>
      <c r="B1810" s="107" t="s">
        <v>1289</v>
      </c>
      <c r="C1810" s="107" t="s">
        <v>1496</v>
      </c>
      <c r="D1810" s="107" t="s">
        <v>1482</v>
      </c>
      <c r="E1810" s="1" t="s">
        <v>2699</v>
      </c>
      <c r="F1810" s="63" t="s">
        <v>1133</v>
      </c>
      <c r="G1810" s="1" t="s">
        <v>44</v>
      </c>
      <c r="H1810" s="134">
        <v>1</v>
      </c>
      <c r="I1810" s="107" t="s">
        <v>2587</v>
      </c>
      <c r="J1810" s="1" t="s">
        <v>57</v>
      </c>
      <c r="K1810" s="107" t="s">
        <v>1483</v>
      </c>
      <c r="L1810" s="9">
        <v>3800000</v>
      </c>
      <c r="M1810" s="61">
        <v>3800000</v>
      </c>
      <c r="N1810" s="17" t="s">
        <v>34</v>
      </c>
      <c r="O1810" s="5" t="s">
        <v>1135</v>
      </c>
      <c r="P1810" s="110" t="s">
        <v>1496</v>
      </c>
      <c r="Q1810" s="107" t="s">
        <v>847</v>
      </c>
      <c r="R1810" s="16" t="s">
        <v>1315</v>
      </c>
      <c r="S1810" s="1" t="s">
        <v>4027</v>
      </c>
      <c r="T1810" s="60" t="s">
        <v>1484</v>
      </c>
    </row>
    <row r="1811" spans="1:20" ht="95.1" customHeight="1" x14ac:dyDescent="0.25">
      <c r="A1811" s="121" t="s">
        <v>2280</v>
      </c>
      <c r="B1811" s="107" t="s">
        <v>1312</v>
      </c>
      <c r="C1811" s="107" t="s">
        <v>1496</v>
      </c>
      <c r="D1811" s="107" t="s">
        <v>1485</v>
      </c>
      <c r="E1811" s="1" t="s">
        <v>2699</v>
      </c>
      <c r="F1811" s="14" t="s">
        <v>1133</v>
      </c>
      <c r="G1811" s="1" t="s">
        <v>44</v>
      </c>
      <c r="H1811" s="134">
        <v>1</v>
      </c>
      <c r="I1811" s="45" t="s">
        <v>2581</v>
      </c>
      <c r="J1811" s="1" t="s">
        <v>57</v>
      </c>
      <c r="K1811" s="107" t="s">
        <v>1486</v>
      </c>
      <c r="L1811" s="9">
        <v>110000</v>
      </c>
      <c r="M1811" s="61">
        <v>110000</v>
      </c>
      <c r="N1811" s="5" t="s">
        <v>12</v>
      </c>
      <c r="O1811" s="5" t="s">
        <v>113</v>
      </c>
      <c r="P1811" s="110" t="s">
        <v>1496</v>
      </c>
      <c r="Q1811" s="107" t="s">
        <v>847</v>
      </c>
      <c r="R1811" s="16" t="s">
        <v>1315</v>
      </c>
      <c r="S1811" s="1" t="s">
        <v>4027</v>
      </c>
      <c r="T1811" s="60" t="s">
        <v>1487</v>
      </c>
    </row>
    <row r="1812" spans="1:20" ht="95.1" customHeight="1" x14ac:dyDescent="0.25">
      <c r="A1812" s="121" t="s">
        <v>2280</v>
      </c>
      <c r="B1812" s="107" t="s">
        <v>1289</v>
      </c>
      <c r="C1812" s="107" t="s">
        <v>1496</v>
      </c>
      <c r="D1812" s="107" t="s">
        <v>1469</v>
      </c>
      <c r="E1812" s="1" t="s">
        <v>2757</v>
      </c>
      <c r="F1812" s="14" t="s">
        <v>1133</v>
      </c>
      <c r="G1812" s="1" t="s">
        <v>44</v>
      </c>
      <c r="H1812" s="134">
        <v>1</v>
      </c>
      <c r="I1812" s="45" t="s">
        <v>4039</v>
      </c>
      <c r="J1812" s="1" t="s">
        <v>57</v>
      </c>
      <c r="K1812" s="107" t="s">
        <v>1488</v>
      </c>
      <c r="L1812" s="9">
        <v>900000</v>
      </c>
      <c r="M1812" s="61">
        <v>900000</v>
      </c>
      <c r="N1812" s="5" t="s">
        <v>12</v>
      </c>
      <c r="O1812" s="5" t="s">
        <v>1489</v>
      </c>
      <c r="P1812" s="110" t="s">
        <v>1496</v>
      </c>
      <c r="Q1812" s="107" t="s">
        <v>847</v>
      </c>
      <c r="R1812" s="16" t="s">
        <v>1315</v>
      </c>
      <c r="S1812" s="1" t="s">
        <v>4027</v>
      </c>
      <c r="T1812" s="60" t="s">
        <v>1490</v>
      </c>
    </row>
    <row r="1813" spans="1:20" ht="95.1" customHeight="1" x14ac:dyDescent="0.25">
      <c r="A1813" s="121" t="s">
        <v>2280</v>
      </c>
      <c r="B1813" s="107" t="s">
        <v>1289</v>
      </c>
      <c r="C1813" s="107" t="s">
        <v>1496</v>
      </c>
      <c r="D1813" s="107" t="s">
        <v>1469</v>
      </c>
      <c r="E1813" s="1" t="s">
        <v>2757</v>
      </c>
      <c r="F1813" s="14" t="s">
        <v>1133</v>
      </c>
      <c r="G1813" s="1" t="s">
        <v>44</v>
      </c>
      <c r="H1813" s="134">
        <v>1</v>
      </c>
      <c r="I1813" s="45" t="s">
        <v>2602</v>
      </c>
      <c r="J1813" s="1" t="s">
        <v>57</v>
      </c>
      <c r="K1813" s="107" t="s">
        <v>1491</v>
      </c>
      <c r="L1813" s="9">
        <v>1189000</v>
      </c>
      <c r="M1813" s="61">
        <v>1189000</v>
      </c>
      <c r="N1813" s="5" t="s">
        <v>12</v>
      </c>
      <c r="O1813" s="1" t="s">
        <v>764</v>
      </c>
      <c r="P1813" s="110" t="s">
        <v>1496</v>
      </c>
      <c r="Q1813" s="107" t="s">
        <v>847</v>
      </c>
      <c r="R1813" s="16" t="s">
        <v>856</v>
      </c>
      <c r="S1813" s="1" t="s">
        <v>4027</v>
      </c>
      <c r="T1813" s="60" t="s">
        <v>1490</v>
      </c>
    </row>
    <row r="1814" spans="1:20" ht="95.1" customHeight="1" x14ac:dyDescent="0.25">
      <c r="A1814" s="121" t="s">
        <v>2280</v>
      </c>
      <c r="B1814" s="107" t="s">
        <v>1289</v>
      </c>
      <c r="C1814" s="107" t="s">
        <v>1496</v>
      </c>
      <c r="D1814" s="107" t="s">
        <v>1492</v>
      </c>
      <c r="E1814" s="1" t="s">
        <v>2757</v>
      </c>
      <c r="F1814" s="14" t="s">
        <v>1133</v>
      </c>
      <c r="G1814" s="1" t="s">
        <v>44</v>
      </c>
      <c r="H1814" s="134">
        <v>1</v>
      </c>
      <c r="I1814" s="107" t="s">
        <v>2612</v>
      </c>
      <c r="J1814" s="1" t="s">
        <v>57</v>
      </c>
      <c r="K1814" s="107" t="s">
        <v>1493</v>
      </c>
      <c r="L1814" s="9">
        <v>1500000</v>
      </c>
      <c r="M1814" s="61">
        <v>1500000</v>
      </c>
      <c r="N1814" s="5" t="s">
        <v>12</v>
      </c>
      <c r="O1814" s="5" t="s">
        <v>3990</v>
      </c>
      <c r="P1814" s="110" t="s">
        <v>1496</v>
      </c>
      <c r="Q1814" s="107" t="s">
        <v>847</v>
      </c>
      <c r="R1814" s="16" t="s">
        <v>856</v>
      </c>
      <c r="S1814" s="1" t="s">
        <v>4027</v>
      </c>
      <c r="T1814" s="60" t="s">
        <v>1490</v>
      </c>
    </row>
    <row r="1815" spans="1:20" ht="95.1" customHeight="1" x14ac:dyDescent="0.25">
      <c r="A1815" s="121" t="s">
        <v>2280</v>
      </c>
      <c r="B1815" s="107" t="s">
        <v>1289</v>
      </c>
      <c r="C1815" s="107" t="s">
        <v>1496</v>
      </c>
      <c r="D1815" s="107" t="s">
        <v>1290</v>
      </c>
      <c r="E1815" s="1" t="s">
        <v>2757</v>
      </c>
      <c r="F1815" s="14" t="s">
        <v>1133</v>
      </c>
      <c r="G1815" s="1" t="s">
        <v>44</v>
      </c>
      <c r="H1815" s="134">
        <v>1</v>
      </c>
      <c r="I1815" s="45" t="s">
        <v>4039</v>
      </c>
      <c r="J1815" s="1" t="s">
        <v>57</v>
      </c>
      <c r="K1815" s="107" t="s">
        <v>1494</v>
      </c>
      <c r="L1815" s="9">
        <v>1500000</v>
      </c>
      <c r="M1815" s="61">
        <v>1500000</v>
      </c>
      <c r="N1815" s="5" t="s">
        <v>12</v>
      </c>
      <c r="O1815" s="5" t="s">
        <v>1489</v>
      </c>
      <c r="P1815" s="110" t="s">
        <v>1496</v>
      </c>
      <c r="Q1815" s="107" t="s">
        <v>1495</v>
      </c>
      <c r="R1815" s="16" t="s">
        <v>848</v>
      </c>
      <c r="S1815" s="1" t="s">
        <v>4027</v>
      </c>
      <c r="T1815" s="62" t="s">
        <v>1490</v>
      </c>
    </row>
    <row r="1816" spans="1:20" s="72" customFormat="1" ht="95.1" customHeight="1" x14ac:dyDescent="0.25">
      <c r="A1816" s="122" t="s">
        <v>2280</v>
      </c>
      <c r="B1816" s="19">
        <v>2732</v>
      </c>
      <c r="C1816" s="19" t="s">
        <v>1496</v>
      </c>
      <c r="D1816" s="19" t="s">
        <v>1497</v>
      </c>
      <c r="E1816" s="1" t="s">
        <v>2699</v>
      </c>
      <c r="F1816" s="68" t="s">
        <v>1133</v>
      </c>
      <c r="G1816" s="1" t="s">
        <v>372</v>
      </c>
      <c r="H1816" s="137" t="s">
        <v>2773</v>
      </c>
      <c r="I1816" s="19" t="s">
        <v>2489</v>
      </c>
      <c r="J1816" s="1" t="s">
        <v>57</v>
      </c>
      <c r="K1816" s="19" t="s">
        <v>2458</v>
      </c>
      <c r="L1816" s="70">
        <v>11.42</v>
      </c>
      <c r="M1816" s="70">
        <v>206460.35</v>
      </c>
      <c r="N1816" s="67" t="s">
        <v>12</v>
      </c>
      <c r="O1816" s="19" t="s">
        <v>1498</v>
      </c>
      <c r="P1816" s="1" t="s">
        <v>226</v>
      </c>
      <c r="Q1816" s="19" t="s">
        <v>1499</v>
      </c>
      <c r="R1816" s="23">
        <v>45689</v>
      </c>
      <c r="S1816" s="1" t="s">
        <v>2776</v>
      </c>
      <c r="T1816" s="123" t="s">
        <v>1500</v>
      </c>
    </row>
    <row r="1817" spans="1:20" ht="95.1" customHeight="1" x14ac:dyDescent="0.25">
      <c r="A1817" s="121" t="s">
        <v>2280</v>
      </c>
      <c r="B1817" s="107">
        <v>2732</v>
      </c>
      <c r="C1817" s="107" t="s">
        <v>1496</v>
      </c>
      <c r="D1817" s="107" t="s">
        <v>1497</v>
      </c>
      <c r="E1817" s="1" t="s">
        <v>2699</v>
      </c>
      <c r="F1817" s="14" t="s">
        <v>1133</v>
      </c>
      <c r="G1817" s="1" t="s">
        <v>372</v>
      </c>
      <c r="H1817" s="45">
        <v>1298.57</v>
      </c>
      <c r="I1817" s="107" t="s">
        <v>2489</v>
      </c>
      <c r="J1817" s="1" t="s">
        <v>57</v>
      </c>
      <c r="K1817" s="107" t="s">
        <v>2459</v>
      </c>
      <c r="L1817" s="9">
        <v>6.17</v>
      </c>
      <c r="M1817" s="108">
        <v>96146.12</v>
      </c>
      <c r="N1817" s="5" t="s">
        <v>12</v>
      </c>
      <c r="O1817" s="1" t="s">
        <v>1498</v>
      </c>
      <c r="P1817" s="1" t="s">
        <v>226</v>
      </c>
      <c r="Q1817" s="107" t="s">
        <v>1499</v>
      </c>
      <c r="R1817" s="16">
        <v>45689</v>
      </c>
      <c r="S1817" s="1" t="s">
        <v>2776</v>
      </c>
      <c r="T1817" s="60" t="s">
        <v>1500</v>
      </c>
    </row>
    <row r="1818" spans="1:20" ht="95.1" customHeight="1" x14ac:dyDescent="0.25">
      <c r="A1818" s="121" t="s">
        <v>2280</v>
      </c>
      <c r="B1818" s="107">
        <v>2732</v>
      </c>
      <c r="C1818" s="107" t="s">
        <v>1496</v>
      </c>
      <c r="D1818" s="107" t="s">
        <v>1497</v>
      </c>
      <c r="E1818" s="1" t="s">
        <v>2699</v>
      </c>
      <c r="F1818" s="14" t="s">
        <v>1133</v>
      </c>
      <c r="G1818" s="1" t="s">
        <v>372</v>
      </c>
      <c r="H1818" s="45">
        <v>2980</v>
      </c>
      <c r="I1818" s="107" t="s">
        <v>2489</v>
      </c>
      <c r="J1818" s="1" t="s">
        <v>57</v>
      </c>
      <c r="K1818" s="107" t="s">
        <v>2460</v>
      </c>
      <c r="L1818" s="9">
        <v>2.98</v>
      </c>
      <c r="M1818" s="108">
        <v>104419.2</v>
      </c>
      <c r="N1818" s="5" t="s">
        <v>12</v>
      </c>
      <c r="O1818" s="1" t="s">
        <v>1498</v>
      </c>
      <c r="P1818" s="1" t="s">
        <v>226</v>
      </c>
      <c r="Q1818" s="107" t="s">
        <v>1499</v>
      </c>
      <c r="R1818" s="16">
        <v>45689</v>
      </c>
      <c r="S1818" s="1" t="s">
        <v>2776</v>
      </c>
      <c r="T1818" s="60" t="s">
        <v>1500</v>
      </c>
    </row>
    <row r="1819" spans="1:20" ht="95.1" customHeight="1" x14ac:dyDescent="0.25">
      <c r="A1819" s="121" t="s">
        <v>2280</v>
      </c>
      <c r="B1819" s="107">
        <v>2732</v>
      </c>
      <c r="C1819" s="107" t="s">
        <v>1496</v>
      </c>
      <c r="D1819" s="107" t="s">
        <v>1497</v>
      </c>
      <c r="E1819" s="1" t="s">
        <v>2699</v>
      </c>
      <c r="F1819" s="14" t="s">
        <v>1133</v>
      </c>
      <c r="G1819" s="1" t="s">
        <v>1501</v>
      </c>
      <c r="H1819" s="141">
        <v>2</v>
      </c>
      <c r="I1819" s="45" t="s">
        <v>2613</v>
      </c>
      <c r="J1819" s="1" t="s">
        <v>57</v>
      </c>
      <c r="K1819" s="107" t="s">
        <v>2461</v>
      </c>
      <c r="L1819" s="9">
        <v>3085.62</v>
      </c>
      <c r="M1819" s="108">
        <v>37027.440000000002</v>
      </c>
      <c r="N1819" s="5" t="s">
        <v>12</v>
      </c>
      <c r="O1819" s="1" t="s">
        <v>1498</v>
      </c>
      <c r="P1819" s="1" t="s">
        <v>226</v>
      </c>
      <c r="Q1819" s="107" t="s">
        <v>1499</v>
      </c>
      <c r="R1819" s="16">
        <v>45809</v>
      </c>
      <c r="S1819" s="1" t="s">
        <v>2776</v>
      </c>
      <c r="T1819" s="60" t="s">
        <v>1502</v>
      </c>
    </row>
    <row r="1820" spans="1:20" ht="95.1" customHeight="1" x14ac:dyDescent="0.25">
      <c r="A1820" s="121" t="s">
        <v>2280</v>
      </c>
      <c r="B1820" s="107">
        <v>2732</v>
      </c>
      <c r="C1820" s="107" t="s">
        <v>1496</v>
      </c>
      <c r="D1820" s="107" t="s">
        <v>1497</v>
      </c>
      <c r="E1820" s="1" t="s">
        <v>2699</v>
      </c>
      <c r="F1820" s="14" t="s">
        <v>1133</v>
      </c>
      <c r="G1820" s="1" t="s">
        <v>1501</v>
      </c>
      <c r="H1820" s="45">
        <v>7</v>
      </c>
      <c r="I1820" s="45" t="s">
        <v>2549</v>
      </c>
      <c r="J1820" s="1" t="s">
        <v>57</v>
      </c>
      <c r="K1820" s="107" t="s">
        <v>2462</v>
      </c>
      <c r="L1820" s="9">
        <v>6063.93</v>
      </c>
      <c r="M1820" s="108">
        <v>42447.51</v>
      </c>
      <c r="N1820" s="5" t="s">
        <v>12</v>
      </c>
      <c r="O1820" s="1" t="s">
        <v>1498</v>
      </c>
      <c r="P1820" s="1" t="s">
        <v>226</v>
      </c>
      <c r="Q1820" s="107" t="s">
        <v>1499</v>
      </c>
      <c r="R1820" s="16">
        <v>45778</v>
      </c>
      <c r="S1820" s="1" t="s">
        <v>2776</v>
      </c>
      <c r="T1820" s="60" t="s">
        <v>1503</v>
      </c>
    </row>
    <row r="1821" spans="1:20" ht="95.1" customHeight="1" x14ac:dyDescent="0.25">
      <c r="A1821" s="121" t="s">
        <v>2280</v>
      </c>
      <c r="B1821" s="107">
        <v>2732</v>
      </c>
      <c r="C1821" s="107" t="s">
        <v>1496</v>
      </c>
      <c r="D1821" s="107" t="s">
        <v>1497</v>
      </c>
      <c r="E1821" s="1" t="s">
        <v>2699</v>
      </c>
      <c r="F1821" s="14" t="s">
        <v>1133</v>
      </c>
      <c r="G1821" s="1" t="s">
        <v>1501</v>
      </c>
      <c r="H1821" s="45">
        <v>3</v>
      </c>
      <c r="I1821" s="45" t="s">
        <v>2484</v>
      </c>
      <c r="J1821" s="1" t="s">
        <v>57</v>
      </c>
      <c r="K1821" s="107" t="s">
        <v>2463</v>
      </c>
      <c r="L1821" s="9">
        <v>19516.759999999998</v>
      </c>
      <c r="M1821" s="108">
        <v>58550.28</v>
      </c>
      <c r="N1821" s="5" t="s">
        <v>12</v>
      </c>
      <c r="O1821" s="1" t="s">
        <v>1498</v>
      </c>
      <c r="P1821" s="1" t="s">
        <v>226</v>
      </c>
      <c r="Q1821" s="107" t="s">
        <v>1499</v>
      </c>
      <c r="R1821" s="16">
        <v>45901</v>
      </c>
      <c r="S1821" s="1" t="s">
        <v>2776</v>
      </c>
      <c r="T1821" s="60" t="s">
        <v>1504</v>
      </c>
    </row>
    <row r="1822" spans="1:20" ht="95.1" customHeight="1" x14ac:dyDescent="0.25">
      <c r="A1822" s="121" t="s">
        <v>2280</v>
      </c>
      <c r="B1822" s="107">
        <v>2732</v>
      </c>
      <c r="C1822" s="107" t="s">
        <v>1496</v>
      </c>
      <c r="D1822" s="107" t="s">
        <v>1497</v>
      </c>
      <c r="E1822" s="1" t="s">
        <v>2699</v>
      </c>
      <c r="F1822" s="14" t="s">
        <v>1133</v>
      </c>
      <c r="G1822" s="1" t="s">
        <v>1501</v>
      </c>
      <c r="H1822" s="134">
        <v>1</v>
      </c>
      <c r="I1822" s="45" t="s">
        <v>2484</v>
      </c>
      <c r="J1822" s="1" t="s">
        <v>57</v>
      </c>
      <c r="K1822" s="107" t="s">
        <v>2464</v>
      </c>
      <c r="L1822" s="9">
        <v>5325.72</v>
      </c>
      <c r="M1822" s="108">
        <v>5325.72</v>
      </c>
      <c r="N1822" s="5" t="s">
        <v>12</v>
      </c>
      <c r="O1822" s="1" t="s">
        <v>1498</v>
      </c>
      <c r="P1822" s="1" t="s">
        <v>226</v>
      </c>
      <c r="Q1822" s="107" t="s">
        <v>1499</v>
      </c>
      <c r="R1822" s="16">
        <v>45901</v>
      </c>
      <c r="S1822" s="1" t="s">
        <v>2776</v>
      </c>
      <c r="T1822" s="60" t="s">
        <v>1504</v>
      </c>
    </row>
    <row r="1823" spans="1:20" ht="95.1" customHeight="1" x14ac:dyDescent="0.25">
      <c r="A1823" s="121" t="s">
        <v>2280</v>
      </c>
      <c r="B1823" s="107">
        <v>2732</v>
      </c>
      <c r="C1823" s="107" t="s">
        <v>1496</v>
      </c>
      <c r="D1823" s="107" t="s">
        <v>1497</v>
      </c>
      <c r="E1823" s="1" t="s">
        <v>2699</v>
      </c>
      <c r="F1823" s="14" t="s">
        <v>1133</v>
      </c>
      <c r="G1823" s="36" t="s">
        <v>4056</v>
      </c>
      <c r="H1823" s="45">
        <v>12</v>
      </c>
      <c r="I1823" s="45" t="s">
        <v>2614</v>
      </c>
      <c r="J1823" s="1" t="s">
        <v>57</v>
      </c>
      <c r="K1823" s="107" t="s">
        <v>2465</v>
      </c>
      <c r="L1823" s="9">
        <v>10000</v>
      </c>
      <c r="M1823" s="108">
        <v>120000</v>
      </c>
      <c r="N1823" s="5" t="s">
        <v>12</v>
      </c>
      <c r="O1823" s="1" t="s">
        <v>1498</v>
      </c>
      <c r="P1823" s="1" t="s">
        <v>226</v>
      </c>
      <c r="Q1823" s="107" t="s">
        <v>1499</v>
      </c>
      <c r="R1823" s="16">
        <v>45717</v>
      </c>
      <c r="S1823" s="1" t="s">
        <v>2776</v>
      </c>
      <c r="T1823" s="60" t="s">
        <v>1505</v>
      </c>
    </row>
    <row r="1824" spans="1:20" ht="95.1" customHeight="1" x14ac:dyDescent="0.25">
      <c r="A1824" s="121" t="s">
        <v>2280</v>
      </c>
      <c r="B1824" s="107">
        <v>2732</v>
      </c>
      <c r="C1824" s="107" t="s">
        <v>1496</v>
      </c>
      <c r="D1824" s="107" t="s">
        <v>1497</v>
      </c>
      <c r="E1824" s="1" t="s">
        <v>2699</v>
      </c>
      <c r="F1824" s="14" t="s">
        <v>1133</v>
      </c>
      <c r="G1824" s="1" t="s">
        <v>4051</v>
      </c>
      <c r="H1824" s="45">
        <v>1008</v>
      </c>
      <c r="I1824" s="45" t="s">
        <v>2558</v>
      </c>
      <c r="J1824" s="1" t="s">
        <v>57</v>
      </c>
      <c r="K1824" s="107" t="s">
        <v>2466</v>
      </c>
      <c r="L1824" s="9">
        <v>2.78</v>
      </c>
      <c r="M1824" s="108">
        <v>2802.24</v>
      </c>
      <c r="N1824" s="5" t="s">
        <v>12</v>
      </c>
      <c r="O1824" s="1" t="s">
        <v>1498</v>
      </c>
      <c r="P1824" s="1" t="s">
        <v>226</v>
      </c>
      <c r="Q1824" s="107" t="s">
        <v>1499</v>
      </c>
      <c r="R1824" s="16">
        <v>45992</v>
      </c>
      <c r="S1824" s="1" t="s">
        <v>2776</v>
      </c>
      <c r="T1824" s="60" t="s">
        <v>1506</v>
      </c>
    </row>
    <row r="1825" spans="1:20" ht="95.1" customHeight="1" x14ac:dyDescent="0.25">
      <c r="A1825" s="121" t="s">
        <v>2280</v>
      </c>
      <c r="B1825" s="107">
        <v>2732</v>
      </c>
      <c r="C1825" s="107" t="s">
        <v>1496</v>
      </c>
      <c r="D1825" s="107" t="s">
        <v>1497</v>
      </c>
      <c r="E1825" s="1" t="s">
        <v>2699</v>
      </c>
      <c r="F1825" s="14" t="s">
        <v>1133</v>
      </c>
      <c r="G1825" s="1" t="s">
        <v>4051</v>
      </c>
      <c r="H1825" s="45">
        <v>7500</v>
      </c>
      <c r="I1825" s="45" t="s">
        <v>2614</v>
      </c>
      <c r="J1825" s="1" t="s">
        <v>57</v>
      </c>
      <c r="K1825" s="107" t="s">
        <v>2467</v>
      </c>
      <c r="L1825" s="9">
        <v>2.94</v>
      </c>
      <c r="M1825" s="108">
        <v>22050</v>
      </c>
      <c r="N1825" s="5" t="s">
        <v>12</v>
      </c>
      <c r="O1825" s="1" t="s">
        <v>1498</v>
      </c>
      <c r="P1825" s="1" t="s">
        <v>226</v>
      </c>
      <c r="Q1825" s="107" t="s">
        <v>1499</v>
      </c>
      <c r="R1825" s="16">
        <v>45992</v>
      </c>
      <c r="S1825" s="1" t="s">
        <v>2776</v>
      </c>
      <c r="T1825" s="60" t="s">
        <v>1506</v>
      </c>
    </row>
    <row r="1826" spans="1:20" ht="95.1" customHeight="1" x14ac:dyDescent="0.25">
      <c r="A1826" s="121" t="s">
        <v>2280</v>
      </c>
      <c r="B1826" s="107">
        <v>2732</v>
      </c>
      <c r="C1826" s="107" t="s">
        <v>1496</v>
      </c>
      <c r="D1826" s="107" t="s">
        <v>1497</v>
      </c>
      <c r="E1826" s="1" t="s">
        <v>2699</v>
      </c>
      <c r="F1826" s="14" t="s">
        <v>1133</v>
      </c>
      <c r="G1826" s="1" t="s">
        <v>4059</v>
      </c>
      <c r="H1826" s="45">
        <v>11899339</v>
      </c>
      <c r="I1826" s="107" t="s">
        <v>2599</v>
      </c>
      <c r="J1826" s="1" t="s">
        <v>57</v>
      </c>
      <c r="K1826" s="107" t="s">
        <v>2468</v>
      </c>
      <c r="L1826" s="9">
        <v>8.9014999999999997E-2</v>
      </c>
      <c r="M1826" s="108">
        <v>1059224.8600000001</v>
      </c>
      <c r="N1826" s="5" t="s">
        <v>12</v>
      </c>
      <c r="O1826" s="1" t="s">
        <v>1498</v>
      </c>
      <c r="P1826" s="1" t="s">
        <v>226</v>
      </c>
      <c r="Q1826" s="107" t="s">
        <v>1499</v>
      </c>
      <c r="R1826" s="16">
        <v>45689</v>
      </c>
      <c r="S1826" s="1" t="s">
        <v>2776</v>
      </c>
      <c r="T1826" s="60" t="s">
        <v>1507</v>
      </c>
    </row>
    <row r="1827" spans="1:20" ht="95.1" customHeight="1" x14ac:dyDescent="0.25">
      <c r="A1827" s="121" t="s">
        <v>2280</v>
      </c>
      <c r="B1827" s="107">
        <v>2732</v>
      </c>
      <c r="C1827" s="107" t="s">
        <v>1496</v>
      </c>
      <c r="D1827" s="107" t="s">
        <v>1497</v>
      </c>
      <c r="E1827" s="1" t="s">
        <v>2699</v>
      </c>
      <c r="F1827" s="14" t="s">
        <v>1133</v>
      </c>
      <c r="G1827" s="1" t="s">
        <v>1501</v>
      </c>
      <c r="H1827" s="45">
        <v>2</v>
      </c>
      <c r="I1827" s="45" t="s">
        <v>2615</v>
      </c>
      <c r="J1827" s="1" t="s">
        <v>57</v>
      </c>
      <c r="K1827" s="107" t="s">
        <v>2469</v>
      </c>
      <c r="L1827" s="9">
        <v>6999.22</v>
      </c>
      <c r="M1827" s="108">
        <v>83990.64</v>
      </c>
      <c r="N1827" s="5" t="s">
        <v>12</v>
      </c>
      <c r="O1827" s="1" t="s">
        <v>1498</v>
      </c>
      <c r="P1827" s="1" t="s">
        <v>226</v>
      </c>
      <c r="Q1827" s="107" t="s">
        <v>1499</v>
      </c>
      <c r="R1827" s="6" t="s">
        <v>2637</v>
      </c>
      <c r="S1827" s="1" t="s">
        <v>2776</v>
      </c>
      <c r="T1827" s="60" t="s">
        <v>1508</v>
      </c>
    </row>
    <row r="1828" spans="1:20" ht="95.1" customHeight="1" x14ac:dyDescent="0.25">
      <c r="A1828" s="121" t="s">
        <v>2280</v>
      </c>
      <c r="B1828" s="107">
        <v>2732</v>
      </c>
      <c r="C1828" s="107" t="s">
        <v>1496</v>
      </c>
      <c r="D1828" s="107" t="s">
        <v>1497</v>
      </c>
      <c r="E1828" s="1" t="s">
        <v>2699</v>
      </c>
      <c r="F1828" s="14" t="s">
        <v>1133</v>
      </c>
      <c r="G1828" s="1" t="s">
        <v>44</v>
      </c>
      <c r="H1828" s="45">
        <v>31752</v>
      </c>
      <c r="I1828" s="45" t="s">
        <v>2616</v>
      </c>
      <c r="J1828" s="1" t="s">
        <v>57</v>
      </c>
      <c r="K1828" s="107" t="s">
        <v>2470</v>
      </c>
      <c r="L1828" s="9">
        <v>19.5</v>
      </c>
      <c r="M1828" s="108">
        <v>619164</v>
      </c>
      <c r="N1828" s="5" t="s">
        <v>12</v>
      </c>
      <c r="O1828" s="1" t="s">
        <v>1498</v>
      </c>
      <c r="P1828" s="1" t="s">
        <v>57</v>
      </c>
      <c r="Q1828" s="1" t="s">
        <v>57</v>
      </c>
      <c r="R1828" s="16">
        <v>45658</v>
      </c>
      <c r="S1828" s="1" t="s">
        <v>2776</v>
      </c>
      <c r="T1828" s="130" t="s">
        <v>1509</v>
      </c>
    </row>
    <row r="1829" spans="1:20" ht="95.1" customHeight="1" x14ac:dyDescent="0.25">
      <c r="A1829" s="121" t="s">
        <v>2280</v>
      </c>
      <c r="B1829" s="107">
        <v>2732</v>
      </c>
      <c r="C1829" s="107" t="s">
        <v>1496</v>
      </c>
      <c r="D1829" s="107" t="s">
        <v>1497</v>
      </c>
      <c r="E1829" s="1" t="s">
        <v>2699</v>
      </c>
      <c r="F1829" s="14" t="s">
        <v>1133</v>
      </c>
      <c r="G1829" s="1" t="s">
        <v>44</v>
      </c>
      <c r="H1829" s="45">
        <v>9600</v>
      </c>
      <c r="I1829" s="45" t="s">
        <v>2617</v>
      </c>
      <c r="J1829" s="1" t="s">
        <v>57</v>
      </c>
      <c r="K1829" s="107" t="s">
        <v>2471</v>
      </c>
      <c r="L1829" s="9">
        <v>19.5</v>
      </c>
      <c r="M1829" s="108">
        <v>81600</v>
      </c>
      <c r="N1829" s="5" t="s">
        <v>12</v>
      </c>
      <c r="O1829" s="1" t="s">
        <v>1498</v>
      </c>
      <c r="P1829" s="1" t="s">
        <v>57</v>
      </c>
      <c r="Q1829" s="1" t="s">
        <v>57</v>
      </c>
      <c r="R1829" s="16">
        <v>45658</v>
      </c>
      <c r="S1829" s="1" t="s">
        <v>2776</v>
      </c>
      <c r="T1829" s="60" t="s">
        <v>1509</v>
      </c>
    </row>
    <row r="1830" spans="1:20" ht="95.1" customHeight="1" x14ac:dyDescent="0.25">
      <c r="A1830" s="121" t="s">
        <v>2280</v>
      </c>
      <c r="B1830" s="107">
        <v>2732</v>
      </c>
      <c r="C1830" s="107" t="s">
        <v>1496</v>
      </c>
      <c r="D1830" s="107" t="s">
        <v>1497</v>
      </c>
      <c r="E1830" s="1" t="s">
        <v>2699</v>
      </c>
      <c r="F1830" s="14" t="s">
        <v>1133</v>
      </c>
      <c r="G1830" s="1" t="s">
        <v>44</v>
      </c>
      <c r="H1830" s="45">
        <v>4152</v>
      </c>
      <c r="I1830" s="45" t="s">
        <v>2617</v>
      </c>
      <c r="J1830" s="1" t="s">
        <v>57</v>
      </c>
      <c r="K1830" s="107" t="s">
        <v>2472</v>
      </c>
      <c r="L1830" s="9">
        <v>8.0500000000000007</v>
      </c>
      <c r="M1830" s="108">
        <v>33423.599999999999</v>
      </c>
      <c r="N1830" s="5" t="s">
        <v>12</v>
      </c>
      <c r="O1830" s="1" t="s">
        <v>1498</v>
      </c>
      <c r="P1830" s="1" t="s">
        <v>57</v>
      </c>
      <c r="Q1830" s="1" t="s">
        <v>57</v>
      </c>
      <c r="R1830" s="16">
        <v>45658</v>
      </c>
      <c r="S1830" s="1" t="s">
        <v>2776</v>
      </c>
      <c r="T1830" s="130" t="s">
        <v>1509</v>
      </c>
    </row>
    <row r="1831" spans="1:20" ht="95.1" customHeight="1" x14ac:dyDescent="0.25">
      <c r="A1831" s="121" t="s">
        <v>2280</v>
      </c>
      <c r="B1831" s="107">
        <v>2732</v>
      </c>
      <c r="C1831" s="107" t="s">
        <v>1496</v>
      </c>
      <c r="D1831" s="107" t="s">
        <v>1497</v>
      </c>
      <c r="E1831" s="1" t="s">
        <v>2699</v>
      </c>
      <c r="F1831" s="14" t="s">
        <v>1133</v>
      </c>
      <c r="G1831" s="1" t="s">
        <v>44</v>
      </c>
      <c r="H1831" s="45">
        <v>9600</v>
      </c>
      <c r="I1831" s="45" t="s">
        <v>2617</v>
      </c>
      <c r="J1831" s="1" t="s">
        <v>57</v>
      </c>
      <c r="K1831" s="107" t="s">
        <v>2473</v>
      </c>
      <c r="L1831" s="9">
        <v>8.9</v>
      </c>
      <c r="M1831" s="108">
        <v>85440</v>
      </c>
      <c r="N1831" s="5" t="s">
        <v>12</v>
      </c>
      <c r="O1831" s="1" t="s">
        <v>1498</v>
      </c>
      <c r="P1831" s="1" t="s">
        <v>57</v>
      </c>
      <c r="Q1831" s="1" t="s">
        <v>57</v>
      </c>
      <c r="R1831" s="16">
        <v>45658</v>
      </c>
      <c r="S1831" s="1" t="s">
        <v>2776</v>
      </c>
      <c r="T1831" s="130" t="s">
        <v>1509</v>
      </c>
    </row>
    <row r="1832" spans="1:20" ht="95.1" customHeight="1" x14ac:dyDescent="0.25">
      <c r="A1832" s="121" t="s">
        <v>2280</v>
      </c>
      <c r="B1832" s="107">
        <v>2732</v>
      </c>
      <c r="C1832" s="107" t="s">
        <v>1496</v>
      </c>
      <c r="D1832" s="107" t="s">
        <v>1497</v>
      </c>
      <c r="E1832" s="1" t="s">
        <v>2699</v>
      </c>
      <c r="F1832" s="14" t="s">
        <v>1133</v>
      </c>
      <c r="G1832" s="1" t="s">
        <v>44</v>
      </c>
      <c r="H1832" s="45">
        <v>4200</v>
      </c>
      <c r="I1832" s="45" t="s">
        <v>2617</v>
      </c>
      <c r="J1832" s="1" t="s">
        <v>57</v>
      </c>
      <c r="K1832" s="107" t="s">
        <v>2474</v>
      </c>
      <c r="L1832" s="9">
        <v>11.75</v>
      </c>
      <c r="M1832" s="108">
        <v>49350</v>
      </c>
      <c r="N1832" s="5" t="s">
        <v>12</v>
      </c>
      <c r="O1832" s="1" t="s">
        <v>1498</v>
      </c>
      <c r="P1832" s="1" t="s">
        <v>57</v>
      </c>
      <c r="Q1832" s="1" t="s">
        <v>57</v>
      </c>
      <c r="R1832" s="16">
        <v>45658</v>
      </c>
      <c r="S1832" s="1" t="s">
        <v>2776</v>
      </c>
      <c r="T1832" s="130" t="s">
        <v>1509</v>
      </c>
    </row>
    <row r="1833" spans="1:20" ht="95.1" customHeight="1" x14ac:dyDescent="0.25">
      <c r="A1833" s="121" t="s">
        <v>2280</v>
      </c>
      <c r="B1833" s="107">
        <v>2732</v>
      </c>
      <c r="C1833" s="107" t="s">
        <v>1496</v>
      </c>
      <c r="D1833" s="107" t="s">
        <v>1497</v>
      </c>
      <c r="E1833" s="1" t="s">
        <v>2699</v>
      </c>
      <c r="F1833" s="14" t="s">
        <v>1133</v>
      </c>
      <c r="G1833" s="1" t="s">
        <v>44</v>
      </c>
      <c r="H1833" s="45">
        <v>4200</v>
      </c>
      <c r="I1833" s="45" t="s">
        <v>2617</v>
      </c>
      <c r="J1833" s="1" t="s">
        <v>57</v>
      </c>
      <c r="K1833" s="107" t="s">
        <v>2475</v>
      </c>
      <c r="L1833" s="9">
        <v>17.5</v>
      </c>
      <c r="M1833" s="108">
        <v>73500</v>
      </c>
      <c r="N1833" s="5" t="s">
        <v>12</v>
      </c>
      <c r="O1833" s="1" t="s">
        <v>1498</v>
      </c>
      <c r="P1833" s="1" t="s">
        <v>57</v>
      </c>
      <c r="Q1833" s="1" t="s">
        <v>57</v>
      </c>
      <c r="R1833" s="16">
        <v>45658</v>
      </c>
      <c r="S1833" s="1" t="s">
        <v>2776</v>
      </c>
      <c r="T1833" s="130" t="s">
        <v>1509</v>
      </c>
    </row>
    <row r="1834" spans="1:20" ht="95.1" customHeight="1" x14ac:dyDescent="0.25">
      <c r="A1834" s="121" t="s">
        <v>2280</v>
      </c>
      <c r="B1834" s="107">
        <v>2732</v>
      </c>
      <c r="C1834" s="107" t="s">
        <v>1496</v>
      </c>
      <c r="D1834" s="107" t="s">
        <v>1510</v>
      </c>
      <c r="E1834" s="36" t="s">
        <v>2636</v>
      </c>
      <c r="F1834" s="63">
        <v>1083016</v>
      </c>
      <c r="G1834" s="107" t="s">
        <v>1817</v>
      </c>
      <c r="H1834" s="45">
        <v>1800</v>
      </c>
      <c r="I1834" s="107" t="s">
        <v>1044</v>
      </c>
      <c r="J1834" s="1" t="s">
        <v>57</v>
      </c>
      <c r="K1834" s="107" t="s">
        <v>1511</v>
      </c>
      <c r="L1834" s="9">
        <v>82.27</v>
      </c>
      <c r="M1834" s="108">
        <v>148086</v>
      </c>
      <c r="N1834" s="5" t="s">
        <v>12</v>
      </c>
      <c r="O1834" s="1" t="s">
        <v>1512</v>
      </c>
      <c r="P1834" s="1" t="s">
        <v>57</v>
      </c>
      <c r="Q1834" s="107" t="s">
        <v>1499</v>
      </c>
      <c r="R1834" s="16">
        <v>45689</v>
      </c>
      <c r="S1834" s="1" t="s">
        <v>2776</v>
      </c>
      <c r="T1834" s="60" t="s">
        <v>1513</v>
      </c>
    </row>
    <row r="1835" spans="1:20" ht="95.1" customHeight="1" x14ac:dyDescent="0.25">
      <c r="A1835" s="121" t="s">
        <v>2280</v>
      </c>
      <c r="B1835" s="107">
        <v>2732</v>
      </c>
      <c r="C1835" s="107" t="s">
        <v>1496</v>
      </c>
      <c r="D1835" s="107" t="s">
        <v>1510</v>
      </c>
      <c r="E1835" s="36" t="s">
        <v>2636</v>
      </c>
      <c r="F1835" s="63">
        <v>1063486</v>
      </c>
      <c r="G1835" s="107" t="s">
        <v>1636</v>
      </c>
      <c r="H1835" s="45">
        <v>9550</v>
      </c>
      <c r="I1835" s="107" t="s">
        <v>1044</v>
      </c>
      <c r="J1835" s="1" t="s">
        <v>57</v>
      </c>
      <c r="K1835" s="107" t="s">
        <v>2476</v>
      </c>
      <c r="L1835" s="9">
        <v>10.8</v>
      </c>
      <c r="M1835" s="108">
        <v>103140</v>
      </c>
      <c r="N1835" s="5" t="s">
        <v>12</v>
      </c>
      <c r="O1835" s="1" t="s">
        <v>1512</v>
      </c>
      <c r="P1835" s="1" t="s">
        <v>57</v>
      </c>
      <c r="Q1835" s="107" t="s">
        <v>1499</v>
      </c>
      <c r="R1835" s="16">
        <v>45689</v>
      </c>
      <c r="S1835" s="1" t="s">
        <v>2776</v>
      </c>
      <c r="T1835" s="60" t="s">
        <v>1513</v>
      </c>
    </row>
    <row r="1836" spans="1:20" ht="95.1" customHeight="1" x14ac:dyDescent="0.25">
      <c r="A1836" s="121" t="s">
        <v>2280</v>
      </c>
      <c r="B1836" s="107">
        <v>2732</v>
      </c>
      <c r="C1836" s="107" t="s">
        <v>1496</v>
      </c>
      <c r="D1836" s="107" t="s">
        <v>1510</v>
      </c>
      <c r="E1836" s="36" t="s">
        <v>2636</v>
      </c>
      <c r="F1836" s="64">
        <v>1083017</v>
      </c>
      <c r="G1836" s="110" t="s">
        <v>1817</v>
      </c>
      <c r="H1836" s="142">
        <v>1264</v>
      </c>
      <c r="I1836" s="107" t="s">
        <v>1044</v>
      </c>
      <c r="J1836" s="1" t="s">
        <v>57</v>
      </c>
      <c r="K1836" s="46" t="s">
        <v>2477</v>
      </c>
      <c r="L1836" s="9">
        <v>7.5</v>
      </c>
      <c r="M1836" s="48">
        <v>9480</v>
      </c>
      <c r="N1836" s="5" t="s">
        <v>12</v>
      </c>
      <c r="O1836" s="1" t="s">
        <v>1512</v>
      </c>
      <c r="P1836" s="1" t="s">
        <v>57</v>
      </c>
      <c r="Q1836" s="107" t="s">
        <v>1499</v>
      </c>
      <c r="R1836" s="16">
        <v>45689</v>
      </c>
      <c r="S1836" s="1" t="s">
        <v>2776</v>
      </c>
      <c r="T1836" s="60" t="s">
        <v>1513</v>
      </c>
    </row>
    <row r="1837" spans="1:20" ht="95.1" customHeight="1" x14ac:dyDescent="0.25">
      <c r="A1837" s="121" t="s">
        <v>2280</v>
      </c>
      <c r="B1837" s="107">
        <v>2732</v>
      </c>
      <c r="C1837" s="107" t="s">
        <v>1496</v>
      </c>
      <c r="D1837" s="107" t="s">
        <v>1510</v>
      </c>
      <c r="E1837" s="36" t="s">
        <v>2636</v>
      </c>
      <c r="F1837" s="64">
        <v>1077344</v>
      </c>
      <c r="G1837" s="46" t="s">
        <v>3760</v>
      </c>
      <c r="H1837" s="142">
        <v>889</v>
      </c>
      <c r="I1837" s="107" t="s">
        <v>1044</v>
      </c>
      <c r="J1837" s="1" t="s">
        <v>57</v>
      </c>
      <c r="K1837" s="46" t="s">
        <v>2478</v>
      </c>
      <c r="L1837" s="9">
        <v>117.42</v>
      </c>
      <c r="M1837" s="48">
        <v>104386.38</v>
      </c>
      <c r="N1837" s="5" t="s">
        <v>12</v>
      </c>
      <c r="O1837" s="1" t="s">
        <v>1512</v>
      </c>
      <c r="P1837" s="1" t="s">
        <v>57</v>
      </c>
      <c r="Q1837" s="107" t="s">
        <v>1499</v>
      </c>
      <c r="R1837" s="16">
        <v>45689</v>
      </c>
      <c r="S1837" s="1" t="s">
        <v>2776</v>
      </c>
      <c r="T1837" s="60" t="s">
        <v>1513</v>
      </c>
    </row>
    <row r="1838" spans="1:20" ht="95.1" customHeight="1" x14ac:dyDescent="0.25">
      <c r="A1838" s="121" t="s">
        <v>2280</v>
      </c>
      <c r="B1838" s="107">
        <v>2732</v>
      </c>
      <c r="C1838" s="107" t="s">
        <v>1496</v>
      </c>
      <c r="D1838" s="107" t="s">
        <v>1510</v>
      </c>
      <c r="E1838" s="36" t="s">
        <v>2636</v>
      </c>
      <c r="F1838" s="64">
        <v>1063487</v>
      </c>
      <c r="G1838" s="46" t="s">
        <v>1537</v>
      </c>
      <c r="H1838" s="142">
        <v>1919</v>
      </c>
      <c r="I1838" s="107" t="s">
        <v>1044</v>
      </c>
      <c r="J1838" s="1" t="s">
        <v>57</v>
      </c>
      <c r="K1838" s="46" t="s">
        <v>2479</v>
      </c>
      <c r="L1838" s="9">
        <v>19</v>
      </c>
      <c r="M1838" s="48">
        <v>36461</v>
      </c>
      <c r="N1838" s="5" t="s">
        <v>12</v>
      </c>
      <c r="O1838" s="1" t="s">
        <v>1512</v>
      </c>
      <c r="P1838" s="1" t="s">
        <v>57</v>
      </c>
      <c r="Q1838" s="107" t="s">
        <v>1499</v>
      </c>
      <c r="R1838" s="16">
        <v>45689</v>
      </c>
      <c r="S1838" s="1" t="s">
        <v>2776</v>
      </c>
      <c r="T1838" s="60" t="s">
        <v>1513</v>
      </c>
    </row>
    <row r="1839" spans="1:20" ht="95.1" customHeight="1" x14ac:dyDescent="0.25">
      <c r="A1839" s="121" t="s">
        <v>2280</v>
      </c>
      <c r="B1839" s="107">
        <v>2732</v>
      </c>
      <c r="C1839" s="107" t="s">
        <v>1496</v>
      </c>
      <c r="D1839" s="107" t="s">
        <v>1510</v>
      </c>
      <c r="E1839" s="36" t="s">
        <v>2636</v>
      </c>
      <c r="F1839" s="64">
        <v>1063281</v>
      </c>
      <c r="G1839" s="46" t="s">
        <v>1537</v>
      </c>
      <c r="H1839" s="142">
        <v>2059</v>
      </c>
      <c r="I1839" s="107" t="s">
        <v>1044</v>
      </c>
      <c r="J1839" s="1" t="s">
        <v>57</v>
      </c>
      <c r="K1839" s="46" t="s">
        <v>2480</v>
      </c>
      <c r="L1839" s="9">
        <v>3.82</v>
      </c>
      <c r="M1839" s="48">
        <v>7865.38</v>
      </c>
      <c r="N1839" s="5" t="s">
        <v>12</v>
      </c>
      <c r="O1839" s="1" t="s">
        <v>1512</v>
      </c>
      <c r="P1839" s="1" t="s">
        <v>57</v>
      </c>
      <c r="Q1839" s="107" t="s">
        <v>1499</v>
      </c>
      <c r="R1839" s="16">
        <v>45689</v>
      </c>
      <c r="S1839" s="1" t="s">
        <v>2776</v>
      </c>
      <c r="T1839" s="60" t="s">
        <v>1513</v>
      </c>
    </row>
    <row r="1840" spans="1:20" ht="95.1" customHeight="1" x14ac:dyDescent="0.25">
      <c r="A1840" s="121" t="s">
        <v>2280</v>
      </c>
      <c r="B1840" s="107">
        <v>2732</v>
      </c>
      <c r="C1840" s="107" t="s">
        <v>1496</v>
      </c>
      <c r="D1840" s="107" t="s">
        <v>1510</v>
      </c>
      <c r="E1840" s="36" t="s">
        <v>2636</v>
      </c>
      <c r="F1840" s="64">
        <v>1063494</v>
      </c>
      <c r="G1840" s="46" t="s">
        <v>1537</v>
      </c>
      <c r="H1840" s="142">
        <v>5536</v>
      </c>
      <c r="I1840" s="107" t="s">
        <v>1044</v>
      </c>
      <c r="J1840" s="1" t="s">
        <v>57</v>
      </c>
      <c r="K1840" s="46" t="s">
        <v>2481</v>
      </c>
      <c r="L1840" s="9">
        <v>12.29</v>
      </c>
      <c r="M1840" s="48">
        <v>68037.440000000002</v>
      </c>
      <c r="N1840" s="5" t="s">
        <v>12</v>
      </c>
      <c r="O1840" s="1" t="s">
        <v>1512</v>
      </c>
      <c r="P1840" s="1" t="s">
        <v>57</v>
      </c>
      <c r="Q1840" s="107" t="s">
        <v>1499</v>
      </c>
      <c r="R1840" s="16">
        <v>45689</v>
      </c>
      <c r="S1840" s="1" t="s">
        <v>2776</v>
      </c>
      <c r="T1840" s="60" t="s">
        <v>1513</v>
      </c>
    </row>
    <row r="1841" spans="1:20" ht="95.1" customHeight="1" x14ac:dyDescent="0.25">
      <c r="A1841" s="121" t="s">
        <v>2280</v>
      </c>
      <c r="B1841" s="107">
        <v>2732</v>
      </c>
      <c r="C1841" s="107" t="s">
        <v>1496</v>
      </c>
      <c r="D1841" s="107" t="s">
        <v>1514</v>
      </c>
      <c r="E1841" s="36" t="s">
        <v>2636</v>
      </c>
      <c r="F1841" s="63">
        <v>1080916</v>
      </c>
      <c r="G1841" s="107" t="s">
        <v>3729</v>
      </c>
      <c r="H1841" s="45">
        <v>5000</v>
      </c>
      <c r="I1841" s="107" t="s">
        <v>1044</v>
      </c>
      <c r="J1841" s="1" t="s">
        <v>57</v>
      </c>
      <c r="K1841" s="107" t="s">
        <v>1515</v>
      </c>
      <c r="L1841" s="9">
        <v>1.41</v>
      </c>
      <c r="M1841" s="108">
        <v>7050</v>
      </c>
      <c r="N1841" s="17" t="s">
        <v>34</v>
      </c>
      <c r="O1841" s="1" t="s">
        <v>1512</v>
      </c>
      <c r="P1841" s="1" t="s">
        <v>57</v>
      </c>
      <c r="Q1841" s="107" t="s">
        <v>1499</v>
      </c>
      <c r="R1841" s="16">
        <v>45689</v>
      </c>
      <c r="S1841" s="1" t="s">
        <v>2776</v>
      </c>
      <c r="T1841" s="60" t="s">
        <v>1516</v>
      </c>
    </row>
    <row r="1842" spans="1:20" ht="95.1" customHeight="1" x14ac:dyDescent="0.25">
      <c r="A1842" s="121" t="s">
        <v>2280</v>
      </c>
      <c r="B1842" s="107">
        <v>2732</v>
      </c>
      <c r="C1842" s="107" t="s">
        <v>1496</v>
      </c>
      <c r="D1842" s="107" t="s">
        <v>1514</v>
      </c>
      <c r="E1842" s="36" t="s">
        <v>2636</v>
      </c>
      <c r="F1842" s="63">
        <v>6531131000002</v>
      </c>
      <c r="G1842" s="110" t="s">
        <v>1636</v>
      </c>
      <c r="H1842" s="45">
        <v>30000</v>
      </c>
      <c r="I1842" s="107" t="s">
        <v>1044</v>
      </c>
      <c r="J1842" s="1" t="s">
        <v>57</v>
      </c>
      <c r="K1842" s="107" t="s">
        <v>1517</v>
      </c>
      <c r="L1842" s="9">
        <v>0.05</v>
      </c>
      <c r="M1842" s="108">
        <v>1500</v>
      </c>
      <c r="N1842" s="17" t="s">
        <v>34</v>
      </c>
      <c r="O1842" s="1" t="s">
        <v>1512</v>
      </c>
      <c r="P1842" s="1" t="s">
        <v>57</v>
      </c>
      <c r="Q1842" s="107" t="s">
        <v>1499</v>
      </c>
      <c r="R1842" s="16">
        <v>45689</v>
      </c>
      <c r="S1842" s="1" t="s">
        <v>2776</v>
      </c>
      <c r="T1842" s="60" t="s">
        <v>1516</v>
      </c>
    </row>
    <row r="1843" spans="1:20" ht="95.1" customHeight="1" x14ac:dyDescent="0.25">
      <c r="A1843" s="121" t="s">
        <v>2280</v>
      </c>
      <c r="B1843" s="107">
        <v>2732</v>
      </c>
      <c r="C1843" s="107" t="s">
        <v>1496</v>
      </c>
      <c r="D1843" s="107" t="s">
        <v>1514</v>
      </c>
      <c r="E1843" s="36" t="s">
        <v>2636</v>
      </c>
      <c r="F1843" s="63">
        <v>6531111200001</v>
      </c>
      <c r="G1843" s="110" t="s">
        <v>1636</v>
      </c>
      <c r="H1843" s="45">
        <v>60000</v>
      </c>
      <c r="I1843" s="107" t="s">
        <v>1044</v>
      </c>
      <c r="J1843" s="1" t="s">
        <v>57</v>
      </c>
      <c r="K1843" s="107" t="s">
        <v>1518</v>
      </c>
      <c r="L1843" s="9">
        <v>0.27</v>
      </c>
      <c r="M1843" s="108">
        <v>16200</v>
      </c>
      <c r="N1843" s="17" t="s">
        <v>34</v>
      </c>
      <c r="O1843" s="1" t="s">
        <v>1512</v>
      </c>
      <c r="P1843" s="1" t="s">
        <v>57</v>
      </c>
      <c r="Q1843" s="107" t="s">
        <v>1499</v>
      </c>
      <c r="R1843" s="16">
        <v>45689</v>
      </c>
      <c r="S1843" s="1" t="s">
        <v>2776</v>
      </c>
      <c r="T1843" s="60" t="s">
        <v>1516</v>
      </c>
    </row>
    <row r="1844" spans="1:20" ht="95.1" customHeight="1" x14ac:dyDescent="0.25">
      <c r="A1844" s="121" t="s">
        <v>2280</v>
      </c>
      <c r="B1844" s="107">
        <v>2732</v>
      </c>
      <c r="C1844" s="107" t="s">
        <v>1496</v>
      </c>
      <c r="D1844" s="107" t="s">
        <v>1514</v>
      </c>
      <c r="E1844" s="36" t="s">
        <v>2636</v>
      </c>
      <c r="F1844" s="63">
        <v>1012705</v>
      </c>
      <c r="G1844" s="110" t="s">
        <v>1636</v>
      </c>
      <c r="H1844" s="45">
        <v>40000</v>
      </c>
      <c r="I1844" s="107" t="s">
        <v>1044</v>
      </c>
      <c r="J1844" s="1" t="s">
        <v>57</v>
      </c>
      <c r="K1844" s="107" t="s">
        <v>1519</v>
      </c>
      <c r="L1844" s="9">
        <v>0.03</v>
      </c>
      <c r="M1844" s="108">
        <v>1200</v>
      </c>
      <c r="N1844" s="17" t="s">
        <v>34</v>
      </c>
      <c r="O1844" s="1" t="s">
        <v>1512</v>
      </c>
      <c r="P1844" s="1" t="s">
        <v>57</v>
      </c>
      <c r="Q1844" s="107" t="s">
        <v>1499</v>
      </c>
      <c r="R1844" s="16">
        <v>45689</v>
      </c>
      <c r="S1844" s="1" t="s">
        <v>2776</v>
      </c>
      <c r="T1844" s="60" t="s">
        <v>1516</v>
      </c>
    </row>
    <row r="1845" spans="1:20" ht="95.1" customHeight="1" x14ac:dyDescent="0.25">
      <c r="A1845" s="121" t="s">
        <v>2280</v>
      </c>
      <c r="B1845" s="107">
        <v>2732</v>
      </c>
      <c r="C1845" s="107" t="s">
        <v>1496</v>
      </c>
      <c r="D1845" s="107" t="s">
        <v>1514</v>
      </c>
      <c r="E1845" s="36" t="s">
        <v>2636</v>
      </c>
      <c r="F1845" s="63">
        <v>55988</v>
      </c>
      <c r="G1845" s="110" t="s">
        <v>1817</v>
      </c>
      <c r="H1845" s="45">
        <v>800</v>
      </c>
      <c r="I1845" s="107" t="s">
        <v>1044</v>
      </c>
      <c r="J1845" s="1" t="s">
        <v>57</v>
      </c>
      <c r="K1845" s="107" t="s">
        <v>1520</v>
      </c>
      <c r="L1845" s="9">
        <v>4.5599999999999996</v>
      </c>
      <c r="M1845" s="108">
        <v>3648</v>
      </c>
      <c r="N1845" s="17" t="s">
        <v>34</v>
      </c>
      <c r="O1845" s="1" t="s">
        <v>1512</v>
      </c>
      <c r="P1845" s="1" t="s">
        <v>57</v>
      </c>
      <c r="Q1845" s="107" t="s">
        <v>1499</v>
      </c>
      <c r="R1845" s="16">
        <v>45689</v>
      </c>
      <c r="S1845" s="1" t="s">
        <v>2776</v>
      </c>
      <c r="T1845" s="60" t="s">
        <v>1516</v>
      </c>
    </row>
    <row r="1846" spans="1:20" ht="95.1" customHeight="1" x14ac:dyDescent="0.25">
      <c r="A1846" s="121" t="s">
        <v>2280</v>
      </c>
      <c r="B1846" s="107">
        <v>2732</v>
      </c>
      <c r="C1846" s="107" t="s">
        <v>1496</v>
      </c>
      <c r="D1846" s="107" t="s">
        <v>1514</v>
      </c>
      <c r="E1846" s="36" t="s">
        <v>2636</v>
      </c>
      <c r="F1846" s="63">
        <v>1085652</v>
      </c>
      <c r="G1846" s="107" t="s">
        <v>1817</v>
      </c>
      <c r="H1846" s="45">
        <v>10000</v>
      </c>
      <c r="I1846" s="107" t="s">
        <v>1044</v>
      </c>
      <c r="J1846" s="1" t="s">
        <v>57</v>
      </c>
      <c r="K1846" s="107" t="s">
        <v>1521</v>
      </c>
      <c r="L1846" s="9">
        <v>2.35</v>
      </c>
      <c r="M1846" s="108">
        <v>23500</v>
      </c>
      <c r="N1846" s="17" t="s">
        <v>34</v>
      </c>
      <c r="O1846" s="1" t="s">
        <v>1512</v>
      </c>
      <c r="P1846" s="1" t="s">
        <v>57</v>
      </c>
      <c r="Q1846" s="107" t="s">
        <v>1499</v>
      </c>
      <c r="R1846" s="16">
        <v>45689</v>
      </c>
      <c r="S1846" s="1" t="s">
        <v>2776</v>
      </c>
      <c r="T1846" s="60" t="s">
        <v>1516</v>
      </c>
    </row>
    <row r="1847" spans="1:20" ht="95.1" customHeight="1" x14ac:dyDescent="0.25">
      <c r="A1847" s="121" t="s">
        <v>2280</v>
      </c>
      <c r="B1847" s="107">
        <v>2732</v>
      </c>
      <c r="C1847" s="107" t="s">
        <v>1496</v>
      </c>
      <c r="D1847" s="107" t="s">
        <v>1514</v>
      </c>
      <c r="E1847" s="36" t="s">
        <v>2636</v>
      </c>
      <c r="F1847" s="63">
        <v>6531163100001</v>
      </c>
      <c r="G1847" s="110" t="s">
        <v>1636</v>
      </c>
      <c r="H1847" s="45">
        <v>50000</v>
      </c>
      <c r="I1847" s="107" t="s">
        <v>1044</v>
      </c>
      <c r="J1847" s="1" t="s">
        <v>57</v>
      </c>
      <c r="K1847" s="107" t="s">
        <v>1522</v>
      </c>
      <c r="L1847" s="9">
        <v>0.12</v>
      </c>
      <c r="M1847" s="108">
        <v>6000</v>
      </c>
      <c r="N1847" s="17" t="s">
        <v>34</v>
      </c>
      <c r="O1847" s="1" t="s">
        <v>1512</v>
      </c>
      <c r="P1847" s="1" t="s">
        <v>57</v>
      </c>
      <c r="Q1847" s="107" t="s">
        <v>1499</v>
      </c>
      <c r="R1847" s="16">
        <v>45689</v>
      </c>
      <c r="S1847" s="1" t="s">
        <v>2776</v>
      </c>
      <c r="T1847" s="60" t="s">
        <v>1516</v>
      </c>
    </row>
    <row r="1848" spans="1:20" ht="95.1" customHeight="1" x14ac:dyDescent="0.25">
      <c r="A1848" s="121" t="s">
        <v>2280</v>
      </c>
      <c r="B1848" s="107">
        <v>2732</v>
      </c>
      <c r="C1848" s="107" t="s">
        <v>1496</v>
      </c>
      <c r="D1848" s="107" t="s">
        <v>1514</v>
      </c>
      <c r="E1848" s="36" t="s">
        <v>2636</v>
      </c>
      <c r="F1848" s="63">
        <v>6531155500002</v>
      </c>
      <c r="G1848" s="110" t="s">
        <v>1636</v>
      </c>
      <c r="H1848" s="45">
        <v>150000</v>
      </c>
      <c r="I1848" s="107" t="s">
        <v>1044</v>
      </c>
      <c r="J1848" s="1" t="s">
        <v>57</v>
      </c>
      <c r="K1848" s="107" t="s">
        <v>1523</v>
      </c>
      <c r="L1848" s="9">
        <v>0.03</v>
      </c>
      <c r="M1848" s="108">
        <v>4500</v>
      </c>
      <c r="N1848" s="17" t="s">
        <v>34</v>
      </c>
      <c r="O1848" s="1" t="s">
        <v>1512</v>
      </c>
      <c r="P1848" s="1" t="s">
        <v>57</v>
      </c>
      <c r="Q1848" s="107" t="s">
        <v>1499</v>
      </c>
      <c r="R1848" s="16">
        <v>45689</v>
      </c>
      <c r="S1848" s="1" t="s">
        <v>2776</v>
      </c>
      <c r="T1848" s="60" t="s">
        <v>1516</v>
      </c>
    </row>
    <row r="1849" spans="1:20" ht="95.1" customHeight="1" x14ac:dyDescent="0.25">
      <c r="A1849" s="121" t="s">
        <v>2280</v>
      </c>
      <c r="B1849" s="107">
        <v>2732</v>
      </c>
      <c r="C1849" s="107" t="s">
        <v>1496</v>
      </c>
      <c r="D1849" s="107" t="s">
        <v>1514</v>
      </c>
      <c r="E1849" s="36" t="s">
        <v>2636</v>
      </c>
      <c r="F1849" s="63">
        <v>1073900</v>
      </c>
      <c r="G1849" s="110" t="s">
        <v>1817</v>
      </c>
      <c r="H1849" s="45">
        <v>8000</v>
      </c>
      <c r="I1849" s="107" t="s">
        <v>1044</v>
      </c>
      <c r="J1849" s="1" t="s">
        <v>57</v>
      </c>
      <c r="K1849" s="107" t="s">
        <v>1524</v>
      </c>
      <c r="L1849" s="9">
        <v>5.63</v>
      </c>
      <c r="M1849" s="108">
        <v>45040</v>
      </c>
      <c r="N1849" s="17" t="s">
        <v>34</v>
      </c>
      <c r="O1849" s="1" t="s">
        <v>1512</v>
      </c>
      <c r="P1849" s="1" t="s">
        <v>57</v>
      </c>
      <c r="Q1849" s="107" t="s">
        <v>1499</v>
      </c>
      <c r="R1849" s="16">
        <v>45689</v>
      </c>
      <c r="S1849" s="1" t="s">
        <v>2776</v>
      </c>
      <c r="T1849" s="60" t="s">
        <v>1516</v>
      </c>
    </row>
    <row r="1850" spans="1:20" ht="95.1" customHeight="1" x14ac:dyDescent="0.25">
      <c r="A1850" s="121" t="s">
        <v>2280</v>
      </c>
      <c r="B1850" s="107">
        <v>2732</v>
      </c>
      <c r="C1850" s="107" t="s">
        <v>1496</v>
      </c>
      <c r="D1850" s="107" t="s">
        <v>1514</v>
      </c>
      <c r="E1850" s="36" t="s">
        <v>2636</v>
      </c>
      <c r="F1850" s="63">
        <v>1038163</v>
      </c>
      <c r="G1850" s="110" t="s">
        <v>1636</v>
      </c>
      <c r="H1850" s="45">
        <v>300000</v>
      </c>
      <c r="I1850" s="107" t="s">
        <v>1044</v>
      </c>
      <c r="J1850" s="1" t="s">
        <v>57</v>
      </c>
      <c r="K1850" s="107" t="s">
        <v>1525</v>
      </c>
      <c r="L1850" s="9">
        <v>0.13</v>
      </c>
      <c r="M1850" s="108">
        <v>39000</v>
      </c>
      <c r="N1850" s="17" t="s">
        <v>34</v>
      </c>
      <c r="O1850" s="1" t="s">
        <v>1512</v>
      </c>
      <c r="P1850" s="1" t="s">
        <v>57</v>
      </c>
      <c r="Q1850" s="107" t="s">
        <v>1499</v>
      </c>
      <c r="R1850" s="16">
        <v>45689</v>
      </c>
      <c r="S1850" s="1" t="s">
        <v>2776</v>
      </c>
      <c r="T1850" s="60" t="s">
        <v>1516</v>
      </c>
    </row>
    <row r="1851" spans="1:20" ht="95.1" customHeight="1" x14ac:dyDescent="0.25">
      <c r="A1851" s="121" t="s">
        <v>2280</v>
      </c>
      <c r="B1851" s="107">
        <v>2732</v>
      </c>
      <c r="C1851" s="107" t="s">
        <v>1496</v>
      </c>
      <c r="D1851" s="107" t="s">
        <v>1514</v>
      </c>
      <c r="E1851" s="36" t="s">
        <v>2636</v>
      </c>
      <c r="F1851" s="63">
        <v>1063128</v>
      </c>
      <c r="G1851" s="110" t="s">
        <v>1636</v>
      </c>
      <c r="H1851" s="45">
        <v>300000</v>
      </c>
      <c r="I1851" s="107" t="s">
        <v>1044</v>
      </c>
      <c r="J1851" s="1" t="s">
        <v>57</v>
      </c>
      <c r="K1851" s="107" t="s">
        <v>1526</v>
      </c>
      <c r="L1851" s="9">
        <v>0.18</v>
      </c>
      <c r="M1851" s="108">
        <v>54000</v>
      </c>
      <c r="N1851" s="17" t="s">
        <v>34</v>
      </c>
      <c r="O1851" s="1" t="s">
        <v>1512</v>
      </c>
      <c r="P1851" s="1" t="s">
        <v>57</v>
      </c>
      <c r="Q1851" s="107" t="s">
        <v>1499</v>
      </c>
      <c r="R1851" s="16">
        <v>45689</v>
      </c>
      <c r="S1851" s="1" t="s">
        <v>2776</v>
      </c>
      <c r="T1851" s="60" t="s">
        <v>1516</v>
      </c>
    </row>
    <row r="1852" spans="1:20" ht="95.1" customHeight="1" x14ac:dyDescent="0.25">
      <c r="A1852" s="121" t="s">
        <v>2280</v>
      </c>
      <c r="B1852" s="107">
        <v>2732</v>
      </c>
      <c r="C1852" s="107" t="s">
        <v>1496</v>
      </c>
      <c r="D1852" s="107" t="s">
        <v>1514</v>
      </c>
      <c r="E1852" s="36" t="s">
        <v>2636</v>
      </c>
      <c r="F1852" s="63">
        <v>1063565</v>
      </c>
      <c r="G1852" s="110" t="s">
        <v>1636</v>
      </c>
      <c r="H1852" s="45">
        <v>15000</v>
      </c>
      <c r="I1852" s="107" t="s">
        <v>1044</v>
      </c>
      <c r="J1852" s="1" t="s">
        <v>57</v>
      </c>
      <c r="K1852" s="107" t="s">
        <v>1527</v>
      </c>
      <c r="L1852" s="9">
        <v>0.86</v>
      </c>
      <c r="M1852" s="108">
        <v>12900</v>
      </c>
      <c r="N1852" s="17" t="s">
        <v>34</v>
      </c>
      <c r="O1852" s="1" t="s">
        <v>1512</v>
      </c>
      <c r="P1852" s="1" t="s">
        <v>57</v>
      </c>
      <c r="Q1852" s="107" t="s">
        <v>1499</v>
      </c>
      <c r="R1852" s="16">
        <v>45689</v>
      </c>
      <c r="S1852" s="1" t="s">
        <v>2776</v>
      </c>
      <c r="T1852" s="60" t="s">
        <v>1516</v>
      </c>
    </row>
    <row r="1853" spans="1:20" ht="95.1" customHeight="1" x14ac:dyDescent="0.25">
      <c r="A1853" s="121" t="s">
        <v>2280</v>
      </c>
      <c r="B1853" s="107">
        <v>2732</v>
      </c>
      <c r="C1853" s="107" t="s">
        <v>1496</v>
      </c>
      <c r="D1853" s="107" t="s">
        <v>1514</v>
      </c>
      <c r="E1853" s="36" t="s">
        <v>2636</v>
      </c>
      <c r="F1853" s="63">
        <v>1063283</v>
      </c>
      <c r="G1853" s="110" t="s">
        <v>1636</v>
      </c>
      <c r="H1853" s="45">
        <v>40000</v>
      </c>
      <c r="I1853" s="107" t="s">
        <v>1044</v>
      </c>
      <c r="J1853" s="1" t="s">
        <v>57</v>
      </c>
      <c r="K1853" s="107" t="s">
        <v>1528</v>
      </c>
      <c r="L1853" s="9">
        <v>0.3</v>
      </c>
      <c r="M1853" s="108">
        <v>12000</v>
      </c>
      <c r="N1853" s="17" t="s">
        <v>34</v>
      </c>
      <c r="O1853" s="1" t="s">
        <v>1512</v>
      </c>
      <c r="P1853" s="1" t="s">
        <v>57</v>
      </c>
      <c r="Q1853" s="107" t="s">
        <v>1499</v>
      </c>
      <c r="R1853" s="16">
        <v>46266</v>
      </c>
      <c r="S1853" s="1" t="s">
        <v>2776</v>
      </c>
      <c r="T1853" s="60" t="s">
        <v>1516</v>
      </c>
    </row>
    <row r="1854" spans="1:20" s="8" customFormat="1" ht="95.1" customHeight="1" x14ac:dyDescent="0.25">
      <c r="A1854" s="121" t="s">
        <v>2280</v>
      </c>
      <c r="B1854" s="107">
        <v>2732</v>
      </c>
      <c r="C1854" s="107" t="s">
        <v>1496</v>
      </c>
      <c r="D1854" s="107" t="s">
        <v>1514</v>
      </c>
      <c r="E1854" s="36" t="s">
        <v>2636</v>
      </c>
      <c r="F1854" s="63">
        <v>1080933</v>
      </c>
      <c r="G1854" s="110" t="s">
        <v>1817</v>
      </c>
      <c r="H1854" s="45">
        <v>5000</v>
      </c>
      <c r="I1854" s="107" t="s">
        <v>1044</v>
      </c>
      <c r="J1854" s="1" t="s">
        <v>57</v>
      </c>
      <c r="K1854" s="107" t="s">
        <v>1529</v>
      </c>
      <c r="L1854" s="9">
        <v>4.76</v>
      </c>
      <c r="M1854" s="108">
        <v>23800</v>
      </c>
      <c r="N1854" s="17" t="s">
        <v>34</v>
      </c>
      <c r="O1854" s="1" t="s">
        <v>1512</v>
      </c>
      <c r="P1854" s="1" t="s">
        <v>57</v>
      </c>
      <c r="Q1854" s="107" t="s">
        <v>1499</v>
      </c>
      <c r="R1854" s="16">
        <v>46296</v>
      </c>
      <c r="S1854" s="1" t="s">
        <v>2776</v>
      </c>
      <c r="T1854" s="60" t="s">
        <v>1516</v>
      </c>
    </row>
    <row r="1855" spans="1:20" ht="95.1" customHeight="1" x14ac:dyDescent="0.25">
      <c r="A1855" s="121" t="s">
        <v>2280</v>
      </c>
      <c r="B1855" s="107">
        <v>2732</v>
      </c>
      <c r="C1855" s="107" t="s">
        <v>1496</v>
      </c>
      <c r="D1855" s="107" t="s">
        <v>1514</v>
      </c>
      <c r="E1855" s="36" t="s">
        <v>2636</v>
      </c>
      <c r="F1855" s="63">
        <v>1063302</v>
      </c>
      <c r="G1855" s="110" t="s">
        <v>1636</v>
      </c>
      <c r="H1855" s="45">
        <v>1000</v>
      </c>
      <c r="I1855" s="107" t="s">
        <v>1044</v>
      </c>
      <c r="J1855" s="1" t="s">
        <v>57</v>
      </c>
      <c r="K1855" s="107" t="s">
        <v>1530</v>
      </c>
      <c r="L1855" s="9">
        <v>6.56</v>
      </c>
      <c r="M1855" s="108">
        <v>6560</v>
      </c>
      <c r="N1855" s="17" t="s">
        <v>34</v>
      </c>
      <c r="O1855" s="1" t="s">
        <v>1512</v>
      </c>
      <c r="P1855" s="1" t="s">
        <v>57</v>
      </c>
      <c r="Q1855" s="107" t="s">
        <v>1499</v>
      </c>
      <c r="R1855" s="16">
        <v>45689</v>
      </c>
      <c r="S1855" s="1" t="s">
        <v>2776</v>
      </c>
      <c r="T1855" s="60" t="s">
        <v>1516</v>
      </c>
    </row>
    <row r="1856" spans="1:20" ht="95.1" customHeight="1" x14ac:dyDescent="0.25">
      <c r="A1856" s="121" t="s">
        <v>2280</v>
      </c>
      <c r="B1856" s="107">
        <v>2732</v>
      </c>
      <c r="C1856" s="107" t="s">
        <v>1496</v>
      </c>
      <c r="D1856" s="107" t="s">
        <v>1514</v>
      </c>
      <c r="E1856" s="36" t="s">
        <v>2636</v>
      </c>
      <c r="F1856" s="63">
        <v>1063174</v>
      </c>
      <c r="G1856" s="110" t="s">
        <v>1636</v>
      </c>
      <c r="H1856" s="45">
        <v>350000</v>
      </c>
      <c r="I1856" s="107" t="s">
        <v>1044</v>
      </c>
      <c r="J1856" s="1" t="s">
        <v>57</v>
      </c>
      <c r="K1856" s="107" t="s">
        <v>1531</v>
      </c>
      <c r="L1856" s="9">
        <v>0.06</v>
      </c>
      <c r="M1856" s="108">
        <v>21000</v>
      </c>
      <c r="N1856" s="17" t="s">
        <v>34</v>
      </c>
      <c r="O1856" s="1" t="s">
        <v>1512</v>
      </c>
      <c r="P1856" s="1" t="s">
        <v>57</v>
      </c>
      <c r="Q1856" s="107" t="s">
        <v>1499</v>
      </c>
      <c r="R1856" s="16">
        <v>45689</v>
      </c>
      <c r="S1856" s="1" t="s">
        <v>2776</v>
      </c>
      <c r="T1856" s="60" t="s">
        <v>1516</v>
      </c>
    </row>
    <row r="1857" spans="1:20" ht="95.1" customHeight="1" x14ac:dyDescent="0.25">
      <c r="A1857" s="121" t="s">
        <v>2280</v>
      </c>
      <c r="B1857" s="107">
        <v>2732</v>
      </c>
      <c r="C1857" s="107" t="s">
        <v>1496</v>
      </c>
      <c r="D1857" s="107" t="s">
        <v>1514</v>
      </c>
      <c r="E1857" s="36" t="s">
        <v>2636</v>
      </c>
      <c r="F1857" s="63">
        <v>1006121</v>
      </c>
      <c r="G1857" s="110" t="s">
        <v>1636</v>
      </c>
      <c r="H1857" s="45">
        <v>60000</v>
      </c>
      <c r="I1857" s="107" t="s">
        <v>1044</v>
      </c>
      <c r="J1857" s="1" t="s">
        <v>57</v>
      </c>
      <c r="K1857" s="107" t="s">
        <v>1532</v>
      </c>
      <c r="L1857" s="9">
        <v>0.05</v>
      </c>
      <c r="M1857" s="108">
        <v>3000</v>
      </c>
      <c r="N1857" s="17" t="s">
        <v>34</v>
      </c>
      <c r="O1857" s="1" t="s">
        <v>1512</v>
      </c>
      <c r="P1857" s="1" t="s">
        <v>57</v>
      </c>
      <c r="Q1857" s="107" t="s">
        <v>1499</v>
      </c>
      <c r="R1857" s="16">
        <v>45689</v>
      </c>
      <c r="S1857" s="1" t="s">
        <v>2776</v>
      </c>
      <c r="T1857" s="60" t="s">
        <v>1516</v>
      </c>
    </row>
    <row r="1858" spans="1:20" ht="95.1" customHeight="1" x14ac:dyDescent="0.25">
      <c r="A1858" s="121" t="s">
        <v>2280</v>
      </c>
      <c r="B1858" s="107">
        <v>2732</v>
      </c>
      <c r="C1858" s="107" t="s">
        <v>1496</v>
      </c>
      <c r="D1858" s="107" t="s">
        <v>1514</v>
      </c>
      <c r="E1858" s="36" t="s">
        <v>2636</v>
      </c>
      <c r="F1858" s="63">
        <v>1080934</v>
      </c>
      <c r="G1858" s="110" t="s">
        <v>1817</v>
      </c>
      <c r="H1858" s="45">
        <v>3000</v>
      </c>
      <c r="I1858" s="107" t="s">
        <v>1044</v>
      </c>
      <c r="J1858" s="1" t="s">
        <v>57</v>
      </c>
      <c r="K1858" s="107" t="s">
        <v>1533</v>
      </c>
      <c r="L1858" s="9">
        <v>2.0699999999999998</v>
      </c>
      <c r="M1858" s="108">
        <v>6210</v>
      </c>
      <c r="N1858" s="17" t="s">
        <v>34</v>
      </c>
      <c r="O1858" s="1" t="s">
        <v>1512</v>
      </c>
      <c r="P1858" s="1" t="s">
        <v>57</v>
      </c>
      <c r="Q1858" s="107" t="s">
        <v>1499</v>
      </c>
      <c r="R1858" s="16">
        <v>46419</v>
      </c>
      <c r="S1858" s="1" t="s">
        <v>2776</v>
      </c>
      <c r="T1858" s="60" t="s">
        <v>1516</v>
      </c>
    </row>
    <row r="1859" spans="1:20" ht="95.1" customHeight="1" x14ac:dyDescent="0.25">
      <c r="A1859" s="121" t="s">
        <v>2280</v>
      </c>
      <c r="B1859" s="107">
        <v>2732</v>
      </c>
      <c r="C1859" s="107" t="s">
        <v>1496</v>
      </c>
      <c r="D1859" s="107" t="s">
        <v>1514</v>
      </c>
      <c r="E1859" s="36" t="s">
        <v>2636</v>
      </c>
      <c r="F1859" s="63">
        <v>6531110300004</v>
      </c>
      <c r="G1859" s="110" t="s">
        <v>1636</v>
      </c>
      <c r="H1859" s="45">
        <v>40000</v>
      </c>
      <c r="I1859" s="107" t="s">
        <v>1044</v>
      </c>
      <c r="J1859" s="1" t="s">
        <v>57</v>
      </c>
      <c r="K1859" s="107" t="s">
        <v>1534</v>
      </c>
      <c r="L1859" s="9">
        <v>0.3</v>
      </c>
      <c r="M1859" s="108">
        <v>12000</v>
      </c>
      <c r="N1859" s="17" t="s">
        <v>34</v>
      </c>
      <c r="O1859" s="1" t="s">
        <v>1512</v>
      </c>
      <c r="P1859" s="1" t="s">
        <v>57</v>
      </c>
      <c r="Q1859" s="107" t="s">
        <v>1499</v>
      </c>
      <c r="R1859" s="16">
        <v>45689</v>
      </c>
      <c r="S1859" s="1" t="s">
        <v>2776</v>
      </c>
      <c r="T1859" s="60" t="s">
        <v>1516</v>
      </c>
    </row>
    <row r="1860" spans="1:20" ht="95.1" customHeight="1" x14ac:dyDescent="0.25">
      <c r="A1860" s="121" t="s">
        <v>2280</v>
      </c>
      <c r="B1860" s="107">
        <v>2732</v>
      </c>
      <c r="C1860" s="107" t="s">
        <v>1496</v>
      </c>
      <c r="D1860" s="107" t="s">
        <v>1514</v>
      </c>
      <c r="E1860" s="36" t="s">
        <v>2636</v>
      </c>
      <c r="F1860" s="63">
        <v>6531110100004</v>
      </c>
      <c r="G1860" s="110" t="s">
        <v>1636</v>
      </c>
      <c r="H1860" s="45">
        <v>60000</v>
      </c>
      <c r="I1860" s="107" t="s">
        <v>1044</v>
      </c>
      <c r="J1860" s="1" t="s">
        <v>57</v>
      </c>
      <c r="K1860" s="107" t="s">
        <v>1535</v>
      </c>
      <c r="L1860" s="9">
        <v>0.06</v>
      </c>
      <c r="M1860" s="108">
        <v>3600</v>
      </c>
      <c r="N1860" s="17" t="s">
        <v>34</v>
      </c>
      <c r="O1860" s="1" t="s">
        <v>1512</v>
      </c>
      <c r="P1860" s="1" t="s">
        <v>57</v>
      </c>
      <c r="Q1860" s="107" t="s">
        <v>1499</v>
      </c>
      <c r="R1860" s="16">
        <v>45689</v>
      </c>
      <c r="S1860" s="1" t="s">
        <v>2776</v>
      </c>
      <c r="T1860" s="60" t="s">
        <v>1516</v>
      </c>
    </row>
    <row r="1861" spans="1:20" ht="95.1" customHeight="1" x14ac:dyDescent="0.25">
      <c r="A1861" s="121" t="s">
        <v>2280</v>
      </c>
      <c r="B1861" s="107">
        <v>2732</v>
      </c>
      <c r="C1861" s="107" t="s">
        <v>1496</v>
      </c>
      <c r="D1861" s="107" t="s">
        <v>1514</v>
      </c>
      <c r="E1861" s="36" t="s">
        <v>2636</v>
      </c>
      <c r="F1861" s="63">
        <v>6531112400001</v>
      </c>
      <c r="G1861" s="110" t="s">
        <v>1636</v>
      </c>
      <c r="H1861" s="45">
        <v>10000</v>
      </c>
      <c r="I1861" s="107" t="s">
        <v>1044</v>
      </c>
      <c r="J1861" s="1" t="s">
        <v>57</v>
      </c>
      <c r="K1861" s="107" t="s">
        <v>1536</v>
      </c>
      <c r="L1861" s="9">
        <v>0.6</v>
      </c>
      <c r="M1861" s="108">
        <v>6000</v>
      </c>
      <c r="N1861" s="17" t="s">
        <v>34</v>
      </c>
      <c r="O1861" s="1" t="s">
        <v>1512</v>
      </c>
      <c r="P1861" s="1" t="s">
        <v>57</v>
      </c>
      <c r="Q1861" s="107" t="s">
        <v>1499</v>
      </c>
      <c r="R1861" s="16">
        <v>45689</v>
      </c>
      <c r="S1861" s="1" t="s">
        <v>2776</v>
      </c>
      <c r="T1861" s="60" t="s">
        <v>1516</v>
      </c>
    </row>
    <row r="1862" spans="1:20" ht="95.1" customHeight="1" x14ac:dyDescent="0.25">
      <c r="A1862" s="121" t="s">
        <v>2280</v>
      </c>
      <c r="B1862" s="107">
        <v>2732</v>
      </c>
      <c r="C1862" s="107" t="s">
        <v>1496</v>
      </c>
      <c r="D1862" s="107" t="s">
        <v>1514</v>
      </c>
      <c r="E1862" s="36" t="s">
        <v>2636</v>
      </c>
      <c r="F1862" s="63">
        <v>1063209</v>
      </c>
      <c r="G1862" s="46" t="s">
        <v>1537</v>
      </c>
      <c r="H1862" s="45">
        <v>800</v>
      </c>
      <c r="I1862" s="107" t="s">
        <v>1044</v>
      </c>
      <c r="J1862" s="1" t="s">
        <v>57</v>
      </c>
      <c r="K1862" s="107" t="s">
        <v>1538</v>
      </c>
      <c r="L1862" s="9">
        <v>6.16</v>
      </c>
      <c r="M1862" s="108">
        <v>4928</v>
      </c>
      <c r="N1862" s="17" t="s">
        <v>34</v>
      </c>
      <c r="O1862" s="1" t="s">
        <v>1512</v>
      </c>
      <c r="P1862" s="1" t="s">
        <v>57</v>
      </c>
      <c r="Q1862" s="107" t="s">
        <v>1499</v>
      </c>
      <c r="R1862" s="16">
        <v>45689</v>
      </c>
      <c r="S1862" s="1" t="s">
        <v>2776</v>
      </c>
      <c r="T1862" s="60" t="s">
        <v>1516</v>
      </c>
    </row>
    <row r="1863" spans="1:20" ht="95.1" customHeight="1" x14ac:dyDescent="0.25">
      <c r="A1863" s="121" t="s">
        <v>2280</v>
      </c>
      <c r="B1863" s="107">
        <v>2732</v>
      </c>
      <c r="C1863" s="107" t="s">
        <v>1496</v>
      </c>
      <c r="D1863" s="107" t="s">
        <v>1514</v>
      </c>
      <c r="E1863" s="36" t="s">
        <v>2636</v>
      </c>
      <c r="F1863" s="63">
        <v>1063210</v>
      </c>
      <c r="G1863" s="110" t="s">
        <v>1636</v>
      </c>
      <c r="H1863" s="45">
        <v>10000</v>
      </c>
      <c r="I1863" s="107" t="s">
        <v>1044</v>
      </c>
      <c r="J1863" s="1" t="s">
        <v>57</v>
      </c>
      <c r="K1863" s="107" t="s">
        <v>1539</v>
      </c>
      <c r="L1863" s="9">
        <v>0.17</v>
      </c>
      <c r="M1863" s="108">
        <v>1700</v>
      </c>
      <c r="N1863" s="17" t="s">
        <v>34</v>
      </c>
      <c r="O1863" s="1" t="s">
        <v>1512</v>
      </c>
      <c r="P1863" s="1" t="s">
        <v>57</v>
      </c>
      <c r="Q1863" s="107" t="s">
        <v>1499</v>
      </c>
      <c r="R1863" s="16">
        <v>45689</v>
      </c>
      <c r="S1863" s="1" t="s">
        <v>2776</v>
      </c>
      <c r="T1863" s="60" t="s">
        <v>1516</v>
      </c>
    </row>
    <row r="1864" spans="1:20" ht="95.1" customHeight="1" x14ac:dyDescent="0.25">
      <c r="A1864" s="121" t="s">
        <v>2280</v>
      </c>
      <c r="B1864" s="107">
        <v>2732</v>
      </c>
      <c r="C1864" s="107" t="s">
        <v>1496</v>
      </c>
      <c r="D1864" s="107" t="s">
        <v>1514</v>
      </c>
      <c r="E1864" s="36" t="s">
        <v>2636</v>
      </c>
      <c r="F1864" s="63">
        <v>6531113400001</v>
      </c>
      <c r="G1864" s="110" t="s">
        <v>1636</v>
      </c>
      <c r="H1864" s="45">
        <v>40000</v>
      </c>
      <c r="I1864" s="107" t="s">
        <v>1044</v>
      </c>
      <c r="J1864" s="1" t="s">
        <v>57</v>
      </c>
      <c r="K1864" s="107" t="s">
        <v>1540</v>
      </c>
      <c r="L1864" s="9">
        <v>0.38</v>
      </c>
      <c r="M1864" s="108">
        <v>15200</v>
      </c>
      <c r="N1864" s="17" t="s">
        <v>34</v>
      </c>
      <c r="O1864" s="1" t="s">
        <v>1512</v>
      </c>
      <c r="P1864" s="1" t="s">
        <v>57</v>
      </c>
      <c r="Q1864" s="107" t="s">
        <v>1499</v>
      </c>
      <c r="R1864" s="16">
        <v>45689</v>
      </c>
      <c r="S1864" s="1" t="s">
        <v>2776</v>
      </c>
      <c r="T1864" s="60" t="s">
        <v>1516</v>
      </c>
    </row>
    <row r="1865" spans="1:20" ht="95.1" customHeight="1" x14ac:dyDescent="0.25">
      <c r="A1865" s="121" t="s">
        <v>2280</v>
      </c>
      <c r="B1865" s="107">
        <v>2732</v>
      </c>
      <c r="C1865" s="107" t="s">
        <v>1496</v>
      </c>
      <c r="D1865" s="107" t="s">
        <v>1514</v>
      </c>
      <c r="E1865" s="36" t="s">
        <v>2636</v>
      </c>
      <c r="F1865" s="63">
        <v>1063279</v>
      </c>
      <c r="G1865" s="110" t="s">
        <v>1817</v>
      </c>
      <c r="H1865" s="142">
        <v>500</v>
      </c>
      <c r="I1865" s="107" t="s">
        <v>1044</v>
      </c>
      <c r="J1865" s="1" t="s">
        <v>57</v>
      </c>
      <c r="K1865" s="46" t="s">
        <v>1541</v>
      </c>
      <c r="L1865" s="9">
        <v>4.97</v>
      </c>
      <c r="M1865" s="48">
        <v>2485</v>
      </c>
      <c r="N1865" s="17" t="s">
        <v>34</v>
      </c>
      <c r="O1865" s="1" t="s">
        <v>1512</v>
      </c>
      <c r="P1865" s="1" t="s">
        <v>57</v>
      </c>
      <c r="Q1865" s="107" t="s">
        <v>1499</v>
      </c>
      <c r="R1865" s="16">
        <v>45689</v>
      </c>
      <c r="S1865" s="1" t="s">
        <v>2776</v>
      </c>
      <c r="T1865" s="60" t="s">
        <v>1516</v>
      </c>
    </row>
    <row r="1866" spans="1:20" ht="95.1" customHeight="1" x14ac:dyDescent="0.25">
      <c r="A1866" s="121" t="s">
        <v>2280</v>
      </c>
      <c r="B1866" s="107">
        <v>2732</v>
      </c>
      <c r="C1866" s="107" t="s">
        <v>1496</v>
      </c>
      <c r="D1866" s="107" t="s">
        <v>1514</v>
      </c>
      <c r="E1866" s="36" t="s">
        <v>2636</v>
      </c>
      <c r="F1866" s="63">
        <v>1063215</v>
      </c>
      <c r="G1866" s="46" t="s">
        <v>1537</v>
      </c>
      <c r="H1866" s="45">
        <v>2000</v>
      </c>
      <c r="I1866" s="107" t="s">
        <v>1044</v>
      </c>
      <c r="J1866" s="1" t="s">
        <v>57</v>
      </c>
      <c r="K1866" s="107" t="s">
        <v>1542</v>
      </c>
      <c r="L1866" s="9">
        <v>8.2100000000000009</v>
      </c>
      <c r="M1866" s="108">
        <v>16420</v>
      </c>
      <c r="N1866" s="17" t="s">
        <v>34</v>
      </c>
      <c r="O1866" s="1" t="s">
        <v>1512</v>
      </c>
      <c r="P1866" s="1" t="s">
        <v>57</v>
      </c>
      <c r="Q1866" s="107" t="s">
        <v>1499</v>
      </c>
      <c r="R1866" s="16">
        <v>45689</v>
      </c>
      <c r="S1866" s="1" t="s">
        <v>2776</v>
      </c>
      <c r="T1866" s="60" t="s">
        <v>1516</v>
      </c>
    </row>
    <row r="1867" spans="1:20" ht="95.1" customHeight="1" x14ac:dyDescent="0.25">
      <c r="A1867" s="121" t="s">
        <v>2280</v>
      </c>
      <c r="B1867" s="107">
        <v>2732</v>
      </c>
      <c r="C1867" s="107" t="s">
        <v>1496</v>
      </c>
      <c r="D1867" s="107" t="s">
        <v>1514</v>
      </c>
      <c r="E1867" s="36" t="s">
        <v>2636</v>
      </c>
      <c r="F1867" s="63">
        <v>1063284</v>
      </c>
      <c r="G1867" s="46" t="s">
        <v>1537</v>
      </c>
      <c r="H1867" s="45">
        <v>8000</v>
      </c>
      <c r="I1867" s="107" t="s">
        <v>1044</v>
      </c>
      <c r="J1867" s="1" t="s">
        <v>57</v>
      </c>
      <c r="K1867" s="107" t="s">
        <v>1543</v>
      </c>
      <c r="L1867" s="9">
        <v>2.88</v>
      </c>
      <c r="M1867" s="108">
        <v>23040</v>
      </c>
      <c r="N1867" s="17" t="s">
        <v>34</v>
      </c>
      <c r="O1867" s="1" t="s">
        <v>1512</v>
      </c>
      <c r="P1867" s="1" t="s">
        <v>57</v>
      </c>
      <c r="Q1867" s="107" t="s">
        <v>1499</v>
      </c>
      <c r="R1867" s="16">
        <v>45689</v>
      </c>
      <c r="S1867" s="1" t="s">
        <v>2776</v>
      </c>
      <c r="T1867" s="60" t="s">
        <v>1516</v>
      </c>
    </row>
    <row r="1868" spans="1:20" ht="95.1" customHeight="1" x14ac:dyDescent="0.25">
      <c r="A1868" s="121" t="s">
        <v>2280</v>
      </c>
      <c r="B1868" s="107">
        <v>2732</v>
      </c>
      <c r="C1868" s="107" t="s">
        <v>1496</v>
      </c>
      <c r="D1868" s="107" t="s">
        <v>1514</v>
      </c>
      <c r="E1868" s="36" t="s">
        <v>2636</v>
      </c>
      <c r="F1868" s="63">
        <v>6531113700002</v>
      </c>
      <c r="G1868" s="107" t="s">
        <v>1544</v>
      </c>
      <c r="H1868" s="45">
        <v>100000</v>
      </c>
      <c r="I1868" s="107" t="s">
        <v>1044</v>
      </c>
      <c r="J1868" s="1" t="s">
        <v>57</v>
      </c>
      <c r="K1868" s="107" t="s">
        <v>1545</v>
      </c>
      <c r="L1868" s="9">
        <v>7.0000000000000007E-2</v>
      </c>
      <c r="M1868" s="108">
        <v>7000</v>
      </c>
      <c r="N1868" s="17" t="s">
        <v>34</v>
      </c>
      <c r="O1868" s="1" t="s">
        <v>1512</v>
      </c>
      <c r="P1868" s="1" t="s">
        <v>57</v>
      </c>
      <c r="Q1868" s="107" t="s">
        <v>1499</v>
      </c>
      <c r="R1868" s="16">
        <v>45689</v>
      </c>
      <c r="S1868" s="1" t="s">
        <v>2776</v>
      </c>
      <c r="T1868" s="60" t="s">
        <v>1516</v>
      </c>
    </row>
    <row r="1869" spans="1:20" ht="95.1" customHeight="1" x14ac:dyDescent="0.25">
      <c r="A1869" s="121" t="s">
        <v>2280</v>
      </c>
      <c r="B1869" s="107">
        <v>2732</v>
      </c>
      <c r="C1869" s="107" t="s">
        <v>1496</v>
      </c>
      <c r="D1869" s="107" t="s">
        <v>1514</v>
      </c>
      <c r="E1869" s="36" t="s">
        <v>2636</v>
      </c>
      <c r="F1869" s="63">
        <v>1063358</v>
      </c>
      <c r="G1869" s="110" t="s">
        <v>1636</v>
      </c>
      <c r="H1869" s="45">
        <v>200000</v>
      </c>
      <c r="I1869" s="107" t="s">
        <v>1044</v>
      </c>
      <c r="J1869" s="1" t="s">
        <v>57</v>
      </c>
      <c r="K1869" s="107" t="s">
        <v>1546</v>
      </c>
      <c r="L1869" s="9">
        <v>0.1</v>
      </c>
      <c r="M1869" s="108">
        <v>20000</v>
      </c>
      <c r="N1869" s="17" t="s">
        <v>34</v>
      </c>
      <c r="O1869" s="1" t="s">
        <v>1512</v>
      </c>
      <c r="P1869" s="1" t="s">
        <v>57</v>
      </c>
      <c r="Q1869" s="107" t="s">
        <v>1499</v>
      </c>
      <c r="R1869" s="16">
        <v>45689</v>
      </c>
      <c r="S1869" s="1" t="s">
        <v>2776</v>
      </c>
      <c r="T1869" s="60" t="s">
        <v>1516</v>
      </c>
    </row>
    <row r="1870" spans="1:20" ht="95.1" customHeight="1" x14ac:dyDescent="0.25">
      <c r="A1870" s="121" t="s">
        <v>2280</v>
      </c>
      <c r="B1870" s="107">
        <v>2732</v>
      </c>
      <c r="C1870" s="107" t="s">
        <v>1496</v>
      </c>
      <c r="D1870" s="107" t="s">
        <v>1514</v>
      </c>
      <c r="E1870" s="36" t="s">
        <v>2636</v>
      </c>
      <c r="F1870" s="63">
        <v>1063368</v>
      </c>
      <c r="G1870" s="110" t="s">
        <v>1817</v>
      </c>
      <c r="H1870" s="45">
        <v>10000</v>
      </c>
      <c r="I1870" s="107" t="s">
        <v>1044</v>
      </c>
      <c r="J1870" s="1" t="s">
        <v>57</v>
      </c>
      <c r="K1870" s="107" t="s">
        <v>1547</v>
      </c>
      <c r="L1870" s="9">
        <v>3.1</v>
      </c>
      <c r="M1870" s="108">
        <v>31000</v>
      </c>
      <c r="N1870" s="17" t="s">
        <v>34</v>
      </c>
      <c r="O1870" s="1" t="s">
        <v>1512</v>
      </c>
      <c r="P1870" s="1" t="s">
        <v>57</v>
      </c>
      <c r="Q1870" s="107" t="s">
        <v>1499</v>
      </c>
      <c r="R1870" s="16">
        <v>45689</v>
      </c>
      <c r="S1870" s="1" t="s">
        <v>2776</v>
      </c>
      <c r="T1870" s="60" t="s">
        <v>1516</v>
      </c>
    </row>
    <row r="1871" spans="1:20" ht="95.1" customHeight="1" x14ac:dyDescent="0.25">
      <c r="A1871" s="121" t="s">
        <v>2280</v>
      </c>
      <c r="B1871" s="107">
        <v>2732</v>
      </c>
      <c r="C1871" s="107" t="s">
        <v>1496</v>
      </c>
      <c r="D1871" s="107" t="s">
        <v>1514</v>
      </c>
      <c r="E1871" s="36" t="s">
        <v>2636</v>
      </c>
      <c r="F1871" s="63">
        <v>1063367</v>
      </c>
      <c r="G1871" s="110" t="s">
        <v>1636</v>
      </c>
      <c r="H1871" s="45">
        <v>1000</v>
      </c>
      <c r="I1871" s="107" t="s">
        <v>1044</v>
      </c>
      <c r="J1871" s="1" t="s">
        <v>57</v>
      </c>
      <c r="K1871" s="107" t="s">
        <v>1548</v>
      </c>
      <c r="L1871" s="9">
        <v>0.31</v>
      </c>
      <c r="M1871" s="108">
        <v>310</v>
      </c>
      <c r="N1871" s="17" t="s">
        <v>34</v>
      </c>
      <c r="O1871" s="1" t="s">
        <v>1512</v>
      </c>
      <c r="P1871" s="1" t="s">
        <v>57</v>
      </c>
      <c r="Q1871" s="107" t="s">
        <v>1499</v>
      </c>
      <c r="R1871" s="16">
        <v>45689</v>
      </c>
      <c r="S1871" s="1" t="s">
        <v>2776</v>
      </c>
      <c r="T1871" s="60" t="s">
        <v>1516</v>
      </c>
    </row>
    <row r="1872" spans="1:20" ht="95.1" customHeight="1" x14ac:dyDescent="0.25">
      <c r="A1872" s="121" t="s">
        <v>2280</v>
      </c>
      <c r="B1872" s="107">
        <v>2732</v>
      </c>
      <c r="C1872" s="107" t="s">
        <v>1496</v>
      </c>
      <c r="D1872" s="107" t="s">
        <v>1514</v>
      </c>
      <c r="E1872" s="36" t="s">
        <v>2636</v>
      </c>
      <c r="F1872" s="63">
        <v>1012819</v>
      </c>
      <c r="G1872" s="110" t="s">
        <v>1636</v>
      </c>
      <c r="H1872" s="45">
        <v>40000</v>
      </c>
      <c r="I1872" s="107" t="s">
        <v>1044</v>
      </c>
      <c r="J1872" s="1" t="s">
        <v>57</v>
      </c>
      <c r="K1872" s="107" t="s">
        <v>1549</v>
      </c>
      <c r="L1872" s="9">
        <v>0.08</v>
      </c>
      <c r="M1872" s="108">
        <v>3200</v>
      </c>
      <c r="N1872" s="17" t="s">
        <v>34</v>
      </c>
      <c r="O1872" s="1" t="s">
        <v>1512</v>
      </c>
      <c r="P1872" s="1" t="s">
        <v>57</v>
      </c>
      <c r="Q1872" s="107" t="s">
        <v>1499</v>
      </c>
      <c r="R1872" s="16">
        <v>45689</v>
      </c>
      <c r="S1872" s="1" t="s">
        <v>2776</v>
      </c>
      <c r="T1872" s="60" t="s">
        <v>1516</v>
      </c>
    </row>
    <row r="1873" spans="1:20" ht="95.1" customHeight="1" x14ac:dyDescent="0.25">
      <c r="A1873" s="121" t="s">
        <v>2280</v>
      </c>
      <c r="B1873" s="107">
        <v>2732</v>
      </c>
      <c r="C1873" s="107" t="s">
        <v>1496</v>
      </c>
      <c r="D1873" s="107" t="s">
        <v>1514</v>
      </c>
      <c r="E1873" s="36" t="s">
        <v>2636</v>
      </c>
      <c r="F1873" s="63">
        <v>6531183400001</v>
      </c>
      <c r="G1873" s="110" t="s">
        <v>1636</v>
      </c>
      <c r="H1873" s="45">
        <v>60000</v>
      </c>
      <c r="I1873" s="107" t="s">
        <v>1044</v>
      </c>
      <c r="J1873" s="1" t="s">
        <v>57</v>
      </c>
      <c r="K1873" s="107" t="s">
        <v>1550</v>
      </c>
      <c r="L1873" s="9">
        <v>0.13</v>
      </c>
      <c r="M1873" s="108">
        <v>7800</v>
      </c>
      <c r="N1873" s="17" t="s">
        <v>34</v>
      </c>
      <c r="O1873" s="1" t="s">
        <v>1512</v>
      </c>
      <c r="P1873" s="1" t="s">
        <v>57</v>
      </c>
      <c r="Q1873" s="107" t="s">
        <v>1499</v>
      </c>
      <c r="R1873" s="16">
        <v>45689</v>
      </c>
      <c r="S1873" s="1" t="s">
        <v>2776</v>
      </c>
      <c r="T1873" s="60" t="s">
        <v>1516</v>
      </c>
    </row>
    <row r="1874" spans="1:20" ht="95.1" customHeight="1" x14ac:dyDescent="0.25">
      <c r="A1874" s="121" t="s">
        <v>2280</v>
      </c>
      <c r="B1874" s="107">
        <v>2732</v>
      </c>
      <c r="C1874" s="107" t="s">
        <v>1496</v>
      </c>
      <c r="D1874" s="107" t="s">
        <v>1514</v>
      </c>
      <c r="E1874" s="36" t="s">
        <v>2636</v>
      </c>
      <c r="F1874" s="63">
        <v>1063420</v>
      </c>
      <c r="G1874" s="110" t="s">
        <v>1972</v>
      </c>
      <c r="H1874" s="45">
        <v>10000</v>
      </c>
      <c r="I1874" s="107" t="s">
        <v>1044</v>
      </c>
      <c r="J1874" s="1" t="s">
        <v>57</v>
      </c>
      <c r="K1874" s="107" t="s">
        <v>1551</v>
      </c>
      <c r="L1874" s="9">
        <v>1.07</v>
      </c>
      <c r="M1874" s="108">
        <v>10700</v>
      </c>
      <c r="N1874" s="17" t="s">
        <v>34</v>
      </c>
      <c r="O1874" s="1" t="s">
        <v>1512</v>
      </c>
      <c r="P1874" s="1" t="s">
        <v>57</v>
      </c>
      <c r="Q1874" s="107" t="s">
        <v>1499</v>
      </c>
      <c r="R1874" s="16">
        <v>45689</v>
      </c>
      <c r="S1874" s="1" t="s">
        <v>2776</v>
      </c>
      <c r="T1874" s="60" t="s">
        <v>1516</v>
      </c>
    </row>
    <row r="1875" spans="1:20" ht="95.1" customHeight="1" x14ac:dyDescent="0.25">
      <c r="A1875" s="121" t="s">
        <v>2280</v>
      </c>
      <c r="B1875" s="107">
        <v>2732</v>
      </c>
      <c r="C1875" s="107" t="s">
        <v>1496</v>
      </c>
      <c r="D1875" s="107" t="s">
        <v>1514</v>
      </c>
      <c r="E1875" s="36" t="s">
        <v>2636</v>
      </c>
      <c r="F1875" s="63">
        <v>6531150500001</v>
      </c>
      <c r="G1875" s="110" t="s">
        <v>1636</v>
      </c>
      <c r="H1875" s="45">
        <v>70000</v>
      </c>
      <c r="I1875" s="107" t="s">
        <v>1044</v>
      </c>
      <c r="J1875" s="1" t="s">
        <v>57</v>
      </c>
      <c r="K1875" s="107" t="s">
        <v>1552</v>
      </c>
      <c r="L1875" s="9">
        <v>0.12</v>
      </c>
      <c r="M1875" s="108">
        <v>8400</v>
      </c>
      <c r="N1875" s="17" t="s">
        <v>34</v>
      </c>
      <c r="O1875" s="1" t="s">
        <v>1512</v>
      </c>
      <c r="P1875" s="1" t="s">
        <v>57</v>
      </c>
      <c r="Q1875" s="107" t="s">
        <v>1499</v>
      </c>
      <c r="R1875" s="16">
        <v>45689</v>
      </c>
      <c r="S1875" s="1" t="s">
        <v>2776</v>
      </c>
      <c r="T1875" s="60" t="s">
        <v>1516</v>
      </c>
    </row>
    <row r="1876" spans="1:20" ht="95.1" customHeight="1" x14ac:dyDescent="0.25">
      <c r="A1876" s="121" t="s">
        <v>2280</v>
      </c>
      <c r="B1876" s="107">
        <v>2732</v>
      </c>
      <c r="C1876" s="107" t="s">
        <v>1496</v>
      </c>
      <c r="D1876" s="107" t="s">
        <v>1514</v>
      </c>
      <c r="E1876" s="36" t="s">
        <v>2636</v>
      </c>
      <c r="F1876" s="63">
        <v>1006432</v>
      </c>
      <c r="G1876" s="110" t="s">
        <v>1817</v>
      </c>
      <c r="H1876" s="45">
        <v>500</v>
      </c>
      <c r="I1876" s="107" t="s">
        <v>1044</v>
      </c>
      <c r="J1876" s="1" t="s">
        <v>57</v>
      </c>
      <c r="K1876" s="107" t="s">
        <v>1553</v>
      </c>
      <c r="L1876" s="9">
        <v>14.32</v>
      </c>
      <c r="M1876" s="108">
        <v>7160</v>
      </c>
      <c r="N1876" s="17" t="s">
        <v>34</v>
      </c>
      <c r="O1876" s="1" t="s">
        <v>1512</v>
      </c>
      <c r="P1876" s="1" t="s">
        <v>57</v>
      </c>
      <c r="Q1876" s="107" t="s">
        <v>1499</v>
      </c>
      <c r="R1876" s="16">
        <v>45689</v>
      </c>
      <c r="S1876" s="1" t="s">
        <v>2776</v>
      </c>
      <c r="T1876" s="60" t="s">
        <v>1516</v>
      </c>
    </row>
    <row r="1877" spans="1:20" ht="95.1" customHeight="1" x14ac:dyDescent="0.25">
      <c r="A1877" s="121" t="s">
        <v>2280</v>
      </c>
      <c r="B1877" s="107">
        <v>2732</v>
      </c>
      <c r="C1877" s="107" t="s">
        <v>1496</v>
      </c>
      <c r="D1877" s="107" t="s">
        <v>1514</v>
      </c>
      <c r="E1877" s="36" t="s">
        <v>2636</v>
      </c>
      <c r="F1877" s="63">
        <v>1006260</v>
      </c>
      <c r="G1877" s="107" t="s">
        <v>1817</v>
      </c>
      <c r="H1877" s="45">
        <v>2000</v>
      </c>
      <c r="I1877" s="107" t="s">
        <v>1044</v>
      </c>
      <c r="J1877" s="1" t="s">
        <v>57</v>
      </c>
      <c r="K1877" s="107" t="s">
        <v>1554</v>
      </c>
      <c r="L1877" s="9">
        <v>3.07</v>
      </c>
      <c r="M1877" s="108">
        <v>6140</v>
      </c>
      <c r="N1877" s="17" t="s">
        <v>34</v>
      </c>
      <c r="O1877" s="1" t="s">
        <v>1512</v>
      </c>
      <c r="P1877" s="1" t="s">
        <v>57</v>
      </c>
      <c r="Q1877" s="107" t="s">
        <v>1499</v>
      </c>
      <c r="R1877" s="16">
        <v>45689</v>
      </c>
      <c r="S1877" s="1" t="s">
        <v>2776</v>
      </c>
      <c r="T1877" s="60" t="s">
        <v>1516</v>
      </c>
    </row>
    <row r="1878" spans="1:20" ht="95.1" customHeight="1" x14ac:dyDescent="0.25">
      <c r="A1878" s="121" t="s">
        <v>2280</v>
      </c>
      <c r="B1878" s="107">
        <v>2732</v>
      </c>
      <c r="C1878" s="107" t="s">
        <v>1496</v>
      </c>
      <c r="D1878" s="107" t="s">
        <v>1514</v>
      </c>
      <c r="E1878" s="36" t="s">
        <v>2636</v>
      </c>
      <c r="F1878" s="63">
        <v>1006261</v>
      </c>
      <c r="G1878" s="107" t="s">
        <v>1817</v>
      </c>
      <c r="H1878" s="45">
        <v>3000</v>
      </c>
      <c r="I1878" s="107" t="s">
        <v>1044</v>
      </c>
      <c r="J1878" s="1" t="s">
        <v>57</v>
      </c>
      <c r="K1878" s="107" t="s">
        <v>1555</v>
      </c>
      <c r="L1878" s="9">
        <v>5.41</v>
      </c>
      <c r="M1878" s="108">
        <v>16230</v>
      </c>
      <c r="N1878" s="17" t="s">
        <v>34</v>
      </c>
      <c r="O1878" s="1" t="s">
        <v>1512</v>
      </c>
      <c r="P1878" s="1" t="s">
        <v>57</v>
      </c>
      <c r="Q1878" s="107" t="s">
        <v>1499</v>
      </c>
      <c r="R1878" s="16">
        <v>45689</v>
      </c>
      <c r="S1878" s="1" t="s">
        <v>2776</v>
      </c>
      <c r="T1878" s="60" t="s">
        <v>1516</v>
      </c>
    </row>
    <row r="1879" spans="1:20" ht="95.1" customHeight="1" x14ac:dyDescent="0.25">
      <c r="A1879" s="121" t="s">
        <v>2280</v>
      </c>
      <c r="B1879" s="107">
        <v>2732</v>
      </c>
      <c r="C1879" s="107" t="s">
        <v>1496</v>
      </c>
      <c r="D1879" s="107" t="s">
        <v>1514</v>
      </c>
      <c r="E1879" s="36" t="s">
        <v>2636</v>
      </c>
      <c r="F1879" s="63">
        <v>6531165100002</v>
      </c>
      <c r="G1879" s="110" t="s">
        <v>1817</v>
      </c>
      <c r="H1879" s="45">
        <v>100</v>
      </c>
      <c r="I1879" s="107" t="s">
        <v>1044</v>
      </c>
      <c r="J1879" s="1" t="s">
        <v>57</v>
      </c>
      <c r="K1879" s="107" t="s">
        <v>1556</v>
      </c>
      <c r="L1879" s="9">
        <v>25.97</v>
      </c>
      <c r="M1879" s="108">
        <v>2597</v>
      </c>
      <c r="N1879" s="17" t="s">
        <v>34</v>
      </c>
      <c r="O1879" s="1" t="s">
        <v>1512</v>
      </c>
      <c r="P1879" s="1" t="s">
        <v>57</v>
      </c>
      <c r="Q1879" s="107" t="s">
        <v>1499</v>
      </c>
      <c r="R1879" s="16">
        <v>45689</v>
      </c>
      <c r="S1879" s="1" t="s">
        <v>2776</v>
      </c>
      <c r="T1879" s="60" t="s">
        <v>1516</v>
      </c>
    </row>
    <row r="1880" spans="1:20" ht="95.1" customHeight="1" x14ac:dyDescent="0.25">
      <c r="A1880" s="121" t="s">
        <v>2280</v>
      </c>
      <c r="B1880" s="107">
        <v>2732</v>
      </c>
      <c r="C1880" s="107" t="s">
        <v>1496</v>
      </c>
      <c r="D1880" s="107" t="s">
        <v>1514</v>
      </c>
      <c r="E1880" s="36" t="s">
        <v>2636</v>
      </c>
      <c r="F1880" s="63">
        <v>62229</v>
      </c>
      <c r="G1880" s="110" t="s">
        <v>1636</v>
      </c>
      <c r="H1880" s="45">
        <v>70000</v>
      </c>
      <c r="I1880" s="107" t="s">
        <v>1044</v>
      </c>
      <c r="J1880" s="1" t="s">
        <v>57</v>
      </c>
      <c r="K1880" s="107" t="s">
        <v>1557</v>
      </c>
      <c r="L1880" s="9">
        <v>0.22</v>
      </c>
      <c r="M1880" s="108">
        <v>15400</v>
      </c>
      <c r="N1880" s="17" t="s">
        <v>34</v>
      </c>
      <c r="O1880" s="1" t="s">
        <v>1512</v>
      </c>
      <c r="P1880" s="1" t="s">
        <v>57</v>
      </c>
      <c r="Q1880" s="107" t="s">
        <v>1499</v>
      </c>
      <c r="R1880" s="16">
        <v>45689</v>
      </c>
      <c r="S1880" s="1" t="s">
        <v>2776</v>
      </c>
      <c r="T1880" s="60" t="s">
        <v>1516</v>
      </c>
    </row>
    <row r="1881" spans="1:20" ht="95.1" customHeight="1" x14ac:dyDescent="0.25">
      <c r="A1881" s="121" t="s">
        <v>2280</v>
      </c>
      <c r="B1881" s="107">
        <v>2732</v>
      </c>
      <c r="C1881" s="107" t="s">
        <v>1496</v>
      </c>
      <c r="D1881" s="107" t="s">
        <v>1514</v>
      </c>
      <c r="E1881" s="36" t="s">
        <v>2636</v>
      </c>
      <c r="F1881" s="63">
        <v>1073922</v>
      </c>
      <c r="G1881" s="110" t="s">
        <v>1817</v>
      </c>
      <c r="H1881" s="45">
        <v>200</v>
      </c>
      <c r="I1881" s="107" t="s">
        <v>1044</v>
      </c>
      <c r="J1881" s="1" t="s">
        <v>57</v>
      </c>
      <c r="K1881" s="107" t="s">
        <v>1558</v>
      </c>
      <c r="L1881" s="9">
        <v>12.3</v>
      </c>
      <c r="M1881" s="108">
        <v>2460</v>
      </c>
      <c r="N1881" s="17" t="s">
        <v>34</v>
      </c>
      <c r="O1881" s="1" t="s">
        <v>1512</v>
      </c>
      <c r="P1881" s="1" t="s">
        <v>57</v>
      </c>
      <c r="Q1881" s="107" t="s">
        <v>1499</v>
      </c>
      <c r="R1881" s="16">
        <v>45689</v>
      </c>
      <c r="S1881" s="1" t="s">
        <v>2776</v>
      </c>
      <c r="T1881" s="60" t="s">
        <v>1516</v>
      </c>
    </row>
    <row r="1882" spans="1:20" ht="95.1" customHeight="1" x14ac:dyDescent="0.25">
      <c r="A1882" s="121" t="s">
        <v>2280</v>
      </c>
      <c r="B1882" s="107">
        <v>2732</v>
      </c>
      <c r="C1882" s="107" t="s">
        <v>1496</v>
      </c>
      <c r="D1882" s="107" t="s">
        <v>1514</v>
      </c>
      <c r="E1882" s="36" t="s">
        <v>2636</v>
      </c>
      <c r="F1882" s="63">
        <v>1063422</v>
      </c>
      <c r="G1882" s="110" t="s">
        <v>1817</v>
      </c>
      <c r="H1882" s="45">
        <v>3000</v>
      </c>
      <c r="I1882" s="107" t="s">
        <v>1044</v>
      </c>
      <c r="J1882" s="1" t="s">
        <v>57</v>
      </c>
      <c r="K1882" s="107" t="s">
        <v>1559</v>
      </c>
      <c r="L1882" s="9">
        <v>10.1</v>
      </c>
      <c r="M1882" s="108">
        <v>30300</v>
      </c>
      <c r="N1882" s="17" t="s">
        <v>34</v>
      </c>
      <c r="O1882" s="1" t="s">
        <v>1512</v>
      </c>
      <c r="P1882" s="1" t="s">
        <v>57</v>
      </c>
      <c r="Q1882" s="107" t="s">
        <v>1499</v>
      </c>
      <c r="R1882" s="16">
        <v>45689</v>
      </c>
      <c r="S1882" s="1" t="s">
        <v>2776</v>
      </c>
      <c r="T1882" s="60" t="s">
        <v>1516</v>
      </c>
    </row>
    <row r="1883" spans="1:20" ht="95.1" customHeight="1" x14ac:dyDescent="0.25">
      <c r="A1883" s="121" t="s">
        <v>2280</v>
      </c>
      <c r="B1883" s="107">
        <v>2732</v>
      </c>
      <c r="C1883" s="107" t="s">
        <v>1496</v>
      </c>
      <c r="D1883" s="107" t="s">
        <v>1514</v>
      </c>
      <c r="E1883" s="36" t="s">
        <v>2636</v>
      </c>
      <c r="F1883" s="63">
        <v>1063458</v>
      </c>
      <c r="G1883" s="110" t="s">
        <v>1636</v>
      </c>
      <c r="H1883" s="45">
        <v>60000</v>
      </c>
      <c r="I1883" s="107" t="s">
        <v>1044</v>
      </c>
      <c r="J1883" s="1" t="s">
        <v>57</v>
      </c>
      <c r="K1883" s="107" t="s">
        <v>1560</v>
      </c>
      <c r="L1883" s="9">
        <v>0.03</v>
      </c>
      <c r="M1883" s="108">
        <v>1800</v>
      </c>
      <c r="N1883" s="17" t="s">
        <v>34</v>
      </c>
      <c r="O1883" s="1" t="s">
        <v>1512</v>
      </c>
      <c r="P1883" s="1" t="s">
        <v>57</v>
      </c>
      <c r="Q1883" s="107" t="s">
        <v>1499</v>
      </c>
      <c r="R1883" s="16">
        <v>45689</v>
      </c>
      <c r="S1883" s="1" t="s">
        <v>2776</v>
      </c>
      <c r="T1883" s="60" t="s">
        <v>1516</v>
      </c>
    </row>
    <row r="1884" spans="1:20" ht="95.1" customHeight="1" x14ac:dyDescent="0.25">
      <c r="A1884" s="121" t="s">
        <v>2280</v>
      </c>
      <c r="B1884" s="107">
        <v>2732</v>
      </c>
      <c r="C1884" s="107" t="s">
        <v>1496</v>
      </c>
      <c r="D1884" s="107" t="s">
        <v>1514</v>
      </c>
      <c r="E1884" s="36" t="s">
        <v>2636</v>
      </c>
      <c r="F1884" s="63">
        <v>1078447</v>
      </c>
      <c r="G1884" s="107" t="s">
        <v>1817</v>
      </c>
      <c r="H1884" s="45">
        <v>1000</v>
      </c>
      <c r="I1884" s="107" t="s">
        <v>1044</v>
      </c>
      <c r="J1884" s="1" t="s">
        <v>57</v>
      </c>
      <c r="K1884" s="107" t="s">
        <v>1561</v>
      </c>
      <c r="L1884" s="9">
        <v>8.43</v>
      </c>
      <c r="M1884" s="108">
        <v>8430</v>
      </c>
      <c r="N1884" s="17" t="s">
        <v>34</v>
      </c>
      <c r="O1884" s="1" t="s">
        <v>1512</v>
      </c>
      <c r="P1884" s="1" t="s">
        <v>57</v>
      </c>
      <c r="Q1884" s="107" t="s">
        <v>1499</v>
      </c>
      <c r="R1884" s="16">
        <v>45689</v>
      </c>
      <c r="S1884" s="1" t="s">
        <v>2776</v>
      </c>
      <c r="T1884" s="60" t="s">
        <v>1516</v>
      </c>
    </row>
    <row r="1885" spans="1:20" ht="95.1" customHeight="1" x14ac:dyDescent="0.25">
      <c r="A1885" s="121" t="s">
        <v>2280</v>
      </c>
      <c r="B1885" s="107">
        <v>2732</v>
      </c>
      <c r="C1885" s="107" t="s">
        <v>1496</v>
      </c>
      <c r="D1885" s="107" t="s">
        <v>1514</v>
      </c>
      <c r="E1885" s="36" t="s">
        <v>2636</v>
      </c>
      <c r="F1885" s="63">
        <v>1005296</v>
      </c>
      <c r="G1885" s="110" t="s">
        <v>2034</v>
      </c>
      <c r="H1885" s="45">
        <v>10000</v>
      </c>
      <c r="I1885" s="107" t="s">
        <v>1044</v>
      </c>
      <c r="J1885" s="1" t="s">
        <v>57</v>
      </c>
      <c r="K1885" s="107" t="s">
        <v>1562</v>
      </c>
      <c r="L1885" s="9">
        <v>0.53</v>
      </c>
      <c r="M1885" s="108">
        <v>5300</v>
      </c>
      <c r="N1885" s="17" t="s">
        <v>34</v>
      </c>
      <c r="O1885" s="1" t="s">
        <v>1512</v>
      </c>
      <c r="P1885" s="1" t="s">
        <v>57</v>
      </c>
      <c r="Q1885" s="107" t="s">
        <v>1499</v>
      </c>
      <c r="R1885" s="16">
        <v>45689</v>
      </c>
      <c r="S1885" s="1" t="s">
        <v>2776</v>
      </c>
      <c r="T1885" s="60" t="s">
        <v>1516</v>
      </c>
    </row>
    <row r="1886" spans="1:20" ht="95.1" customHeight="1" x14ac:dyDescent="0.25">
      <c r="A1886" s="121" t="s">
        <v>2280</v>
      </c>
      <c r="B1886" s="107">
        <v>2732</v>
      </c>
      <c r="C1886" s="107" t="s">
        <v>1496</v>
      </c>
      <c r="D1886" s="107" t="s">
        <v>1514</v>
      </c>
      <c r="E1886" s="36" t="s">
        <v>2636</v>
      </c>
      <c r="F1886" s="63">
        <v>1088499</v>
      </c>
      <c r="G1886" s="110" t="s">
        <v>1817</v>
      </c>
      <c r="H1886" s="45">
        <v>3000</v>
      </c>
      <c r="I1886" s="107" t="s">
        <v>1044</v>
      </c>
      <c r="J1886" s="1" t="s">
        <v>57</v>
      </c>
      <c r="K1886" s="107" t="s">
        <v>1563</v>
      </c>
      <c r="L1886" s="9">
        <v>5.77</v>
      </c>
      <c r="M1886" s="108">
        <v>17310</v>
      </c>
      <c r="N1886" s="17" t="s">
        <v>34</v>
      </c>
      <c r="O1886" s="1" t="s">
        <v>1512</v>
      </c>
      <c r="P1886" s="1" t="s">
        <v>57</v>
      </c>
      <c r="Q1886" s="107" t="s">
        <v>1499</v>
      </c>
      <c r="R1886" s="16">
        <v>45689</v>
      </c>
      <c r="S1886" s="1" t="s">
        <v>2776</v>
      </c>
      <c r="T1886" s="60" t="s">
        <v>1516</v>
      </c>
    </row>
    <row r="1887" spans="1:20" ht="95.1" customHeight="1" x14ac:dyDescent="0.25">
      <c r="A1887" s="121" t="s">
        <v>2280</v>
      </c>
      <c r="B1887" s="107">
        <v>2732</v>
      </c>
      <c r="C1887" s="107" t="s">
        <v>1496</v>
      </c>
      <c r="D1887" s="107" t="s">
        <v>1514</v>
      </c>
      <c r="E1887" s="36" t="s">
        <v>2636</v>
      </c>
      <c r="F1887" s="63">
        <v>60167</v>
      </c>
      <c r="G1887" s="110" t="s">
        <v>1817</v>
      </c>
      <c r="H1887" s="45">
        <v>500</v>
      </c>
      <c r="I1887" s="107" t="s">
        <v>1044</v>
      </c>
      <c r="J1887" s="1" t="s">
        <v>57</v>
      </c>
      <c r="K1887" s="107" t="s">
        <v>1564</v>
      </c>
      <c r="L1887" s="9">
        <v>7.45</v>
      </c>
      <c r="M1887" s="108">
        <v>3725</v>
      </c>
      <c r="N1887" s="17" t="s">
        <v>34</v>
      </c>
      <c r="O1887" s="1" t="s">
        <v>1512</v>
      </c>
      <c r="P1887" s="1" t="s">
        <v>57</v>
      </c>
      <c r="Q1887" s="107" t="s">
        <v>1499</v>
      </c>
      <c r="R1887" s="16">
        <v>47300</v>
      </c>
      <c r="S1887" s="1" t="s">
        <v>2776</v>
      </c>
      <c r="T1887" s="60" t="s">
        <v>1516</v>
      </c>
    </row>
    <row r="1888" spans="1:20" ht="95.1" customHeight="1" x14ac:dyDescent="0.25">
      <c r="A1888" s="121" t="s">
        <v>2280</v>
      </c>
      <c r="B1888" s="107">
        <v>2732</v>
      </c>
      <c r="C1888" s="107" t="s">
        <v>1496</v>
      </c>
      <c r="D1888" s="107" t="s">
        <v>1514</v>
      </c>
      <c r="E1888" s="36" t="s">
        <v>2636</v>
      </c>
      <c r="F1888" s="63">
        <v>1019504</v>
      </c>
      <c r="G1888" s="1" t="s">
        <v>44</v>
      </c>
      <c r="H1888" s="45">
        <v>2000</v>
      </c>
      <c r="I1888" s="107" t="s">
        <v>1044</v>
      </c>
      <c r="J1888" s="1" t="s">
        <v>57</v>
      </c>
      <c r="K1888" s="107" t="s">
        <v>1565</v>
      </c>
      <c r="L1888" s="9">
        <v>0.85</v>
      </c>
      <c r="M1888" s="108">
        <v>1700</v>
      </c>
      <c r="N1888" s="17" t="s">
        <v>34</v>
      </c>
      <c r="O1888" s="1" t="s">
        <v>1512</v>
      </c>
      <c r="P1888" s="1" t="s">
        <v>57</v>
      </c>
      <c r="Q1888" s="107" t="s">
        <v>1499</v>
      </c>
      <c r="R1888" s="16">
        <v>47331</v>
      </c>
      <c r="S1888" s="1" t="s">
        <v>2776</v>
      </c>
      <c r="T1888" s="60" t="s">
        <v>1516</v>
      </c>
    </row>
    <row r="1889" spans="1:20" ht="95.1" customHeight="1" x14ac:dyDescent="0.25">
      <c r="A1889" s="121" t="s">
        <v>2280</v>
      </c>
      <c r="B1889" s="107">
        <v>2732</v>
      </c>
      <c r="C1889" s="107" t="s">
        <v>1496</v>
      </c>
      <c r="D1889" s="107" t="s">
        <v>1514</v>
      </c>
      <c r="E1889" s="36" t="s">
        <v>2636</v>
      </c>
      <c r="F1889" s="63">
        <v>1061764</v>
      </c>
      <c r="G1889" s="1" t="s">
        <v>3039</v>
      </c>
      <c r="H1889" s="45">
        <v>100</v>
      </c>
      <c r="I1889" s="107" t="s">
        <v>1044</v>
      </c>
      <c r="J1889" s="1" t="s">
        <v>57</v>
      </c>
      <c r="K1889" s="107" t="s">
        <v>1566</v>
      </c>
      <c r="L1889" s="9">
        <v>6.46</v>
      </c>
      <c r="M1889" s="108">
        <v>646</v>
      </c>
      <c r="N1889" s="17" t="s">
        <v>34</v>
      </c>
      <c r="O1889" s="1" t="s">
        <v>1512</v>
      </c>
      <c r="P1889" s="1" t="s">
        <v>57</v>
      </c>
      <c r="Q1889" s="107" t="s">
        <v>1499</v>
      </c>
      <c r="R1889" s="16">
        <v>47362</v>
      </c>
      <c r="S1889" s="1" t="s">
        <v>2776</v>
      </c>
      <c r="T1889" s="60" t="s">
        <v>1516</v>
      </c>
    </row>
    <row r="1890" spans="1:20" ht="95.1" customHeight="1" x14ac:dyDescent="0.25">
      <c r="A1890" s="121" t="s">
        <v>2280</v>
      </c>
      <c r="B1890" s="107">
        <v>2732</v>
      </c>
      <c r="C1890" s="107" t="s">
        <v>1496</v>
      </c>
      <c r="D1890" s="107" t="s">
        <v>1514</v>
      </c>
      <c r="E1890" s="36" t="s">
        <v>2636</v>
      </c>
      <c r="F1890" s="63">
        <v>62469</v>
      </c>
      <c r="G1890" s="1" t="s">
        <v>44</v>
      </c>
      <c r="H1890" s="45">
        <v>50000</v>
      </c>
      <c r="I1890" s="107" t="s">
        <v>1044</v>
      </c>
      <c r="J1890" s="1" t="s">
        <v>57</v>
      </c>
      <c r="K1890" s="107" t="s">
        <v>1567</v>
      </c>
      <c r="L1890" s="9">
        <v>0.3</v>
      </c>
      <c r="M1890" s="108">
        <v>15000</v>
      </c>
      <c r="N1890" s="17" t="s">
        <v>34</v>
      </c>
      <c r="O1890" s="1" t="s">
        <v>1512</v>
      </c>
      <c r="P1890" s="1" t="s">
        <v>57</v>
      </c>
      <c r="Q1890" s="107" t="s">
        <v>1499</v>
      </c>
      <c r="R1890" s="16">
        <v>47392</v>
      </c>
      <c r="S1890" s="1" t="s">
        <v>2776</v>
      </c>
      <c r="T1890" s="60" t="s">
        <v>1516</v>
      </c>
    </row>
    <row r="1891" spans="1:20" ht="95.1" customHeight="1" x14ac:dyDescent="0.25">
      <c r="A1891" s="121" t="s">
        <v>2280</v>
      </c>
      <c r="B1891" s="107">
        <v>2732</v>
      </c>
      <c r="C1891" s="107" t="s">
        <v>1496</v>
      </c>
      <c r="D1891" s="107" t="s">
        <v>1514</v>
      </c>
      <c r="E1891" s="36" t="s">
        <v>2636</v>
      </c>
      <c r="F1891" s="63">
        <v>1066293</v>
      </c>
      <c r="G1891" s="1" t="s">
        <v>44</v>
      </c>
      <c r="H1891" s="45">
        <v>5000</v>
      </c>
      <c r="I1891" s="107" t="s">
        <v>1044</v>
      </c>
      <c r="J1891" s="1" t="s">
        <v>57</v>
      </c>
      <c r="K1891" s="107" t="s">
        <v>1568</v>
      </c>
      <c r="L1891" s="9">
        <v>0.38</v>
      </c>
      <c r="M1891" s="108">
        <v>1900</v>
      </c>
      <c r="N1891" s="17" t="s">
        <v>34</v>
      </c>
      <c r="O1891" s="1" t="s">
        <v>1512</v>
      </c>
      <c r="P1891" s="1" t="s">
        <v>57</v>
      </c>
      <c r="Q1891" s="107" t="s">
        <v>1499</v>
      </c>
      <c r="R1891" s="16">
        <v>47423</v>
      </c>
      <c r="S1891" s="1" t="s">
        <v>2776</v>
      </c>
      <c r="T1891" s="60" t="s">
        <v>1516</v>
      </c>
    </row>
    <row r="1892" spans="1:20" ht="95.1" customHeight="1" x14ac:dyDescent="0.25">
      <c r="A1892" s="121" t="s">
        <v>2280</v>
      </c>
      <c r="B1892" s="107">
        <v>2732</v>
      </c>
      <c r="C1892" s="107" t="s">
        <v>1496</v>
      </c>
      <c r="D1892" s="107" t="s">
        <v>1514</v>
      </c>
      <c r="E1892" s="36" t="s">
        <v>2636</v>
      </c>
      <c r="F1892" s="63">
        <v>1113741</v>
      </c>
      <c r="G1892" s="107" t="s">
        <v>1817</v>
      </c>
      <c r="H1892" s="45">
        <v>5000</v>
      </c>
      <c r="I1892" s="107" t="s">
        <v>1044</v>
      </c>
      <c r="J1892" s="1" t="s">
        <v>57</v>
      </c>
      <c r="K1892" s="107" t="s">
        <v>1569</v>
      </c>
      <c r="L1892" s="9">
        <v>13.53</v>
      </c>
      <c r="M1892" s="108">
        <v>67650</v>
      </c>
      <c r="N1892" s="17" t="s">
        <v>34</v>
      </c>
      <c r="O1892" s="1" t="s">
        <v>1512</v>
      </c>
      <c r="P1892" s="1" t="s">
        <v>57</v>
      </c>
      <c r="Q1892" s="107" t="s">
        <v>1499</v>
      </c>
      <c r="R1892" s="16">
        <v>47453</v>
      </c>
      <c r="S1892" s="1" t="s">
        <v>2776</v>
      </c>
      <c r="T1892" s="60" t="s">
        <v>1516</v>
      </c>
    </row>
    <row r="1893" spans="1:20" ht="95.1" customHeight="1" x14ac:dyDescent="0.25">
      <c r="A1893" s="121" t="s">
        <v>2280</v>
      </c>
      <c r="B1893" s="107">
        <v>2732</v>
      </c>
      <c r="C1893" s="107" t="s">
        <v>1496</v>
      </c>
      <c r="D1893" s="107" t="s">
        <v>1514</v>
      </c>
      <c r="E1893" s="36" t="s">
        <v>2636</v>
      </c>
      <c r="F1893" s="63">
        <v>1012689</v>
      </c>
      <c r="G1893" s="110" t="s">
        <v>1636</v>
      </c>
      <c r="H1893" s="45">
        <v>20000</v>
      </c>
      <c r="I1893" s="107" t="s">
        <v>1044</v>
      </c>
      <c r="J1893" s="1" t="s">
        <v>57</v>
      </c>
      <c r="K1893" s="107" t="s">
        <v>1570</v>
      </c>
      <c r="L1893" s="9">
        <v>0.28000000000000003</v>
      </c>
      <c r="M1893" s="108">
        <v>5600</v>
      </c>
      <c r="N1893" s="17" t="s">
        <v>34</v>
      </c>
      <c r="O1893" s="1" t="s">
        <v>1512</v>
      </c>
      <c r="P1893" s="1" t="s">
        <v>57</v>
      </c>
      <c r="Q1893" s="107" t="s">
        <v>1499</v>
      </c>
      <c r="R1893" s="16">
        <v>47484</v>
      </c>
      <c r="S1893" s="1" t="s">
        <v>2776</v>
      </c>
      <c r="T1893" s="60" t="s">
        <v>1516</v>
      </c>
    </row>
    <row r="1894" spans="1:20" ht="95.1" customHeight="1" x14ac:dyDescent="0.25">
      <c r="A1894" s="121" t="s">
        <v>2280</v>
      </c>
      <c r="B1894" s="107">
        <v>2732</v>
      </c>
      <c r="C1894" s="107" t="s">
        <v>1496</v>
      </c>
      <c r="D1894" s="107" t="s">
        <v>1514</v>
      </c>
      <c r="E1894" s="36" t="s">
        <v>2636</v>
      </c>
      <c r="F1894" s="63">
        <v>1073882</v>
      </c>
      <c r="G1894" s="110" t="s">
        <v>1636</v>
      </c>
      <c r="H1894" s="45">
        <v>30000</v>
      </c>
      <c r="I1894" s="107" t="s">
        <v>1044</v>
      </c>
      <c r="J1894" s="1" t="s">
        <v>57</v>
      </c>
      <c r="K1894" s="107" t="s">
        <v>1571</v>
      </c>
      <c r="L1894" s="9">
        <v>0.97</v>
      </c>
      <c r="M1894" s="108">
        <v>29100</v>
      </c>
      <c r="N1894" s="17" t="s">
        <v>34</v>
      </c>
      <c r="O1894" s="1" t="s">
        <v>1512</v>
      </c>
      <c r="P1894" s="1" t="s">
        <v>57</v>
      </c>
      <c r="Q1894" s="107" t="s">
        <v>1499</v>
      </c>
      <c r="R1894" s="16">
        <v>47515</v>
      </c>
      <c r="S1894" s="1" t="s">
        <v>2776</v>
      </c>
      <c r="T1894" s="60" t="s">
        <v>1516</v>
      </c>
    </row>
    <row r="1895" spans="1:20" ht="95.1" customHeight="1" x14ac:dyDescent="0.25">
      <c r="A1895" s="121" t="s">
        <v>2280</v>
      </c>
      <c r="B1895" s="107">
        <v>2732</v>
      </c>
      <c r="C1895" s="107" t="s">
        <v>1496</v>
      </c>
      <c r="D1895" s="107" t="s">
        <v>1514</v>
      </c>
      <c r="E1895" s="36" t="s">
        <v>2636</v>
      </c>
      <c r="F1895" s="63">
        <v>57466</v>
      </c>
      <c r="G1895" s="110" t="s">
        <v>1636</v>
      </c>
      <c r="H1895" s="45">
        <v>40000</v>
      </c>
      <c r="I1895" s="107" t="s">
        <v>1044</v>
      </c>
      <c r="J1895" s="1" t="s">
        <v>57</v>
      </c>
      <c r="K1895" s="107" t="s">
        <v>1572</v>
      </c>
      <c r="L1895" s="9">
        <v>0.14000000000000001</v>
      </c>
      <c r="M1895" s="108">
        <v>5600</v>
      </c>
      <c r="N1895" s="17" t="s">
        <v>34</v>
      </c>
      <c r="O1895" s="1" t="s">
        <v>1512</v>
      </c>
      <c r="P1895" s="1" t="s">
        <v>57</v>
      </c>
      <c r="Q1895" s="107" t="s">
        <v>1499</v>
      </c>
      <c r="R1895" s="16">
        <v>47543</v>
      </c>
      <c r="S1895" s="1" t="s">
        <v>2776</v>
      </c>
      <c r="T1895" s="60" t="s">
        <v>1516</v>
      </c>
    </row>
    <row r="1896" spans="1:20" ht="95.1" customHeight="1" x14ac:dyDescent="0.25">
      <c r="A1896" s="121" t="s">
        <v>2280</v>
      </c>
      <c r="B1896" s="107">
        <v>2732</v>
      </c>
      <c r="C1896" s="107" t="s">
        <v>1496</v>
      </c>
      <c r="D1896" s="107" t="s">
        <v>1514</v>
      </c>
      <c r="E1896" s="36" t="s">
        <v>2636</v>
      </c>
      <c r="F1896" s="63">
        <v>6531243700001</v>
      </c>
      <c r="G1896" s="110" t="s">
        <v>1636</v>
      </c>
      <c r="H1896" s="45">
        <v>40000</v>
      </c>
      <c r="I1896" s="107" t="s">
        <v>1044</v>
      </c>
      <c r="J1896" s="1" t="s">
        <v>57</v>
      </c>
      <c r="K1896" s="107" t="s">
        <v>1573</v>
      </c>
      <c r="L1896" s="9">
        <v>0.14000000000000001</v>
      </c>
      <c r="M1896" s="108">
        <v>5600</v>
      </c>
      <c r="N1896" s="17" t="s">
        <v>34</v>
      </c>
      <c r="O1896" s="1" t="s">
        <v>1512</v>
      </c>
      <c r="P1896" s="1" t="s">
        <v>57</v>
      </c>
      <c r="Q1896" s="107" t="s">
        <v>1499</v>
      </c>
      <c r="R1896" s="16">
        <v>47574</v>
      </c>
      <c r="S1896" s="1" t="s">
        <v>2776</v>
      </c>
      <c r="T1896" s="60" t="s">
        <v>1516</v>
      </c>
    </row>
    <row r="1897" spans="1:20" ht="95.1" customHeight="1" x14ac:dyDescent="0.25">
      <c r="A1897" s="121" t="s">
        <v>2280</v>
      </c>
      <c r="B1897" s="107">
        <v>2732</v>
      </c>
      <c r="C1897" s="107" t="s">
        <v>1496</v>
      </c>
      <c r="D1897" s="107" t="s">
        <v>1514</v>
      </c>
      <c r="E1897" s="36" t="s">
        <v>2636</v>
      </c>
      <c r="F1897" s="63">
        <v>1063045</v>
      </c>
      <c r="G1897" s="107" t="s">
        <v>2034</v>
      </c>
      <c r="H1897" s="45">
        <v>300</v>
      </c>
      <c r="I1897" s="107" t="s">
        <v>1044</v>
      </c>
      <c r="J1897" s="1" t="s">
        <v>57</v>
      </c>
      <c r="K1897" s="107" t="s">
        <v>1574</v>
      </c>
      <c r="L1897" s="9">
        <v>1.1599999999999999</v>
      </c>
      <c r="M1897" s="108">
        <v>348</v>
      </c>
      <c r="N1897" s="17" t="s">
        <v>34</v>
      </c>
      <c r="O1897" s="1" t="s">
        <v>1512</v>
      </c>
      <c r="P1897" s="1" t="s">
        <v>57</v>
      </c>
      <c r="Q1897" s="107" t="s">
        <v>1499</v>
      </c>
      <c r="R1897" s="16">
        <v>47604</v>
      </c>
      <c r="S1897" s="1" t="s">
        <v>2776</v>
      </c>
      <c r="T1897" s="60" t="s">
        <v>1516</v>
      </c>
    </row>
    <row r="1898" spans="1:20" ht="95.1" customHeight="1" x14ac:dyDescent="0.25">
      <c r="A1898" s="121" t="s">
        <v>2280</v>
      </c>
      <c r="B1898" s="107">
        <v>2732</v>
      </c>
      <c r="C1898" s="107" t="s">
        <v>1496</v>
      </c>
      <c r="D1898" s="107" t="s">
        <v>1514</v>
      </c>
      <c r="E1898" s="36" t="s">
        <v>2636</v>
      </c>
      <c r="F1898" s="63">
        <v>1080891</v>
      </c>
      <c r="G1898" s="110" t="s">
        <v>2034</v>
      </c>
      <c r="H1898" s="45">
        <v>6000</v>
      </c>
      <c r="I1898" s="107" t="s">
        <v>1044</v>
      </c>
      <c r="J1898" s="1" t="s">
        <v>57</v>
      </c>
      <c r="K1898" s="107" t="s">
        <v>1575</v>
      </c>
      <c r="L1898" s="9">
        <v>8.51</v>
      </c>
      <c r="M1898" s="108">
        <v>51060</v>
      </c>
      <c r="N1898" s="17" t="s">
        <v>34</v>
      </c>
      <c r="O1898" s="1" t="s">
        <v>1512</v>
      </c>
      <c r="P1898" s="1" t="s">
        <v>57</v>
      </c>
      <c r="Q1898" s="107" t="s">
        <v>1499</v>
      </c>
      <c r="R1898" s="16">
        <v>47635</v>
      </c>
      <c r="S1898" s="1" t="s">
        <v>2776</v>
      </c>
      <c r="T1898" s="60" t="s">
        <v>1516</v>
      </c>
    </row>
    <row r="1899" spans="1:20" ht="95.1" customHeight="1" x14ac:dyDescent="0.25">
      <c r="A1899" s="121" t="s">
        <v>2280</v>
      </c>
      <c r="B1899" s="107">
        <v>2732</v>
      </c>
      <c r="C1899" s="107" t="s">
        <v>1496</v>
      </c>
      <c r="D1899" s="107" t="s">
        <v>1514</v>
      </c>
      <c r="E1899" s="36" t="s">
        <v>2636</v>
      </c>
      <c r="F1899" s="63">
        <v>1073865</v>
      </c>
      <c r="G1899" s="110" t="s">
        <v>3729</v>
      </c>
      <c r="H1899" s="45">
        <v>1000</v>
      </c>
      <c r="I1899" s="107" t="s">
        <v>1044</v>
      </c>
      <c r="J1899" s="1" t="s">
        <v>57</v>
      </c>
      <c r="K1899" s="107" t="s">
        <v>1576</v>
      </c>
      <c r="L1899" s="9">
        <v>13.19</v>
      </c>
      <c r="M1899" s="108">
        <v>13193.33</v>
      </c>
      <c r="N1899" s="17" t="s">
        <v>34</v>
      </c>
      <c r="O1899" s="1" t="s">
        <v>1512</v>
      </c>
      <c r="P1899" s="1" t="s">
        <v>57</v>
      </c>
      <c r="Q1899" s="107" t="s">
        <v>1499</v>
      </c>
      <c r="R1899" s="16">
        <v>47665</v>
      </c>
      <c r="S1899" s="1" t="s">
        <v>2776</v>
      </c>
      <c r="T1899" s="60" t="s">
        <v>1516</v>
      </c>
    </row>
    <row r="1900" spans="1:20" ht="95.1" customHeight="1" x14ac:dyDescent="0.25">
      <c r="A1900" s="121" t="s">
        <v>2280</v>
      </c>
      <c r="B1900" s="107">
        <v>2732</v>
      </c>
      <c r="C1900" s="107" t="s">
        <v>1496</v>
      </c>
      <c r="D1900" s="107" t="s">
        <v>1514</v>
      </c>
      <c r="E1900" s="36" t="s">
        <v>2636</v>
      </c>
      <c r="F1900" s="63">
        <v>6531133100001</v>
      </c>
      <c r="G1900" s="110" t="s">
        <v>1636</v>
      </c>
      <c r="H1900" s="45">
        <v>10000</v>
      </c>
      <c r="I1900" s="107" t="s">
        <v>1044</v>
      </c>
      <c r="J1900" s="1" t="s">
        <v>57</v>
      </c>
      <c r="K1900" s="107" t="s">
        <v>1577</v>
      </c>
      <c r="L1900" s="9">
        <v>0.2</v>
      </c>
      <c r="M1900" s="108">
        <v>1966.67</v>
      </c>
      <c r="N1900" s="17" t="s">
        <v>34</v>
      </c>
      <c r="O1900" s="1" t="s">
        <v>1512</v>
      </c>
      <c r="P1900" s="1" t="s">
        <v>57</v>
      </c>
      <c r="Q1900" s="107" t="s">
        <v>1499</v>
      </c>
      <c r="R1900" s="16">
        <v>47696</v>
      </c>
      <c r="S1900" s="1" t="s">
        <v>2776</v>
      </c>
      <c r="T1900" s="60" t="s">
        <v>1516</v>
      </c>
    </row>
    <row r="1901" spans="1:20" ht="95.1" customHeight="1" x14ac:dyDescent="0.25">
      <c r="A1901" s="121" t="s">
        <v>2280</v>
      </c>
      <c r="B1901" s="107">
        <v>2732</v>
      </c>
      <c r="C1901" s="107" t="s">
        <v>1496</v>
      </c>
      <c r="D1901" s="107" t="s">
        <v>1514</v>
      </c>
      <c r="E1901" s="36" t="s">
        <v>2636</v>
      </c>
      <c r="F1901" s="63">
        <v>6531133100002</v>
      </c>
      <c r="G1901" s="107" t="s">
        <v>1537</v>
      </c>
      <c r="H1901" s="45">
        <v>3000</v>
      </c>
      <c r="I1901" s="107" t="s">
        <v>1044</v>
      </c>
      <c r="J1901" s="1" t="s">
        <v>57</v>
      </c>
      <c r="K1901" s="107" t="s">
        <v>1578</v>
      </c>
      <c r="L1901" s="9">
        <v>2.68</v>
      </c>
      <c r="M1901" s="108">
        <v>8050</v>
      </c>
      <c r="N1901" s="17" t="s">
        <v>34</v>
      </c>
      <c r="O1901" s="1" t="s">
        <v>1512</v>
      </c>
      <c r="P1901" s="1" t="s">
        <v>57</v>
      </c>
      <c r="Q1901" s="107" t="s">
        <v>1499</v>
      </c>
      <c r="R1901" s="16">
        <v>47727</v>
      </c>
      <c r="S1901" s="1" t="s">
        <v>2776</v>
      </c>
      <c r="T1901" s="60" t="s">
        <v>1516</v>
      </c>
    </row>
    <row r="1902" spans="1:20" ht="95.1" customHeight="1" x14ac:dyDescent="0.25">
      <c r="A1902" s="121" t="s">
        <v>2280</v>
      </c>
      <c r="B1902" s="107">
        <v>2732</v>
      </c>
      <c r="C1902" s="107" t="s">
        <v>1496</v>
      </c>
      <c r="D1902" s="107" t="s">
        <v>1514</v>
      </c>
      <c r="E1902" s="36" t="s">
        <v>2636</v>
      </c>
      <c r="F1902" s="63">
        <v>6531128100002</v>
      </c>
      <c r="G1902" s="110" t="s">
        <v>1636</v>
      </c>
      <c r="H1902" s="45">
        <v>40000</v>
      </c>
      <c r="I1902" s="107" t="s">
        <v>1044</v>
      </c>
      <c r="J1902" s="1" t="s">
        <v>57</v>
      </c>
      <c r="K1902" s="107" t="s">
        <v>1579</v>
      </c>
      <c r="L1902" s="9">
        <v>0.04</v>
      </c>
      <c r="M1902" s="108">
        <v>1600</v>
      </c>
      <c r="N1902" s="17" t="s">
        <v>34</v>
      </c>
      <c r="O1902" s="1" t="s">
        <v>1512</v>
      </c>
      <c r="P1902" s="1" t="s">
        <v>57</v>
      </c>
      <c r="Q1902" s="107" t="s">
        <v>1499</v>
      </c>
      <c r="R1902" s="16">
        <v>47757</v>
      </c>
      <c r="S1902" s="1" t="s">
        <v>2776</v>
      </c>
      <c r="T1902" s="60" t="s">
        <v>1516</v>
      </c>
    </row>
    <row r="1903" spans="1:20" ht="95.1" customHeight="1" x14ac:dyDescent="0.25">
      <c r="A1903" s="121" t="s">
        <v>2280</v>
      </c>
      <c r="B1903" s="107">
        <v>2732</v>
      </c>
      <c r="C1903" s="107" t="s">
        <v>1496</v>
      </c>
      <c r="D1903" s="107" t="s">
        <v>1514</v>
      </c>
      <c r="E1903" s="36" t="s">
        <v>2636</v>
      </c>
      <c r="F1903" s="63">
        <v>1062703</v>
      </c>
      <c r="G1903" s="110" t="s">
        <v>1636</v>
      </c>
      <c r="H1903" s="45">
        <v>40000</v>
      </c>
      <c r="I1903" s="107" t="s">
        <v>1044</v>
      </c>
      <c r="J1903" s="1" t="s">
        <v>57</v>
      </c>
      <c r="K1903" s="107" t="s">
        <v>1580</v>
      </c>
      <c r="L1903" s="9">
        <v>0.59</v>
      </c>
      <c r="M1903" s="108">
        <v>23600</v>
      </c>
      <c r="N1903" s="17" t="s">
        <v>34</v>
      </c>
      <c r="O1903" s="1" t="s">
        <v>1512</v>
      </c>
      <c r="P1903" s="1" t="s">
        <v>57</v>
      </c>
      <c r="Q1903" s="107" t="s">
        <v>1499</v>
      </c>
      <c r="R1903" s="16">
        <v>47788</v>
      </c>
      <c r="S1903" s="1" t="s">
        <v>2776</v>
      </c>
      <c r="T1903" s="60" t="s">
        <v>1516</v>
      </c>
    </row>
    <row r="1904" spans="1:20" ht="95.1" customHeight="1" x14ac:dyDescent="0.25">
      <c r="A1904" s="121" t="s">
        <v>2280</v>
      </c>
      <c r="B1904" s="107">
        <v>2732</v>
      </c>
      <c r="C1904" s="107" t="s">
        <v>1496</v>
      </c>
      <c r="D1904" s="107" t="s">
        <v>1514</v>
      </c>
      <c r="E1904" s="36" t="s">
        <v>2636</v>
      </c>
      <c r="F1904" s="63">
        <v>6531106500003</v>
      </c>
      <c r="G1904" s="110" t="s">
        <v>1636</v>
      </c>
      <c r="H1904" s="45">
        <v>60000</v>
      </c>
      <c r="I1904" s="107" t="s">
        <v>1044</v>
      </c>
      <c r="J1904" s="1" t="s">
        <v>57</v>
      </c>
      <c r="K1904" s="107" t="s">
        <v>1581</v>
      </c>
      <c r="L1904" s="9">
        <v>0.06</v>
      </c>
      <c r="M1904" s="108">
        <v>3400</v>
      </c>
      <c r="N1904" s="17" t="s">
        <v>34</v>
      </c>
      <c r="O1904" s="1" t="s">
        <v>1512</v>
      </c>
      <c r="P1904" s="1" t="s">
        <v>57</v>
      </c>
      <c r="Q1904" s="107" t="s">
        <v>1499</v>
      </c>
      <c r="R1904" s="16">
        <v>47818</v>
      </c>
      <c r="S1904" s="1" t="s">
        <v>2776</v>
      </c>
      <c r="T1904" s="60" t="s">
        <v>1516</v>
      </c>
    </row>
    <row r="1905" spans="1:20" ht="95.1" customHeight="1" x14ac:dyDescent="0.25">
      <c r="A1905" s="121" t="s">
        <v>2280</v>
      </c>
      <c r="B1905" s="107">
        <v>2732</v>
      </c>
      <c r="C1905" s="107" t="s">
        <v>1496</v>
      </c>
      <c r="D1905" s="107" t="s">
        <v>1514</v>
      </c>
      <c r="E1905" s="36" t="s">
        <v>2636</v>
      </c>
      <c r="F1905" s="63">
        <v>1062707</v>
      </c>
      <c r="G1905" s="110" t="s">
        <v>1636</v>
      </c>
      <c r="H1905" s="45">
        <v>20000</v>
      </c>
      <c r="I1905" s="107" t="s">
        <v>1044</v>
      </c>
      <c r="J1905" s="1" t="s">
        <v>57</v>
      </c>
      <c r="K1905" s="107" t="s">
        <v>1582</v>
      </c>
      <c r="L1905" s="9">
        <v>0.36</v>
      </c>
      <c r="M1905" s="108">
        <v>7266.67</v>
      </c>
      <c r="N1905" s="17" t="s">
        <v>34</v>
      </c>
      <c r="O1905" s="1" t="s">
        <v>1512</v>
      </c>
      <c r="P1905" s="1" t="s">
        <v>57</v>
      </c>
      <c r="Q1905" s="107" t="s">
        <v>1499</v>
      </c>
      <c r="R1905" s="16">
        <v>47849</v>
      </c>
      <c r="S1905" s="1" t="s">
        <v>2776</v>
      </c>
      <c r="T1905" s="60" t="s">
        <v>1516</v>
      </c>
    </row>
    <row r="1906" spans="1:20" ht="95.1" customHeight="1" x14ac:dyDescent="0.25">
      <c r="A1906" s="121" t="s">
        <v>2280</v>
      </c>
      <c r="B1906" s="107">
        <v>2732</v>
      </c>
      <c r="C1906" s="107" t="s">
        <v>1496</v>
      </c>
      <c r="D1906" s="107" t="s">
        <v>1514</v>
      </c>
      <c r="E1906" s="36" t="s">
        <v>2636</v>
      </c>
      <c r="F1906" s="63">
        <v>6531128800001</v>
      </c>
      <c r="G1906" s="110" t="s">
        <v>1544</v>
      </c>
      <c r="H1906" s="45">
        <v>90000</v>
      </c>
      <c r="I1906" s="107" t="s">
        <v>1044</v>
      </c>
      <c r="J1906" s="1" t="s">
        <v>57</v>
      </c>
      <c r="K1906" s="107" t="s">
        <v>1583</v>
      </c>
      <c r="L1906" s="9">
        <v>0.26</v>
      </c>
      <c r="M1906" s="108">
        <v>23700</v>
      </c>
      <c r="N1906" s="17" t="s">
        <v>34</v>
      </c>
      <c r="O1906" s="1" t="s">
        <v>1512</v>
      </c>
      <c r="P1906" s="1" t="s">
        <v>57</v>
      </c>
      <c r="Q1906" s="107" t="s">
        <v>1499</v>
      </c>
      <c r="R1906" s="16">
        <v>47880</v>
      </c>
      <c r="S1906" s="1" t="s">
        <v>2776</v>
      </c>
      <c r="T1906" s="60" t="s">
        <v>1516</v>
      </c>
    </row>
    <row r="1907" spans="1:20" ht="95.1" customHeight="1" x14ac:dyDescent="0.25">
      <c r="A1907" s="121" t="s">
        <v>2280</v>
      </c>
      <c r="B1907" s="107">
        <v>2732</v>
      </c>
      <c r="C1907" s="107" t="s">
        <v>1496</v>
      </c>
      <c r="D1907" s="107" t="s">
        <v>1514</v>
      </c>
      <c r="E1907" s="36" t="s">
        <v>2636</v>
      </c>
      <c r="F1907" s="63">
        <v>6531267900001</v>
      </c>
      <c r="G1907" s="110" t="s">
        <v>1636</v>
      </c>
      <c r="H1907" s="45">
        <v>50000</v>
      </c>
      <c r="I1907" s="107" t="s">
        <v>1044</v>
      </c>
      <c r="J1907" s="1" t="s">
        <v>57</v>
      </c>
      <c r="K1907" s="107" t="s">
        <v>1584</v>
      </c>
      <c r="L1907" s="9">
        <v>1.85</v>
      </c>
      <c r="M1907" s="48">
        <v>92500</v>
      </c>
      <c r="N1907" s="17" t="s">
        <v>34</v>
      </c>
      <c r="O1907" s="1" t="s">
        <v>1512</v>
      </c>
      <c r="P1907" s="1" t="s">
        <v>57</v>
      </c>
      <c r="Q1907" s="107" t="s">
        <v>1499</v>
      </c>
      <c r="R1907" s="16">
        <v>47908</v>
      </c>
      <c r="S1907" s="1" t="s">
        <v>2776</v>
      </c>
      <c r="T1907" s="60" t="s">
        <v>1516</v>
      </c>
    </row>
    <row r="1908" spans="1:20" ht="95.1" customHeight="1" x14ac:dyDescent="0.25">
      <c r="A1908" s="121" t="s">
        <v>2280</v>
      </c>
      <c r="B1908" s="107">
        <v>2732</v>
      </c>
      <c r="C1908" s="107" t="s">
        <v>1496</v>
      </c>
      <c r="D1908" s="107" t="s">
        <v>1514</v>
      </c>
      <c r="E1908" s="36" t="s">
        <v>2636</v>
      </c>
      <c r="F1908" s="63">
        <v>6531244600001</v>
      </c>
      <c r="G1908" s="110" t="s">
        <v>1636</v>
      </c>
      <c r="H1908" s="45">
        <v>20000</v>
      </c>
      <c r="I1908" s="107" t="s">
        <v>1044</v>
      </c>
      <c r="J1908" s="1" t="s">
        <v>57</v>
      </c>
      <c r="K1908" s="107" t="s">
        <v>1585</v>
      </c>
      <c r="L1908" s="9">
        <v>0.05</v>
      </c>
      <c r="M1908" s="108">
        <v>1066.67</v>
      </c>
      <c r="N1908" s="17" t="s">
        <v>34</v>
      </c>
      <c r="O1908" s="1" t="s">
        <v>1512</v>
      </c>
      <c r="P1908" s="1" t="s">
        <v>57</v>
      </c>
      <c r="Q1908" s="107" t="s">
        <v>1499</v>
      </c>
      <c r="R1908" s="16">
        <v>47939</v>
      </c>
      <c r="S1908" s="1" t="s">
        <v>2776</v>
      </c>
      <c r="T1908" s="60" t="s">
        <v>1516</v>
      </c>
    </row>
    <row r="1909" spans="1:20" ht="95.1" customHeight="1" x14ac:dyDescent="0.25">
      <c r="A1909" s="121" t="s">
        <v>2280</v>
      </c>
      <c r="B1909" s="107">
        <v>2732</v>
      </c>
      <c r="C1909" s="107" t="s">
        <v>1496</v>
      </c>
      <c r="D1909" s="107" t="s">
        <v>1514</v>
      </c>
      <c r="E1909" s="36" t="s">
        <v>2636</v>
      </c>
      <c r="F1909" s="63">
        <v>1012523</v>
      </c>
      <c r="G1909" s="110" t="s">
        <v>1636</v>
      </c>
      <c r="H1909" s="45">
        <v>50000</v>
      </c>
      <c r="I1909" s="107" t="s">
        <v>1044</v>
      </c>
      <c r="J1909" s="1" t="s">
        <v>57</v>
      </c>
      <c r="K1909" s="107" t="s">
        <v>1586</v>
      </c>
      <c r="L1909" s="9">
        <v>7.0000000000000007E-2</v>
      </c>
      <c r="M1909" s="108">
        <v>3500</v>
      </c>
      <c r="N1909" s="17" t="s">
        <v>34</v>
      </c>
      <c r="O1909" s="1" t="s">
        <v>1512</v>
      </c>
      <c r="P1909" s="1" t="s">
        <v>57</v>
      </c>
      <c r="Q1909" s="107" t="s">
        <v>1499</v>
      </c>
      <c r="R1909" s="16">
        <v>47969</v>
      </c>
      <c r="S1909" s="1" t="s">
        <v>2776</v>
      </c>
      <c r="T1909" s="60" t="s">
        <v>1516</v>
      </c>
    </row>
    <row r="1910" spans="1:20" ht="95.1" customHeight="1" x14ac:dyDescent="0.25">
      <c r="A1910" s="121" t="s">
        <v>2280</v>
      </c>
      <c r="B1910" s="107">
        <v>2732</v>
      </c>
      <c r="C1910" s="107" t="s">
        <v>1496</v>
      </c>
      <c r="D1910" s="107" t="s">
        <v>1514</v>
      </c>
      <c r="E1910" s="36" t="s">
        <v>2636</v>
      </c>
      <c r="F1910" s="63">
        <v>1012330</v>
      </c>
      <c r="G1910" s="110" t="s">
        <v>1636</v>
      </c>
      <c r="H1910" s="45">
        <v>50000</v>
      </c>
      <c r="I1910" s="107" t="s">
        <v>1044</v>
      </c>
      <c r="J1910" s="1" t="s">
        <v>57</v>
      </c>
      <c r="K1910" s="107" t="s">
        <v>1587</v>
      </c>
      <c r="L1910" s="9">
        <v>0.86</v>
      </c>
      <c r="M1910" s="108">
        <v>43000</v>
      </c>
      <c r="N1910" s="17" t="s">
        <v>34</v>
      </c>
      <c r="O1910" s="1" t="s">
        <v>1512</v>
      </c>
      <c r="P1910" s="1" t="s">
        <v>57</v>
      </c>
      <c r="Q1910" s="107" t="s">
        <v>1499</v>
      </c>
      <c r="R1910" s="16">
        <v>48000</v>
      </c>
      <c r="S1910" s="1" t="s">
        <v>2776</v>
      </c>
      <c r="T1910" s="60" t="s">
        <v>1516</v>
      </c>
    </row>
    <row r="1911" spans="1:20" ht="95.1" customHeight="1" x14ac:dyDescent="0.25">
      <c r="A1911" s="121" t="s">
        <v>2280</v>
      </c>
      <c r="B1911" s="107">
        <v>2732</v>
      </c>
      <c r="C1911" s="107" t="s">
        <v>1496</v>
      </c>
      <c r="D1911" s="107" t="s">
        <v>1514</v>
      </c>
      <c r="E1911" s="36" t="s">
        <v>2636</v>
      </c>
      <c r="F1911" s="63">
        <v>1058295</v>
      </c>
      <c r="G1911" s="110" t="s">
        <v>3729</v>
      </c>
      <c r="H1911" s="45">
        <v>8000</v>
      </c>
      <c r="I1911" s="107" t="s">
        <v>1044</v>
      </c>
      <c r="J1911" s="1" t="s">
        <v>57</v>
      </c>
      <c r="K1911" s="107" t="s">
        <v>1588</v>
      </c>
      <c r="L1911" s="9">
        <v>8.7200000000000006</v>
      </c>
      <c r="M1911" s="108">
        <v>69786.67</v>
      </c>
      <c r="N1911" s="17" t="s">
        <v>34</v>
      </c>
      <c r="O1911" s="1" t="s">
        <v>1512</v>
      </c>
      <c r="P1911" s="1" t="s">
        <v>57</v>
      </c>
      <c r="Q1911" s="107" t="s">
        <v>1499</v>
      </c>
      <c r="R1911" s="16">
        <v>48030</v>
      </c>
      <c r="S1911" s="1" t="s">
        <v>2776</v>
      </c>
      <c r="T1911" s="60" t="s">
        <v>1516</v>
      </c>
    </row>
    <row r="1912" spans="1:20" ht="95.1" customHeight="1" x14ac:dyDescent="0.25">
      <c r="A1912" s="121" t="s">
        <v>2280</v>
      </c>
      <c r="B1912" s="107">
        <v>2732</v>
      </c>
      <c r="C1912" s="107" t="s">
        <v>1496</v>
      </c>
      <c r="D1912" s="107" t="s">
        <v>1514</v>
      </c>
      <c r="E1912" s="36" t="s">
        <v>2636</v>
      </c>
      <c r="F1912" s="63">
        <v>1063266</v>
      </c>
      <c r="G1912" s="107" t="s">
        <v>1817</v>
      </c>
      <c r="H1912" s="45">
        <v>400</v>
      </c>
      <c r="I1912" s="107" t="s">
        <v>1044</v>
      </c>
      <c r="J1912" s="1" t="s">
        <v>57</v>
      </c>
      <c r="K1912" s="107" t="s">
        <v>1589</v>
      </c>
      <c r="L1912" s="9">
        <v>1.61</v>
      </c>
      <c r="M1912" s="108">
        <v>645.33000000000004</v>
      </c>
      <c r="N1912" s="17" t="s">
        <v>34</v>
      </c>
      <c r="O1912" s="1" t="s">
        <v>1512</v>
      </c>
      <c r="P1912" s="1" t="s">
        <v>57</v>
      </c>
      <c r="Q1912" s="107" t="s">
        <v>1499</v>
      </c>
      <c r="R1912" s="16">
        <v>48061</v>
      </c>
      <c r="S1912" s="1" t="s">
        <v>2776</v>
      </c>
      <c r="T1912" s="60" t="s">
        <v>1516</v>
      </c>
    </row>
    <row r="1913" spans="1:20" ht="95.1" customHeight="1" x14ac:dyDescent="0.25">
      <c r="A1913" s="121" t="s">
        <v>2280</v>
      </c>
      <c r="B1913" s="107">
        <v>2732</v>
      </c>
      <c r="C1913" s="107" t="s">
        <v>1496</v>
      </c>
      <c r="D1913" s="107" t="s">
        <v>1514</v>
      </c>
      <c r="E1913" s="36" t="s">
        <v>2636</v>
      </c>
      <c r="F1913" s="63">
        <v>50864</v>
      </c>
      <c r="G1913" s="110" t="s">
        <v>1636</v>
      </c>
      <c r="H1913" s="45">
        <v>15000</v>
      </c>
      <c r="I1913" s="107" t="s">
        <v>1044</v>
      </c>
      <c r="J1913" s="1" t="s">
        <v>57</v>
      </c>
      <c r="K1913" s="107" t="s">
        <v>1590</v>
      </c>
      <c r="L1913" s="9">
        <v>0.24</v>
      </c>
      <c r="M1913" s="108">
        <v>3550</v>
      </c>
      <c r="N1913" s="17" t="s">
        <v>34</v>
      </c>
      <c r="O1913" s="1" t="s">
        <v>1512</v>
      </c>
      <c r="P1913" s="1" t="s">
        <v>57</v>
      </c>
      <c r="Q1913" s="107" t="s">
        <v>1499</v>
      </c>
      <c r="R1913" s="16">
        <v>48092</v>
      </c>
      <c r="S1913" s="1" t="s">
        <v>2776</v>
      </c>
      <c r="T1913" s="60" t="s">
        <v>1516</v>
      </c>
    </row>
    <row r="1914" spans="1:20" ht="95.1" customHeight="1" x14ac:dyDescent="0.25">
      <c r="A1914" s="121" t="s">
        <v>2280</v>
      </c>
      <c r="B1914" s="107">
        <v>2732</v>
      </c>
      <c r="C1914" s="107" t="s">
        <v>1496</v>
      </c>
      <c r="D1914" s="107" t="s">
        <v>1514</v>
      </c>
      <c r="E1914" s="36" t="s">
        <v>2636</v>
      </c>
      <c r="F1914" s="63">
        <v>1062756</v>
      </c>
      <c r="G1914" s="107" t="s">
        <v>1817</v>
      </c>
      <c r="H1914" s="45">
        <v>2000</v>
      </c>
      <c r="I1914" s="107" t="s">
        <v>1044</v>
      </c>
      <c r="J1914" s="1" t="s">
        <v>57</v>
      </c>
      <c r="K1914" s="107" t="s">
        <v>1591</v>
      </c>
      <c r="L1914" s="9">
        <v>31.14</v>
      </c>
      <c r="M1914" s="108">
        <v>62280</v>
      </c>
      <c r="N1914" s="17" t="s">
        <v>34</v>
      </c>
      <c r="O1914" s="1" t="s">
        <v>1512</v>
      </c>
      <c r="P1914" s="1" t="s">
        <v>57</v>
      </c>
      <c r="Q1914" s="107" t="s">
        <v>1499</v>
      </c>
      <c r="R1914" s="16">
        <v>48122</v>
      </c>
      <c r="S1914" s="1" t="s">
        <v>2776</v>
      </c>
      <c r="T1914" s="60" t="s">
        <v>1516</v>
      </c>
    </row>
    <row r="1915" spans="1:20" ht="95.1" customHeight="1" x14ac:dyDescent="0.25">
      <c r="A1915" s="121" t="s">
        <v>2280</v>
      </c>
      <c r="B1915" s="107">
        <v>2732</v>
      </c>
      <c r="C1915" s="107" t="s">
        <v>1496</v>
      </c>
      <c r="D1915" s="107" t="s">
        <v>1514</v>
      </c>
      <c r="E1915" s="36" t="s">
        <v>2636</v>
      </c>
      <c r="F1915" s="63">
        <v>50859</v>
      </c>
      <c r="G1915" s="110" t="s">
        <v>1636</v>
      </c>
      <c r="H1915" s="45">
        <v>150000</v>
      </c>
      <c r="I1915" s="107" t="s">
        <v>1044</v>
      </c>
      <c r="J1915" s="1" t="s">
        <v>57</v>
      </c>
      <c r="K1915" s="107" t="s">
        <v>1592</v>
      </c>
      <c r="L1915" s="9">
        <v>0.04</v>
      </c>
      <c r="M1915" s="108">
        <v>5500</v>
      </c>
      <c r="N1915" s="17" t="s">
        <v>34</v>
      </c>
      <c r="O1915" s="1" t="s">
        <v>1512</v>
      </c>
      <c r="P1915" s="1" t="s">
        <v>57</v>
      </c>
      <c r="Q1915" s="107" t="s">
        <v>1499</v>
      </c>
      <c r="R1915" s="16">
        <v>48153</v>
      </c>
      <c r="S1915" s="1" t="s">
        <v>2776</v>
      </c>
      <c r="T1915" s="60" t="s">
        <v>1516</v>
      </c>
    </row>
    <row r="1916" spans="1:20" ht="95.1" customHeight="1" x14ac:dyDescent="0.25">
      <c r="A1916" s="121" t="s">
        <v>2280</v>
      </c>
      <c r="B1916" s="107">
        <v>2732</v>
      </c>
      <c r="C1916" s="107" t="s">
        <v>1496</v>
      </c>
      <c r="D1916" s="107" t="s">
        <v>1514</v>
      </c>
      <c r="E1916" s="36" t="s">
        <v>2636</v>
      </c>
      <c r="F1916" s="63">
        <v>1012554</v>
      </c>
      <c r="G1916" s="110" t="s">
        <v>1636</v>
      </c>
      <c r="H1916" s="45">
        <v>90000</v>
      </c>
      <c r="I1916" s="107" t="s">
        <v>1044</v>
      </c>
      <c r="J1916" s="1" t="s">
        <v>57</v>
      </c>
      <c r="K1916" s="107" t="s">
        <v>1593</v>
      </c>
      <c r="L1916" s="9">
        <v>0.22</v>
      </c>
      <c r="M1916" s="108">
        <v>20100</v>
      </c>
      <c r="N1916" s="17" t="s">
        <v>34</v>
      </c>
      <c r="O1916" s="1" t="s">
        <v>1512</v>
      </c>
      <c r="P1916" s="1" t="s">
        <v>57</v>
      </c>
      <c r="Q1916" s="107" t="s">
        <v>1499</v>
      </c>
      <c r="R1916" s="16">
        <v>48183</v>
      </c>
      <c r="S1916" s="1" t="s">
        <v>2776</v>
      </c>
      <c r="T1916" s="60" t="s">
        <v>1516</v>
      </c>
    </row>
    <row r="1917" spans="1:20" ht="95.1" customHeight="1" x14ac:dyDescent="0.25">
      <c r="A1917" s="121" t="s">
        <v>2280</v>
      </c>
      <c r="B1917" s="107">
        <v>2732</v>
      </c>
      <c r="C1917" s="107" t="s">
        <v>1496</v>
      </c>
      <c r="D1917" s="107" t="s">
        <v>1514</v>
      </c>
      <c r="E1917" s="36" t="s">
        <v>2636</v>
      </c>
      <c r="F1917" s="63">
        <v>1080896</v>
      </c>
      <c r="G1917" s="110" t="s">
        <v>1544</v>
      </c>
      <c r="H1917" s="45">
        <v>60000</v>
      </c>
      <c r="I1917" s="107" t="s">
        <v>1044</v>
      </c>
      <c r="J1917" s="1" t="s">
        <v>57</v>
      </c>
      <c r="K1917" s="107" t="s">
        <v>1594</v>
      </c>
      <c r="L1917" s="9">
        <v>0.54</v>
      </c>
      <c r="M1917" s="108">
        <v>32200</v>
      </c>
      <c r="N1917" s="17" t="s">
        <v>34</v>
      </c>
      <c r="O1917" s="1" t="s">
        <v>1512</v>
      </c>
      <c r="P1917" s="1" t="s">
        <v>57</v>
      </c>
      <c r="Q1917" s="107" t="s">
        <v>1499</v>
      </c>
      <c r="R1917" s="16">
        <v>48214</v>
      </c>
      <c r="S1917" s="1" t="s">
        <v>2776</v>
      </c>
      <c r="T1917" s="60" t="s">
        <v>1516</v>
      </c>
    </row>
    <row r="1918" spans="1:20" ht="95.1" customHeight="1" x14ac:dyDescent="0.25">
      <c r="A1918" s="121" t="s">
        <v>2280</v>
      </c>
      <c r="B1918" s="107">
        <v>2732</v>
      </c>
      <c r="C1918" s="107" t="s">
        <v>1496</v>
      </c>
      <c r="D1918" s="107" t="s">
        <v>1514</v>
      </c>
      <c r="E1918" s="36" t="s">
        <v>2636</v>
      </c>
      <c r="F1918" s="63">
        <v>1080899</v>
      </c>
      <c r="G1918" s="110" t="s">
        <v>3729</v>
      </c>
      <c r="H1918" s="45">
        <v>5000</v>
      </c>
      <c r="I1918" s="107" t="s">
        <v>1044</v>
      </c>
      <c r="J1918" s="1" t="s">
        <v>57</v>
      </c>
      <c r="K1918" s="107" t="s">
        <v>1595</v>
      </c>
      <c r="L1918" s="9">
        <v>4.4800000000000004</v>
      </c>
      <c r="M1918" s="108">
        <v>22416.67</v>
      </c>
      <c r="N1918" s="17" t="s">
        <v>34</v>
      </c>
      <c r="O1918" s="1" t="s">
        <v>1512</v>
      </c>
      <c r="P1918" s="1" t="s">
        <v>57</v>
      </c>
      <c r="Q1918" s="107" t="s">
        <v>1499</v>
      </c>
      <c r="R1918" s="16">
        <v>48245</v>
      </c>
      <c r="S1918" s="1" t="s">
        <v>2776</v>
      </c>
      <c r="T1918" s="60" t="s">
        <v>1516</v>
      </c>
    </row>
    <row r="1919" spans="1:20" ht="95.1" customHeight="1" x14ac:dyDescent="0.25">
      <c r="A1919" s="121" t="s">
        <v>2280</v>
      </c>
      <c r="B1919" s="107">
        <v>2732</v>
      </c>
      <c r="C1919" s="107" t="s">
        <v>1496</v>
      </c>
      <c r="D1919" s="107" t="s">
        <v>1514</v>
      </c>
      <c r="E1919" s="36" t="s">
        <v>2636</v>
      </c>
      <c r="F1919" s="63">
        <v>50865</v>
      </c>
      <c r="G1919" s="110" t="s">
        <v>1817</v>
      </c>
      <c r="H1919" s="45">
        <v>6000</v>
      </c>
      <c r="I1919" s="107" t="s">
        <v>1044</v>
      </c>
      <c r="J1919" s="1" t="s">
        <v>57</v>
      </c>
      <c r="K1919" s="107" t="s">
        <v>1596</v>
      </c>
      <c r="L1919" s="9">
        <v>5.49</v>
      </c>
      <c r="M1919" s="108">
        <v>32960</v>
      </c>
      <c r="N1919" s="17" t="s">
        <v>34</v>
      </c>
      <c r="O1919" s="1" t="s">
        <v>1512</v>
      </c>
      <c r="P1919" s="1" t="s">
        <v>57</v>
      </c>
      <c r="Q1919" s="107" t="s">
        <v>1499</v>
      </c>
      <c r="R1919" s="16">
        <v>48274</v>
      </c>
      <c r="S1919" s="1" t="s">
        <v>2776</v>
      </c>
      <c r="T1919" s="60" t="s">
        <v>1516</v>
      </c>
    </row>
    <row r="1920" spans="1:20" ht="95.1" customHeight="1" x14ac:dyDescent="0.25">
      <c r="A1920" s="121" t="s">
        <v>2280</v>
      </c>
      <c r="B1920" s="107">
        <v>2732</v>
      </c>
      <c r="C1920" s="107" t="s">
        <v>1496</v>
      </c>
      <c r="D1920" s="107" t="s">
        <v>1514</v>
      </c>
      <c r="E1920" s="36" t="s">
        <v>2636</v>
      </c>
      <c r="F1920" s="63">
        <v>1012880</v>
      </c>
      <c r="G1920" s="110" t="s">
        <v>1636</v>
      </c>
      <c r="H1920" s="45">
        <v>80000</v>
      </c>
      <c r="I1920" s="107" t="s">
        <v>1044</v>
      </c>
      <c r="J1920" s="1" t="s">
        <v>57</v>
      </c>
      <c r="K1920" s="107" t="s">
        <v>1597</v>
      </c>
      <c r="L1920" s="9">
        <v>0.05</v>
      </c>
      <c r="M1920" s="108">
        <v>4000</v>
      </c>
      <c r="N1920" s="17" t="s">
        <v>34</v>
      </c>
      <c r="O1920" s="1" t="s">
        <v>1512</v>
      </c>
      <c r="P1920" s="1" t="s">
        <v>57</v>
      </c>
      <c r="Q1920" s="107" t="s">
        <v>1499</v>
      </c>
      <c r="R1920" s="16">
        <v>48305</v>
      </c>
      <c r="S1920" s="1" t="s">
        <v>2776</v>
      </c>
      <c r="T1920" s="60" t="s">
        <v>1516</v>
      </c>
    </row>
    <row r="1921" spans="1:20" ht="95.1" customHeight="1" x14ac:dyDescent="0.25">
      <c r="A1921" s="121" t="s">
        <v>2280</v>
      </c>
      <c r="B1921" s="107">
        <v>2732</v>
      </c>
      <c r="C1921" s="107" t="s">
        <v>1496</v>
      </c>
      <c r="D1921" s="107" t="s">
        <v>1514</v>
      </c>
      <c r="E1921" s="36" t="s">
        <v>2636</v>
      </c>
      <c r="F1921" s="63">
        <v>1012357</v>
      </c>
      <c r="G1921" s="110" t="s">
        <v>1636</v>
      </c>
      <c r="H1921" s="45">
        <v>10000</v>
      </c>
      <c r="I1921" s="107" t="s">
        <v>1044</v>
      </c>
      <c r="J1921" s="1" t="s">
        <v>57</v>
      </c>
      <c r="K1921" s="107" t="s">
        <v>1598</v>
      </c>
      <c r="L1921" s="9">
        <v>0.3</v>
      </c>
      <c r="M1921" s="108">
        <v>3033.33</v>
      </c>
      <c r="N1921" s="17" t="s">
        <v>34</v>
      </c>
      <c r="O1921" s="1" t="s">
        <v>1512</v>
      </c>
      <c r="P1921" s="1" t="s">
        <v>57</v>
      </c>
      <c r="Q1921" s="107" t="s">
        <v>1499</v>
      </c>
      <c r="R1921" s="16">
        <v>48335</v>
      </c>
      <c r="S1921" s="1" t="s">
        <v>2776</v>
      </c>
      <c r="T1921" s="60" t="s">
        <v>1516</v>
      </c>
    </row>
    <row r="1922" spans="1:20" ht="95.1" customHeight="1" x14ac:dyDescent="0.25">
      <c r="A1922" s="121" t="s">
        <v>2280</v>
      </c>
      <c r="B1922" s="107">
        <v>2732</v>
      </c>
      <c r="C1922" s="107" t="s">
        <v>1496</v>
      </c>
      <c r="D1922" s="107" t="s">
        <v>1514</v>
      </c>
      <c r="E1922" s="36" t="s">
        <v>2636</v>
      </c>
      <c r="F1922" s="63">
        <v>6531109100004</v>
      </c>
      <c r="G1922" s="110" t="s">
        <v>1817</v>
      </c>
      <c r="H1922" s="45">
        <v>1500</v>
      </c>
      <c r="I1922" s="107" t="s">
        <v>1044</v>
      </c>
      <c r="J1922" s="1" t="s">
        <v>57</v>
      </c>
      <c r="K1922" s="107" t="s">
        <v>1599</v>
      </c>
      <c r="L1922" s="9">
        <v>2.79</v>
      </c>
      <c r="M1922" s="108">
        <v>4190</v>
      </c>
      <c r="N1922" s="17" t="s">
        <v>34</v>
      </c>
      <c r="O1922" s="1" t="s">
        <v>1512</v>
      </c>
      <c r="P1922" s="1" t="s">
        <v>57</v>
      </c>
      <c r="Q1922" s="107" t="s">
        <v>1499</v>
      </c>
      <c r="R1922" s="16">
        <v>48366</v>
      </c>
      <c r="S1922" s="1" t="s">
        <v>2776</v>
      </c>
      <c r="T1922" s="60" t="s">
        <v>1516</v>
      </c>
    </row>
    <row r="1923" spans="1:20" ht="95.1" customHeight="1" x14ac:dyDescent="0.25">
      <c r="A1923" s="121" t="s">
        <v>2280</v>
      </c>
      <c r="B1923" s="107">
        <v>2732</v>
      </c>
      <c r="C1923" s="107" t="s">
        <v>1496</v>
      </c>
      <c r="D1923" s="107" t="s">
        <v>1514</v>
      </c>
      <c r="E1923" s="36" t="s">
        <v>2636</v>
      </c>
      <c r="F1923" s="63">
        <v>1073877</v>
      </c>
      <c r="G1923" s="110" t="s">
        <v>1817</v>
      </c>
      <c r="H1923" s="45">
        <v>1000</v>
      </c>
      <c r="I1923" s="107" t="s">
        <v>1044</v>
      </c>
      <c r="J1923" s="1" t="s">
        <v>57</v>
      </c>
      <c r="K1923" s="107" t="s">
        <v>1600</v>
      </c>
      <c r="L1923" s="9">
        <v>3.94</v>
      </c>
      <c r="M1923" s="108">
        <v>3940</v>
      </c>
      <c r="N1923" s="17" t="s">
        <v>34</v>
      </c>
      <c r="O1923" s="1" t="s">
        <v>1512</v>
      </c>
      <c r="P1923" s="1" t="s">
        <v>57</v>
      </c>
      <c r="Q1923" s="107" t="s">
        <v>1499</v>
      </c>
      <c r="R1923" s="16">
        <v>48396</v>
      </c>
      <c r="S1923" s="1" t="s">
        <v>2776</v>
      </c>
      <c r="T1923" s="60" t="s">
        <v>1516</v>
      </c>
    </row>
    <row r="1924" spans="1:20" ht="95.1" customHeight="1" x14ac:dyDescent="0.25">
      <c r="A1924" s="121" t="s">
        <v>2280</v>
      </c>
      <c r="B1924" s="107">
        <v>2732</v>
      </c>
      <c r="C1924" s="107" t="s">
        <v>1496</v>
      </c>
      <c r="D1924" s="107" t="s">
        <v>1514</v>
      </c>
      <c r="E1924" s="36" t="s">
        <v>2636</v>
      </c>
      <c r="F1924" s="63">
        <v>1080901</v>
      </c>
      <c r="G1924" s="110" t="s">
        <v>3729</v>
      </c>
      <c r="H1924" s="45">
        <v>5000</v>
      </c>
      <c r="I1924" s="107" t="s">
        <v>1044</v>
      </c>
      <c r="J1924" s="1" t="s">
        <v>57</v>
      </c>
      <c r="K1924" s="107" t="s">
        <v>1601</v>
      </c>
      <c r="L1924" s="9">
        <v>6.1</v>
      </c>
      <c r="M1924" s="108">
        <v>30500</v>
      </c>
      <c r="N1924" s="17" t="s">
        <v>34</v>
      </c>
      <c r="O1924" s="1" t="s">
        <v>1512</v>
      </c>
      <c r="P1924" s="1" t="s">
        <v>57</v>
      </c>
      <c r="Q1924" s="107" t="s">
        <v>1499</v>
      </c>
      <c r="R1924" s="16">
        <v>48427</v>
      </c>
      <c r="S1924" s="1" t="s">
        <v>2776</v>
      </c>
      <c r="T1924" s="60" t="s">
        <v>1516</v>
      </c>
    </row>
    <row r="1925" spans="1:20" ht="95.1" customHeight="1" x14ac:dyDescent="0.25">
      <c r="A1925" s="121" t="s">
        <v>2280</v>
      </c>
      <c r="B1925" s="107">
        <v>2732</v>
      </c>
      <c r="C1925" s="107" t="s">
        <v>1496</v>
      </c>
      <c r="D1925" s="107" t="s">
        <v>1514</v>
      </c>
      <c r="E1925" s="36" t="s">
        <v>2636</v>
      </c>
      <c r="F1925" s="63">
        <v>6531028700013</v>
      </c>
      <c r="G1925" s="107" t="s">
        <v>1817</v>
      </c>
      <c r="H1925" s="45">
        <v>3000</v>
      </c>
      <c r="I1925" s="107" t="s">
        <v>1044</v>
      </c>
      <c r="J1925" s="1" t="s">
        <v>57</v>
      </c>
      <c r="K1925" s="107" t="s">
        <v>1602</v>
      </c>
      <c r="L1925" s="9">
        <v>6.72</v>
      </c>
      <c r="M1925" s="108">
        <v>20150</v>
      </c>
      <c r="N1925" s="17" t="s">
        <v>34</v>
      </c>
      <c r="O1925" s="1" t="s">
        <v>1512</v>
      </c>
      <c r="P1925" s="1" t="s">
        <v>57</v>
      </c>
      <c r="Q1925" s="107" t="s">
        <v>1499</v>
      </c>
      <c r="R1925" s="16">
        <v>48458</v>
      </c>
      <c r="S1925" s="1" t="s">
        <v>2776</v>
      </c>
      <c r="T1925" s="60" t="s">
        <v>1516</v>
      </c>
    </row>
    <row r="1926" spans="1:20" ht="95.1" customHeight="1" x14ac:dyDescent="0.25">
      <c r="A1926" s="121" t="s">
        <v>2280</v>
      </c>
      <c r="B1926" s="107">
        <v>2732</v>
      </c>
      <c r="C1926" s="107" t="s">
        <v>1496</v>
      </c>
      <c r="D1926" s="107" t="s">
        <v>1514</v>
      </c>
      <c r="E1926" s="36" t="s">
        <v>2636</v>
      </c>
      <c r="F1926" s="63">
        <v>1062882</v>
      </c>
      <c r="G1926" s="110" t="s">
        <v>1544</v>
      </c>
      <c r="H1926" s="45">
        <v>10000</v>
      </c>
      <c r="I1926" s="107" t="s">
        <v>1044</v>
      </c>
      <c r="J1926" s="1" t="s">
        <v>57</v>
      </c>
      <c r="K1926" s="107" t="s">
        <v>1603</v>
      </c>
      <c r="L1926" s="9">
        <v>1.51</v>
      </c>
      <c r="M1926" s="108">
        <v>15100</v>
      </c>
      <c r="N1926" s="17" t="s">
        <v>34</v>
      </c>
      <c r="O1926" s="1" t="s">
        <v>1512</v>
      </c>
      <c r="P1926" s="1" t="s">
        <v>57</v>
      </c>
      <c r="Q1926" s="107" t="s">
        <v>1499</v>
      </c>
      <c r="R1926" s="16">
        <v>48488</v>
      </c>
      <c r="S1926" s="1" t="s">
        <v>2776</v>
      </c>
      <c r="T1926" s="60" t="s">
        <v>1516</v>
      </c>
    </row>
    <row r="1927" spans="1:20" ht="95.1" customHeight="1" x14ac:dyDescent="0.25">
      <c r="A1927" s="121" t="s">
        <v>2280</v>
      </c>
      <c r="B1927" s="107">
        <v>2732</v>
      </c>
      <c r="C1927" s="107" t="s">
        <v>1496</v>
      </c>
      <c r="D1927" s="107" t="s">
        <v>1514</v>
      </c>
      <c r="E1927" s="36" t="s">
        <v>2636</v>
      </c>
      <c r="F1927" s="63">
        <v>6531165200003</v>
      </c>
      <c r="G1927" s="110" t="s">
        <v>1636</v>
      </c>
      <c r="H1927" s="45">
        <v>40000</v>
      </c>
      <c r="I1927" s="107" t="s">
        <v>1044</v>
      </c>
      <c r="J1927" s="1" t="s">
        <v>57</v>
      </c>
      <c r="K1927" s="107" t="s">
        <v>1604</v>
      </c>
      <c r="L1927" s="9">
        <v>0.27</v>
      </c>
      <c r="M1927" s="108">
        <v>10666.67</v>
      </c>
      <c r="N1927" s="17" t="s">
        <v>34</v>
      </c>
      <c r="O1927" s="1" t="s">
        <v>1512</v>
      </c>
      <c r="P1927" s="1" t="s">
        <v>57</v>
      </c>
      <c r="Q1927" s="107" t="s">
        <v>1499</v>
      </c>
      <c r="R1927" s="16">
        <v>48519</v>
      </c>
      <c r="S1927" s="1" t="s">
        <v>2776</v>
      </c>
      <c r="T1927" s="60" t="s">
        <v>1516</v>
      </c>
    </row>
    <row r="1928" spans="1:20" ht="95.1" customHeight="1" x14ac:dyDescent="0.25">
      <c r="A1928" s="121" t="s">
        <v>2280</v>
      </c>
      <c r="B1928" s="107">
        <v>2732</v>
      </c>
      <c r="C1928" s="107" t="s">
        <v>1496</v>
      </c>
      <c r="D1928" s="107" t="s">
        <v>1514</v>
      </c>
      <c r="E1928" s="36" t="s">
        <v>2636</v>
      </c>
      <c r="F1928" s="63">
        <v>6531165200001</v>
      </c>
      <c r="G1928" s="110" t="s">
        <v>1636</v>
      </c>
      <c r="H1928" s="45">
        <v>70000</v>
      </c>
      <c r="I1928" s="107" t="s">
        <v>1044</v>
      </c>
      <c r="J1928" s="1" t="s">
        <v>57</v>
      </c>
      <c r="K1928" s="107" t="s">
        <v>1605</v>
      </c>
      <c r="L1928" s="9">
        <v>0.37</v>
      </c>
      <c r="M1928" s="108">
        <v>25900</v>
      </c>
      <c r="N1928" s="17" t="s">
        <v>34</v>
      </c>
      <c r="O1928" s="1" t="s">
        <v>1512</v>
      </c>
      <c r="P1928" s="1" t="s">
        <v>57</v>
      </c>
      <c r="Q1928" s="107" t="s">
        <v>1499</v>
      </c>
      <c r="R1928" s="16">
        <v>48549</v>
      </c>
      <c r="S1928" s="1" t="s">
        <v>2776</v>
      </c>
      <c r="T1928" s="60" t="s">
        <v>1516</v>
      </c>
    </row>
    <row r="1929" spans="1:20" ht="95.1" customHeight="1" x14ac:dyDescent="0.25">
      <c r="A1929" s="121" t="s">
        <v>2280</v>
      </c>
      <c r="B1929" s="107">
        <v>2732</v>
      </c>
      <c r="C1929" s="107" t="s">
        <v>1496</v>
      </c>
      <c r="D1929" s="107" t="s">
        <v>1514</v>
      </c>
      <c r="E1929" s="36" t="s">
        <v>2636</v>
      </c>
      <c r="F1929" s="63">
        <v>6531110900003</v>
      </c>
      <c r="G1929" s="110" t="s">
        <v>1544</v>
      </c>
      <c r="H1929" s="45">
        <v>70000</v>
      </c>
      <c r="I1929" s="107" t="s">
        <v>1044</v>
      </c>
      <c r="J1929" s="1" t="s">
        <v>57</v>
      </c>
      <c r="K1929" s="107" t="s">
        <v>1606</v>
      </c>
      <c r="L1929" s="9">
        <v>0.08</v>
      </c>
      <c r="M1929" s="108">
        <v>5833.33</v>
      </c>
      <c r="N1929" s="17" t="s">
        <v>34</v>
      </c>
      <c r="O1929" s="1" t="s">
        <v>1512</v>
      </c>
      <c r="P1929" s="1" t="s">
        <v>57</v>
      </c>
      <c r="Q1929" s="107" t="s">
        <v>1499</v>
      </c>
      <c r="R1929" s="16">
        <v>45689</v>
      </c>
      <c r="S1929" s="1" t="s">
        <v>2776</v>
      </c>
      <c r="T1929" s="60" t="s">
        <v>1516</v>
      </c>
    </row>
    <row r="1930" spans="1:20" ht="95.1" customHeight="1" x14ac:dyDescent="0.25">
      <c r="A1930" s="121" t="s">
        <v>2280</v>
      </c>
      <c r="B1930" s="107">
        <v>2732</v>
      </c>
      <c r="C1930" s="107" t="s">
        <v>1496</v>
      </c>
      <c r="D1930" s="107" t="s">
        <v>1514</v>
      </c>
      <c r="E1930" s="36" t="s">
        <v>2636</v>
      </c>
      <c r="F1930" s="63">
        <v>6531143100002</v>
      </c>
      <c r="G1930" s="110" t="s">
        <v>1636</v>
      </c>
      <c r="H1930" s="45">
        <v>40000</v>
      </c>
      <c r="I1930" s="107" t="s">
        <v>1044</v>
      </c>
      <c r="J1930" s="1" t="s">
        <v>57</v>
      </c>
      <c r="K1930" s="107" t="s">
        <v>1607</v>
      </c>
      <c r="L1930" s="9">
        <v>0.19</v>
      </c>
      <c r="M1930" s="108">
        <v>7600</v>
      </c>
      <c r="N1930" s="17" t="s">
        <v>34</v>
      </c>
      <c r="O1930" s="1" t="s">
        <v>1512</v>
      </c>
      <c r="P1930" s="1" t="s">
        <v>57</v>
      </c>
      <c r="Q1930" s="107" t="s">
        <v>1499</v>
      </c>
      <c r="R1930" s="16">
        <v>45689</v>
      </c>
      <c r="S1930" s="1" t="s">
        <v>2776</v>
      </c>
      <c r="T1930" s="60" t="s">
        <v>1516</v>
      </c>
    </row>
    <row r="1931" spans="1:20" ht="95.1" customHeight="1" x14ac:dyDescent="0.25">
      <c r="A1931" s="121" t="s">
        <v>2280</v>
      </c>
      <c r="B1931" s="107">
        <v>2732</v>
      </c>
      <c r="C1931" s="107" t="s">
        <v>1496</v>
      </c>
      <c r="D1931" s="107" t="s">
        <v>1514</v>
      </c>
      <c r="E1931" s="36" t="s">
        <v>2636</v>
      </c>
      <c r="F1931" s="63">
        <v>6531184100002</v>
      </c>
      <c r="G1931" s="46" t="s">
        <v>1537</v>
      </c>
      <c r="H1931" s="45">
        <v>500</v>
      </c>
      <c r="I1931" s="107" t="s">
        <v>1044</v>
      </c>
      <c r="J1931" s="1" t="s">
        <v>57</v>
      </c>
      <c r="K1931" s="107" t="s">
        <v>1608</v>
      </c>
      <c r="L1931" s="9">
        <v>4.49</v>
      </c>
      <c r="M1931" s="108">
        <v>2246.67</v>
      </c>
      <c r="N1931" s="17" t="s">
        <v>34</v>
      </c>
      <c r="O1931" s="1" t="s">
        <v>1512</v>
      </c>
      <c r="P1931" s="1" t="s">
        <v>57</v>
      </c>
      <c r="Q1931" s="107" t="s">
        <v>1499</v>
      </c>
      <c r="R1931" s="16">
        <v>45689</v>
      </c>
      <c r="S1931" s="1" t="s">
        <v>2776</v>
      </c>
      <c r="T1931" s="60" t="s">
        <v>1516</v>
      </c>
    </row>
    <row r="1932" spans="1:20" ht="95.1" customHeight="1" x14ac:dyDescent="0.25">
      <c r="A1932" s="121" t="s">
        <v>2280</v>
      </c>
      <c r="B1932" s="107">
        <v>2732</v>
      </c>
      <c r="C1932" s="107" t="s">
        <v>1496</v>
      </c>
      <c r="D1932" s="107" t="s">
        <v>1514</v>
      </c>
      <c r="E1932" s="36" t="s">
        <v>2636</v>
      </c>
      <c r="F1932" s="63">
        <v>1063311</v>
      </c>
      <c r="G1932" s="110" t="s">
        <v>3729</v>
      </c>
      <c r="H1932" s="45">
        <v>500</v>
      </c>
      <c r="I1932" s="107" t="s">
        <v>1044</v>
      </c>
      <c r="J1932" s="1" t="s">
        <v>57</v>
      </c>
      <c r="K1932" s="107" t="s">
        <v>1609</v>
      </c>
      <c r="L1932" s="9">
        <v>9.07</v>
      </c>
      <c r="M1932" s="108">
        <v>4533.33</v>
      </c>
      <c r="N1932" s="17" t="s">
        <v>34</v>
      </c>
      <c r="O1932" s="1" t="s">
        <v>1512</v>
      </c>
      <c r="P1932" s="1" t="s">
        <v>57</v>
      </c>
      <c r="Q1932" s="107" t="s">
        <v>1499</v>
      </c>
      <c r="R1932" s="16">
        <v>45689</v>
      </c>
      <c r="S1932" s="1" t="s">
        <v>2776</v>
      </c>
      <c r="T1932" s="60" t="s">
        <v>1516</v>
      </c>
    </row>
    <row r="1933" spans="1:20" ht="95.1" customHeight="1" x14ac:dyDescent="0.25">
      <c r="A1933" s="121" t="s">
        <v>2280</v>
      </c>
      <c r="B1933" s="107">
        <v>2732</v>
      </c>
      <c r="C1933" s="107" t="s">
        <v>1496</v>
      </c>
      <c r="D1933" s="107" t="s">
        <v>1514</v>
      </c>
      <c r="E1933" s="36" t="s">
        <v>2636</v>
      </c>
      <c r="F1933" s="63">
        <v>1037520</v>
      </c>
      <c r="G1933" s="110" t="s">
        <v>1817</v>
      </c>
      <c r="H1933" s="45">
        <v>500</v>
      </c>
      <c r="I1933" s="107" t="s">
        <v>1044</v>
      </c>
      <c r="J1933" s="1" t="s">
        <v>57</v>
      </c>
      <c r="K1933" s="107" t="s">
        <v>1610</v>
      </c>
      <c r="L1933" s="9">
        <v>8.18</v>
      </c>
      <c r="M1933" s="108">
        <v>4091.67</v>
      </c>
      <c r="N1933" s="17" t="s">
        <v>34</v>
      </c>
      <c r="O1933" s="1" t="s">
        <v>1512</v>
      </c>
      <c r="P1933" s="1" t="s">
        <v>57</v>
      </c>
      <c r="Q1933" s="107" t="s">
        <v>1499</v>
      </c>
      <c r="R1933" s="16">
        <v>45689</v>
      </c>
      <c r="S1933" s="1" t="s">
        <v>2776</v>
      </c>
      <c r="T1933" s="60" t="s">
        <v>1516</v>
      </c>
    </row>
    <row r="1934" spans="1:20" ht="95.1" customHeight="1" x14ac:dyDescent="0.25">
      <c r="A1934" s="121" t="s">
        <v>2280</v>
      </c>
      <c r="B1934" s="107">
        <v>2732</v>
      </c>
      <c r="C1934" s="107" t="s">
        <v>1496</v>
      </c>
      <c r="D1934" s="107" t="s">
        <v>1514</v>
      </c>
      <c r="E1934" s="36" t="s">
        <v>2636</v>
      </c>
      <c r="F1934" s="63">
        <v>6531243400002</v>
      </c>
      <c r="G1934" s="110" t="s">
        <v>1636</v>
      </c>
      <c r="H1934" s="45">
        <v>80000</v>
      </c>
      <c r="I1934" s="107" t="s">
        <v>1044</v>
      </c>
      <c r="J1934" s="1" t="s">
        <v>57</v>
      </c>
      <c r="K1934" s="107" t="s">
        <v>1611</v>
      </c>
      <c r="L1934" s="9">
        <v>0.12</v>
      </c>
      <c r="M1934" s="108">
        <v>9600</v>
      </c>
      <c r="N1934" s="17" t="s">
        <v>34</v>
      </c>
      <c r="O1934" s="1" t="s">
        <v>1512</v>
      </c>
      <c r="P1934" s="1" t="s">
        <v>57</v>
      </c>
      <c r="Q1934" s="107" t="s">
        <v>1499</v>
      </c>
      <c r="R1934" s="16">
        <v>45689</v>
      </c>
      <c r="S1934" s="1" t="s">
        <v>2776</v>
      </c>
      <c r="T1934" s="60" t="s">
        <v>1516</v>
      </c>
    </row>
    <row r="1935" spans="1:20" ht="95.1" customHeight="1" x14ac:dyDescent="0.25">
      <c r="A1935" s="121" t="s">
        <v>2280</v>
      </c>
      <c r="B1935" s="107">
        <v>2732</v>
      </c>
      <c r="C1935" s="107" t="s">
        <v>1496</v>
      </c>
      <c r="D1935" s="107" t="s">
        <v>1514</v>
      </c>
      <c r="E1935" s="36" t="s">
        <v>2636</v>
      </c>
      <c r="F1935" s="63">
        <v>1063204</v>
      </c>
      <c r="G1935" s="110" t="s">
        <v>1636</v>
      </c>
      <c r="H1935" s="45">
        <v>12000</v>
      </c>
      <c r="I1935" s="107" t="s">
        <v>1044</v>
      </c>
      <c r="J1935" s="1" t="s">
        <v>57</v>
      </c>
      <c r="K1935" s="107" t="s">
        <v>1612</v>
      </c>
      <c r="L1935" s="9">
        <v>0.18</v>
      </c>
      <c r="M1935" s="108">
        <v>2120</v>
      </c>
      <c r="N1935" s="17" t="s">
        <v>34</v>
      </c>
      <c r="O1935" s="1" t="s">
        <v>1512</v>
      </c>
      <c r="P1935" s="1" t="s">
        <v>57</v>
      </c>
      <c r="Q1935" s="107" t="s">
        <v>1499</v>
      </c>
      <c r="R1935" s="16">
        <v>45689</v>
      </c>
      <c r="S1935" s="1" t="s">
        <v>2776</v>
      </c>
      <c r="T1935" s="60" t="s">
        <v>1516</v>
      </c>
    </row>
    <row r="1936" spans="1:20" ht="95.1" customHeight="1" x14ac:dyDescent="0.25">
      <c r="A1936" s="121" t="s">
        <v>2280</v>
      </c>
      <c r="B1936" s="107">
        <v>2732</v>
      </c>
      <c r="C1936" s="107" t="s">
        <v>1496</v>
      </c>
      <c r="D1936" s="107" t="s">
        <v>1514</v>
      </c>
      <c r="E1936" s="36" t="s">
        <v>2636</v>
      </c>
      <c r="F1936" s="63">
        <v>1063205</v>
      </c>
      <c r="G1936" s="107" t="s">
        <v>2034</v>
      </c>
      <c r="H1936" s="45">
        <v>1500</v>
      </c>
      <c r="I1936" s="107" t="s">
        <v>1044</v>
      </c>
      <c r="J1936" s="1" t="s">
        <v>57</v>
      </c>
      <c r="K1936" s="107" t="s">
        <v>1613</v>
      </c>
      <c r="L1936" s="9">
        <v>1.17</v>
      </c>
      <c r="M1936" s="108">
        <v>1750</v>
      </c>
      <c r="N1936" s="17" t="s">
        <v>34</v>
      </c>
      <c r="O1936" s="1" t="s">
        <v>1512</v>
      </c>
      <c r="P1936" s="1" t="s">
        <v>57</v>
      </c>
      <c r="Q1936" s="107" t="s">
        <v>1499</v>
      </c>
      <c r="R1936" s="16">
        <v>45689</v>
      </c>
      <c r="S1936" s="1" t="s">
        <v>2776</v>
      </c>
      <c r="T1936" s="60" t="s">
        <v>1516</v>
      </c>
    </row>
    <row r="1937" spans="1:20" ht="95.1" customHeight="1" x14ac:dyDescent="0.25">
      <c r="A1937" s="121" t="s">
        <v>2280</v>
      </c>
      <c r="B1937" s="107">
        <v>2732</v>
      </c>
      <c r="C1937" s="107" t="s">
        <v>1496</v>
      </c>
      <c r="D1937" s="107" t="s">
        <v>1514</v>
      </c>
      <c r="E1937" s="36" t="s">
        <v>2636</v>
      </c>
      <c r="F1937" s="63">
        <v>1080936</v>
      </c>
      <c r="G1937" s="110" t="s">
        <v>1636</v>
      </c>
      <c r="H1937" s="45">
        <v>20000</v>
      </c>
      <c r="I1937" s="107" t="s">
        <v>1044</v>
      </c>
      <c r="J1937" s="1" t="s">
        <v>57</v>
      </c>
      <c r="K1937" s="107" t="s">
        <v>1614</v>
      </c>
      <c r="L1937" s="9">
        <v>1.01</v>
      </c>
      <c r="M1937" s="108">
        <v>20133.330000000002</v>
      </c>
      <c r="N1937" s="17" t="s">
        <v>34</v>
      </c>
      <c r="O1937" s="1" t="s">
        <v>1512</v>
      </c>
      <c r="P1937" s="1" t="s">
        <v>57</v>
      </c>
      <c r="Q1937" s="107" t="s">
        <v>1499</v>
      </c>
      <c r="R1937" s="16">
        <v>45689</v>
      </c>
      <c r="S1937" s="1" t="s">
        <v>2776</v>
      </c>
      <c r="T1937" s="60" t="s">
        <v>1516</v>
      </c>
    </row>
    <row r="1938" spans="1:20" ht="95.1" customHeight="1" x14ac:dyDescent="0.25">
      <c r="A1938" s="121" t="s">
        <v>2280</v>
      </c>
      <c r="B1938" s="107">
        <v>2732</v>
      </c>
      <c r="C1938" s="107" t="s">
        <v>1496</v>
      </c>
      <c r="D1938" s="107" t="s">
        <v>1514</v>
      </c>
      <c r="E1938" s="36" t="s">
        <v>2636</v>
      </c>
      <c r="F1938" s="64">
        <v>1080908</v>
      </c>
      <c r="G1938" s="46" t="s">
        <v>1817</v>
      </c>
      <c r="H1938" s="142">
        <v>10000</v>
      </c>
      <c r="I1938" s="107" t="s">
        <v>1044</v>
      </c>
      <c r="J1938" s="1" t="s">
        <v>57</v>
      </c>
      <c r="K1938" s="46" t="s">
        <v>1615</v>
      </c>
      <c r="L1938" s="9">
        <v>3.88</v>
      </c>
      <c r="M1938" s="48">
        <v>38800</v>
      </c>
      <c r="N1938" s="17" t="s">
        <v>34</v>
      </c>
      <c r="O1938" s="1" t="s">
        <v>1512</v>
      </c>
      <c r="P1938" s="1" t="s">
        <v>57</v>
      </c>
      <c r="Q1938" s="107" t="s">
        <v>1499</v>
      </c>
      <c r="R1938" s="16">
        <v>45689</v>
      </c>
      <c r="S1938" s="1" t="s">
        <v>2776</v>
      </c>
      <c r="T1938" s="60" t="s">
        <v>1516</v>
      </c>
    </row>
    <row r="1939" spans="1:20" ht="95.1" customHeight="1" x14ac:dyDescent="0.25">
      <c r="A1939" s="121" t="s">
        <v>2280</v>
      </c>
      <c r="B1939" s="107">
        <v>2732</v>
      </c>
      <c r="C1939" s="107" t="s">
        <v>1496</v>
      </c>
      <c r="D1939" s="107" t="s">
        <v>1514</v>
      </c>
      <c r="E1939" s="36" t="s">
        <v>2636</v>
      </c>
      <c r="F1939" s="63">
        <v>6531165300002</v>
      </c>
      <c r="G1939" s="110" t="s">
        <v>1636</v>
      </c>
      <c r="H1939" s="45">
        <v>60000</v>
      </c>
      <c r="I1939" s="107" t="s">
        <v>1044</v>
      </c>
      <c r="J1939" s="1" t="s">
        <v>57</v>
      </c>
      <c r="K1939" s="107" t="s">
        <v>1616</v>
      </c>
      <c r="L1939" s="9">
        <v>0.15</v>
      </c>
      <c r="M1939" s="108">
        <v>8800</v>
      </c>
      <c r="N1939" s="17" t="s">
        <v>34</v>
      </c>
      <c r="O1939" s="1" t="s">
        <v>1512</v>
      </c>
      <c r="P1939" s="1" t="s">
        <v>57</v>
      </c>
      <c r="Q1939" s="107" t="s">
        <v>1499</v>
      </c>
      <c r="R1939" s="16">
        <v>45689</v>
      </c>
      <c r="S1939" s="1" t="s">
        <v>2776</v>
      </c>
      <c r="T1939" s="60" t="s">
        <v>1516</v>
      </c>
    </row>
    <row r="1940" spans="1:20" ht="95.1" customHeight="1" x14ac:dyDescent="0.25">
      <c r="A1940" s="121" t="s">
        <v>2280</v>
      </c>
      <c r="B1940" s="107">
        <v>2732</v>
      </c>
      <c r="C1940" s="107" t="s">
        <v>1496</v>
      </c>
      <c r="D1940" s="107" t="s">
        <v>1514</v>
      </c>
      <c r="E1940" s="36" t="s">
        <v>2636</v>
      </c>
      <c r="F1940" s="63">
        <v>1063391</v>
      </c>
      <c r="G1940" s="107" t="s">
        <v>2034</v>
      </c>
      <c r="H1940" s="45">
        <v>1000</v>
      </c>
      <c r="I1940" s="107" t="s">
        <v>1044</v>
      </c>
      <c r="J1940" s="1" t="s">
        <v>57</v>
      </c>
      <c r="K1940" s="107" t="s">
        <v>1617</v>
      </c>
      <c r="L1940" s="9">
        <v>2.69</v>
      </c>
      <c r="M1940" s="108">
        <v>2690</v>
      </c>
      <c r="N1940" s="17" t="s">
        <v>34</v>
      </c>
      <c r="O1940" s="1" t="s">
        <v>1512</v>
      </c>
      <c r="P1940" s="1" t="s">
        <v>57</v>
      </c>
      <c r="Q1940" s="107" t="s">
        <v>1499</v>
      </c>
      <c r="R1940" s="16">
        <v>45689</v>
      </c>
      <c r="S1940" s="1" t="s">
        <v>2776</v>
      </c>
      <c r="T1940" s="60" t="s">
        <v>1516</v>
      </c>
    </row>
    <row r="1941" spans="1:20" ht="95.1" customHeight="1" x14ac:dyDescent="0.25">
      <c r="A1941" s="121" t="s">
        <v>2280</v>
      </c>
      <c r="B1941" s="107">
        <v>2732</v>
      </c>
      <c r="C1941" s="107" t="s">
        <v>1496</v>
      </c>
      <c r="D1941" s="107" t="s">
        <v>1514</v>
      </c>
      <c r="E1941" s="36" t="s">
        <v>2636</v>
      </c>
      <c r="F1941" s="63">
        <v>1063394</v>
      </c>
      <c r="G1941" s="110" t="s">
        <v>1636</v>
      </c>
      <c r="H1941" s="45">
        <v>60000</v>
      </c>
      <c r="I1941" s="107" t="s">
        <v>1044</v>
      </c>
      <c r="J1941" s="1" t="s">
        <v>57</v>
      </c>
      <c r="K1941" s="107" t="s">
        <v>1618</v>
      </c>
      <c r="L1941" s="9">
        <v>0.04</v>
      </c>
      <c r="M1941" s="108">
        <v>2600</v>
      </c>
      <c r="N1941" s="17" t="s">
        <v>34</v>
      </c>
      <c r="O1941" s="1" t="s">
        <v>1512</v>
      </c>
      <c r="P1941" s="1" t="s">
        <v>57</v>
      </c>
      <c r="Q1941" s="107" t="s">
        <v>1499</v>
      </c>
      <c r="R1941" s="16">
        <v>45689</v>
      </c>
      <c r="S1941" s="1" t="s">
        <v>2776</v>
      </c>
      <c r="T1941" s="60" t="s">
        <v>1516</v>
      </c>
    </row>
    <row r="1942" spans="1:20" ht="95.1" customHeight="1" x14ac:dyDescent="0.25">
      <c r="A1942" s="121" t="s">
        <v>2280</v>
      </c>
      <c r="B1942" s="107">
        <v>2732</v>
      </c>
      <c r="C1942" s="107" t="s">
        <v>1496</v>
      </c>
      <c r="D1942" s="107" t="s">
        <v>1514</v>
      </c>
      <c r="E1942" s="36" t="s">
        <v>2636</v>
      </c>
      <c r="F1942" s="63">
        <v>1012823</v>
      </c>
      <c r="G1942" s="110" t="s">
        <v>1636</v>
      </c>
      <c r="H1942" s="45">
        <v>60000</v>
      </c>
      <c r="I1942" s="107" t="s">
        <v>1044</v>
      </c>
      <c r="J1942" s="1" t="s">
        <v>57</v>
      </c>
      <c r="K1942" s="107" t="s">
        <v>1619</v>
      </c>
      <c r="L1942" s="9">
        <v>0.65</v>
      </c>
      <c r="M1942" s="108">
        <v>39200</v>
      </c>
      <c r="N1942" s="17" t="s">
        <v>34</v>
      </c>
      <c r="O1942" s="1" t="s">
        <v>1512</v>
      </c>
      <c r="P1942" s="1" t="s">
        <v>57</v>
      </c>
      <c r="Q1942" s="107" t="s">
        <v>1499</v>
      </c>
      <c r="R1942" s="16">
        <v>45689</v>
      </c>
      <c r="S1942" s="1" t="s">
        <v>2776</v>
      </c>
      <c r="T1942" s="60" t="s">
        <v>1516</v>
      </c>
    </row>
    <row r="1943" spans="1:20" ht="95.1" customHeight="1" x14ac:dyDescent="0.25">
      <c r="A1943" s="121" t="s">
        <v>2280</v>
      </c>
      <c r="B1943" s="107">
        <v>2732</v>
      </c>
      <c r="C1943" s="107" t="s">
        <v>1496</v>
      </c>
      <c r="D1943" s="107" t="s">
        <v>1514</v>
      </c>
      <c r="E1943" s="36" t="s">
        <v>2636</v>
      </c>
      <c r="F1943" s="63">
        <v>1063147</v>
      </c>
      <c r="G1943" s="107" t="s">
        <v>2034</v>
      </c>
      <c r="H1943" s="45">
        <v>300</v>
      </c>
      <c r="I1943" s="107" t="s">
        <v>1044</v>
      </c>
      <c r="J1943" s="1" t="s">
        <v>57</v>
      </c>
      <c r="K1943" s="107" t="s">
        <v>1620</v>
      </c>
      <c r="L1943" s="9">
        <v>6.7</v>
      </c>
      <c r="M1943" s="108">
        <v>2010</v>
      </c>
      <c r="N1943" s="17" t="s">
        <v>34</v>
      </c>
      <c r="O1943" s="1" t="s">
        <v>1512</v>
      </c>
      <c r="P1943" s="1" t="s">
        <v>57</v>
      </c>
      <c r="Q1943" s="107" t="s">
        <v>1499</v>
      </c>
      <c r="R1943" s="16">
        <v>45689</v>
      </c>
      <c r="S1943" s="1" t="s">
        <v>2776</v>
      </c>
      <c r="T1943" s="60" t="s">
        <v>1516</v>
      </c>
    </row>
    <row r="1944" spans="1:20" ht="95.1" customHeight="1" x14ac:dyDescent="0.25">
      <c r="A1944" s="121" t="s">
        <v>2280</v>
      </c>
      <c r="B1944" s="107">
        <v>2732</v>
      </c>
      <c r="C1944" s="107" t="s">
        <v>1496</v>
      </c>
      <c r="D1944" s="107" t="s">
        <v>1514</v>
      </c>
      <c r="E1944" s="36" t="s">
        <v>2636</v>
      </c>
      <c r="F1944" s="63">
        <v>1032502</v>
      </c>
      <c r="G1944" s="46" t="s">
        <v>1537</v>
      </c>
      <c r="H1944" s="45">
        <v>7000</v>
      </c>
      <c r="I1944" s="107" t="s">
        <v>1044</v>
      </c>
      <c r="J1944" s="1" t="s">
        <v>57</v>
      </c>
      <c r="K1944" s="107" t="s">
        <v>1621</v>
      </c>
      <c r="L1944" s="9">
        <v>1.55</v>
      </c>
      <c r="M1944" s="108">
        <v>10850</v>
      </c>
      <c r="N1944" s="17" t="s">
        <v>34</v>
      </c>
      <c r="O1944" s="1" t="s">
        <v>1512</v>
      </c>
      <c r="P1944" s="1" t="s">
        <v>57</v>
      </c>
      <c r="Q1944" s="107" t="s">
        <v>1499</v>
      </c>
      <c r="R1944" s="16">
        <v>45689</v>
      </c>
      <c r="S1944" s="1" t="s">
        <v>2776</v>
      </c>
      <c r="T1944" s="60" t="s">
        <v>1516</v>
      </c>
    </row>
    <row r="1945" spans="1:20" ht="95.1" customHeight="1" x14ac:dyDescent="0.25">
      <c r="A1945" s="121" t="s">
        <v>2280</v>
      </c>
      <c r="B1945" s="107">
        <v>2732</v>
      </c>
      <c r="C1945" s="107" t="s">
        <v>1496</v>
      </c>
      <c r="D1945" s="107" t="s">
        <v>1514</v>
      </c>
      <c r="E1945" s="36" t="s">
        <v>2636</v>
      </c>
      <c r="F1945" s="63">
        <v>1080909</v>
      </c>
      <c r="G1945" s="110" t="s">
        <v>1817</v>
      </c>
      <c r="H1945" s="45">
        <v>300</v>
      </c>
      <c r="I1945" s="107" t="s">
        <v>1044</v>
      </c>
      <c r="J1945" s="1" t="s">
        <v>57</v>
      </c>
      <c r="K1945" s="107" t="s">
        <v>1622</v>
      </c>
      <c r="L1945" s="9">
        <v>8.74</v>
      </c>
      <c r="M1945" s="108">
        <v>2622</v>
      </c>
      <c r="N1945" s="17" t="s">
        <v>34</v>
      </c>
      <c r="O1945" s="1" t="s">
        <v>1512</v>
      </c>
      <c r="P1945" s="1" t="s">
        <v>57</v>
      </c>
      <c r="Q1945" s="107" t="s">
        <v>1499</v>
      </c>
      <c r="R1945" s="16">
        <v>45689</v>
      </c>
      <c r="S1945" s="1" t="s">
        <v>2776</v>
      </c>
      <c r="T1945" s="60" t="s">
        <v>1516</v>
      </c>
    </row>
    <row r="1946" spans="1:20" ht="95.1" customHeight="1" x14ac:dyDescent="0.25">
      <c r="A1946" s="121" t="s">
        <v>2280</v>
      </c>
      <c r="B1946" s="107">
        <v>2732</v>
      </c>
      <c r="C1946" s="107" t="s">
        <v>1496</v>
      </c>
      <c r="D1946" s="107" t="s">
        <v>1514</v>
      </c>
      <c r="E1946" s="36" t="s">
        <v>2636</v>
      </c>
      <c r="F1946" s="63">
        <v>1063023</v>
      </c>
      <c r="G1946" s="110" t="s">
        <v>1636</v>
      </c>
      <c r="H1946" s="45">
        <v>50000</v>
      </c>
      <c r="I1946" s="107" t="s">
        <v>1044</v>
      </c>
      <c r="J1946" s="1" t="s">
        <v>57</v>
      </c>
      <c r="K1946" s="107" t="s">
        <v>1623</v>
      </c>
      <c r="L1946" s="9">
        <v>0.06</v>
      </c>
      <c r="M1946" s="108">
        <v>2833.33</v>
      </c>
      <c r="N1946" s="17" t="s">
        <v>34</v>
      </c>
      <c r="O1946" s="1" t="s">
        <v>1512</v>
      </c>
      <c r="P1946" s="1" t="s">
        <v>57</v>
      </c>
      <c r="Q1946" s="107" t="s">
        <v>1499</v>
      </c>
      <c r="R1946" s="16">
        <v>45689</v>
      </c>
      <c r="S1946" s="1" t="s">
        <v>2776</v>
      </c>
      <c r="T1946" s="60" t="s">
        <v>1516</v>
      </c>
    </row>
    <row r="1947" spans="1:20" ht="95.1" customHeight="1" x14ac:dyDescent="0.25">
      <c r="A1947" s="121" t="s">
        <v>2280</v>
      </c>
      <c r="B1947" s="107">
        <v>2732</v>
      </c>
      <c r="C1947" s="107" t="s">
        <v>1496</v>
      </c>
      <c r="D1947" s="107" t="s">
        <v>1514</v>
      </c>
      <c r="E1947" s="36" t="s">
        <v>2636</v>
      </c>
      <c r="F1947" s="63">
        <v>47982</v>
      </c>
      <c r="G1947" s="107" t="s">
        <v>2034</v>
      </c>
      <c r="H1947" s="45">
        <v>600</v>
      </c>
      <c r="I1947" s="107" t="s">
        <v>1044</v>
      </c>
      <c r="J1947" s="1" t="s">
        <v>57</v>
      </c>
      <c r="K1947" s="107" t="s">
        <v>1624</v>
      </c>
      <c r="L1947" s="9">
        <v>1.08</v>
      </c>
      <c r="M1947" s="108">
        <v>648</v>
      </c>
      <c r="N1947" s="17" t="s">
        <v>34</v>
      </c>
      <c r="O1947" s="1" t="s">
        <v>1512</v>
      </c>
      <c r="P1947" s="1" t="s">
        <v>57</v>
      </c>
      <c r="Q1947" s="107" t="s">
        <v>1499</v>
      </c>
      <c r="R1947" s="16">
        <v>45689</v>
      </c>
      <c r="S1947" s="1" t="s">
        <v>2776</v>
      </c>
      <c r="T1947" s="60" t="s">
        <v>1516</v>
      </c>
    </row>
    <row r="1948" spans="1:20" ht="95.1" customHeight="1" x14ac:dyDescent="0.25">
      <c r="A1948" s="121" t="s">
        <v>2280</v>
      </c>
      <c r="B1948" s="107">
        <v>2732</v>
      </c>
      <c r="C1948" s="107" t="s">
        <v>1496</v>
      </c>
      <c r="D1948" s="107" t="s">
        <v>1514</v>
      </c>
      <c r="E1948" s="36" t="s">
        <v>2636</v>
      </c>
      <c r="F1948" s="63">
        <v>52442</v>
      </c>
      <c r="G1948" s="110" t="s">
        <v>1817</v>
      </c>
      <c r="H1948" s="45">
        <v>700</v>
      </c>
      <c r="I1948" s="107" t="s">
        <v>1044</v>
      </c>
      <c r="J1948" s="1" t="s">
        <v>57</v>
      </c>
      <c r="K1948" s="107" t="s">
        <v>1625</v>
      </c>
      <c r="L1948" s="9">
        <v>9.6999999999999993</v>
      </c>
      <c r="M1948" s="108">
        <v>6792.33</v>
      </c>
      <c r="N1948" s="17" t="s">
        <v>34</v>
      </c>
      <c r="O1948" s="1" t="s">
        <v>1512</v>
      </c>
      <c r="P1948" s="1" t="s">
        <v>57</v>
      </c>
      <c r="Q1948" s="107" t="s">
        <v>1499</v>
      </c>
      <c r="R1948" s="16">
        <v>45689</v>
      </c>
      <c r="S1948" s="1" t="s">
        <v>2776</v>
      </c>
      <c r="T1948" s="60" t="s">
        <v>1516</v>
      </c>
    </row>
    <row r="1949" spans="1:20" ht="95.1" customHeight="1" x14ac:dyDescent="0.25">
      <c r="A1949" s="121" t="s">
        <v>2280</v>
      </c>
      <c r="B1949" s="107">
        <v>2732</v>
      </c>
      <c r="C1949" s="107" t="s">
        <v>1496</v>
      </c>
      <c r="D1949" s="107" t="s">
        <v>1514</v>
      </c>
      <c r="E1949" s="36" t="s">
        <v>2636</v>
      </c>
      <c r="F1949" s="63">
        <v>6531190500001</v>
      </c>
      <c r="G1949" s="110" t="s">
        <v>1636</v>
      </c>
      <c r="H1949" s="45">
        <v>4000</v>
      </c>
      <c r="I1949" s="107" t="s">
        <v>1044</v>
      </c>
      <c r="J1949" s="1" t="s">
        <v>57</v>
      </c>
      <c r="K1949" s="107" t="s">
        <v>1626</v>
      </c>
      <c r="L1949" s="9">
        <v>0.26</v>
      </c>
      <c r="M1949" s="108">
        <v>1053.33</v>
      </c>
      <c r="N1949" s="17" t="s">
        <v>34</v>
      </c>
      <c r="O1949" s="1" t="s">
        <v>1512</v>
      </c>
      <c r="P1949" s="1" t="s">
        <v>57</v>
      </c>
      <c r="Q1949" s="107" t="s">
        <v>1499</v>
      </c>
      <c r="R1949" s="16">
        <v>45689</v>
      </c>
      <c r="S1949" s="1" t="s">
        <v>2776</v>
      </c>
      <c r="T1949" s="60" t="s">
        <v>1516</v>
      </c>
    </row>
    <row r="1950" spans="1:20" ht="95.1" customHeight="1" x14ac:dyDescent="0.25">
      <c r="A1950" s="121" t="s">
        <v>2280</v>
      </c>
      <c r="B1950" s="107">
        <v>2732</v>
      </c>
      <c r="C1950" s="107" t="s">
        <v>1496</v>
      </c>
      <c r="D1950" s="107" t="s">
        <v>1514</v>
      </c>
      <c r="E1950" s="36" t="s">
        <v>2636</v>
      </c>
      <c r="F1950" s="63">
        <v>1006140</v>
      </c>
      <c r="G1950" s="110" t="s">
        <v>1636</v>
      </c>
      <c r="H1950" s="45">
        <v>250000</v>
      </c>
      <c r="I1950" s="107" t="s">
        <v>1044</v>
      </c>
      <c r="J1950" s="1" t="s">
        <v>57</v>
      </c>
      <c r="K1950" s="107" t="s">
        <v>1627</v>
      </c>
      <c r="L1950" s="9">
        <v>0.16</v>
      </c>
      <c r="M1950" s="108">
        <v>40833.33</v>
      </c>
      <c r="N1950" s="17" t="s">
        <v>34</v>
      </c>
      <c r="O1950" s="1" t="s">
        <v>1512</v>
      </c>
      <c r="P1950" s="1" t="s">
        <v>57</v>
      </c>
      <c r="Q1950" s="107" t="s">
        <v>1499</v>
      </c>
      <c r="R1950" s="16">
        <v>45689</v>
      </c>
      <c r="S1950" s="1" t="s">
        <v>2776</v>
      </c>
      <c r="T1950" s="60" t="s">
        <v>1516</v>
      </c>
    </row>
    <row r="1951" spans="1:20" ht="95.1" customHeight="1" x14ac:dyDescent="0.25">
      <c r="A1951" s="121" t="s">
        <v>2280</v>
      </c>
      <c r="B1951" s="107">
        <v>2732</v>
      </c>
      <c r="C1951" s="107" t="s">
        <v>1496</v>
      </c>
      <c r="D1951" s="107" t="s">
        <v>1514</v>
      </c>
      <c r="E1951" s="36" t="s">
        <v>2636</v>
      </c>
      <c r="F1951" s="63">
        <v>1063035</v>
      </c>
      <c r="G1951" s="107" t="s">
        <v>2034</v>
      </c>
      <c r="H1951" s="45">
        <v>4000</v>
      </c>
      <c r="I1951" s="107" t="s">
        <v>1044</v>
      </c>
      <c r="J1951" s="1" t="s">
        <v>57</v>
      </c>
      <c r="K1951" s="107" t="s">
        <v>1628</v>
      </c>
      <c r="L1951" s="9">
        <v>1.74</v>
      </c>
      <c r="M1951" s="108">
        <v>6960</v>
      </c>
      <c r="N1951" s="17" t="s">
        <v>34</v>
      </c>
      <c r="O1951" s="1" t="s">
        <v>1512</v>
      </c>
      <c r="P1951" s="1" t="s">
        <v>57</v>
      </c>
      <c r="Q1951" s="107" t="s">
        <v>1499</v>
      </c>
      <c r="R1951" s="16">
        <v>45689</v>
      </c>
      <c r="S1951" s="1" t="s">
        <v>2776</v>
      </c>
      <c r="T1951" s="60" t="s">
        <v>1516</v>
      </c>
    </row>
    <row r="1952" spans="1:20" ht="95.1" customHeight="1" x14ac:dyDescent="0.25">
      <c r="A1952" s="121" t="s">
        <v>2280</v>
      </c>
      <c r="B1952" s="107">
        <v>2732</v>
      </c>
      <c r="C1952" s="107" t="s">
        <v>1496</v>
      </c>
      <c r="D1952" s="107" t="s">
        <v>1514</v>
      </c>
      <c r="E1952" s="36" t="s">
        <v>2636</v>
      </c>
      <c r="F1952" s="63">
        <v>1080914</v>
      </c>
      <c r="G1952" s="110" t="s">
        <v>1817</v>
      </c>
      <c r="H1952" s="45">
        <v>1500</v>
      </c>
      <c r="I1952" s="107" t="s">
        <v>1044</v>
      </c>
      <c r="J1952" s="1" t="s">
        <v>57</v>
      </c>
      <c r="K1952" s="107" t="s">
        <v>1629</v>
      </c>
      <c r="L1952" s="9">
        <v>34.799999999999997</v>
      </c>
      <c r="M1952" s="108">
        <v>52200</v>
      </c>
      <c r="N1952" s="17" t="s">
        <v>34</v>
      </c>
      <c r="O1952" s="1" t="s">
        <v>1512</v>
      </c>
      <c r="P1952" s="1" t="s">
        <v>57</v>
      </c>
      <c r="Q1952" s="107" t="s">
        <v>1499</v>
      </c>
      <c r="R1952" s="16">
        <v>45689</v>
      </c>
      <c r="S1952" s="1" t="s">
        <v>2776</v>
      </c>
      <c r="T1952" s="60" t="s">
        <v>1516</v>
      </c>
    </row>
    <row r="1953" spans="1:20" ht="95.1" customHeight="1" x14ac:dyDescent="0.25">
      <c r="A1953" s="121" t="s">
        <v>2280</v>
      </c>
      <c r="B1953" s="107">
        <v>2732</v>
      </c>
      <c r="C1953" s="107" t="s">
        <v>1496</v>
      </c>
      <c r="D1953" s="107" t="s">
        <v>1514</v>
      </c>
      <c r="E1953" s="36" t="s">
        <v>2636</v>
      </c>
      <c r="F1953" s="63">
        <v>1073888</v>
      </c>
      <c r="G1953" s="107" t="s">
        <v>2034</v>
      </c>
      <c r="H1953" s="45">
        <v>1000</v>
      </c>
      <c r="I1953" s="107" t="s">
        <v>1044</v>
      </c>
      <c r="J1953" s="1" t="s">
        <v>57</v>
      </c>
      <c r="K1953" s="107" t="s">
        <v>1630</v>
      </c>
      <c r="L1953" s="9">
        <v>15.19</v>
      </c>
      <c r="M1953" s="108">
        <v>15186.67</v>
      </c>
      <c r="N1953" s="17" t="s">
        <v>34</v>
      </c>
      <c r="O1953" s="1" t="s">
        <v>1512</v>
      </c>
      <c r="P1953" s="1" t="s">
        <v>57</v>
      </c>
      <c r="Q1953" s="107" t="s">
        <v>1499</v>
      </c>
      <c r="R1953" s="16">
        <v>45689</v>
      </c>
      <c r="S1953" s="1" t="s">
        <v>2776</v>
      </c>
      <c r="T1953" s="60" t="s">
        <v>1516</v>
      </c>
    </row>
    <row r="1954" spans="1:20" ht="95.1" customHeight="1" x14ac:dyDescent="0.25">
      <c r="A1954" s="121" t="s">
        <v>2280</v>
      </c>
      <c r="B1954" s="107">
        <v>2732</v>
      </c>
      <c r="C1954" s="107" t="s">
        <v>1496</v>
      </c>
      <c r="D1954" s="107" t="s">
        <v>1514</v>
      </c>
      <c r="E1954" s="36" t="s">
        <v>2636</v>
      </c>
      <c r="F1954" s="63">
        <v>1063069</v>
      </c>
      <c r="G1954" s="110" t="s">
        <v>1862</v>
      </c>
      <c r="H1954" s="45">
        <v>5000</v>
      </c>
      <c r="I1954" s="107" t="s">
        <v>1044</v>
      </c>
      <c r="J1954" s="1" t="s">
        <v>57</v>
      </c>
      <c r="K1954" s="107" t="s">
        <v>1631</v>
      </c>
      <c r="L1954" s="9">
        <v>0.11</v>
      </c>
      <c r="M1954" s="108">
        <v>566.66999999999996</v>
      </c>
      <c r="N1954" s="17" t="s">
        <v>34</v>
      </c>
      <c r="O1954" s="1" t="s">
        <v>1512</v>
      </c>
      <c r="P1954" s="1" t="s">
        <v>57</v>
      </c>
      <c r="Q1954" s="107" t="s">
        <v>1499</v>
      </c>
      <c r="R1954" s="16">
        <v>45689</v>
      </c>
      <c r="S1954" s="1" t="s">
        <v>2776</v>
      </c>
      <c r="T1954" s="60" t="s">
        <v>1516</v>
      </c>
    </row>
    <row r="1955" spans="1:20" ht="95.1" customHeight="1" x14ac:dyDescent="0.25">
      <c r="A1955" s="121" t="s">
        <v>2280</v>
      </c>
      <c r="B1955" s="107">
        <v>2732</v>
      </c>
      <c r="C1955" s="107" t="s">
        <v>1496</v>
      </c>
      <c r="D1955" s="107" t="s">
        <v>1514</v>
      </c>
      <c r="E1955" s="36" t="s">
        <v>2636</v>
      </c>
      <c r="F1955" s="63">
        <v>6531160200001</v>
      </c>
      <c r="G1955" s="110" t="s">
        <v>1636</v>
      </c>
      <c r="H1955" s="45">
        <v>40000</v>
      </c>
      <c r="I1955" s="107" t="s">
        <v>1044</v>
      </c>
      <c r="J1955" s="1" t="s">
        <v>57</v>
      </c>
      <c r="K1955" s="107" t="s">
        <v>1632</v>
      </c>
      <c r="L1955" s="9">
        <v>0.25</v>
      </c>
      <c r="M1955" s="108">
        <v>10000</v>
      </c>
      <c r="N1955" s="17" t="s">
        <v>34</v>
      </c>
      <c r="O1955" s="1" t="s">
        <v>1512</v>
      </c>
      <c r="P1955" s="1" t="s">
        <v>57</v>
      </c>
      <c r="Q1955" s="107" t="s">
        <v>1499</v>
      </c>
      <c r="R1955" s="16">
        <v>45689</v>
      </c>
      <c r="S1955" s="1" t="s">
        <v>2776</v>
      </c>
      <c r="T1955" s="60" t="s">
        <v>1516</v>
      </c>
    </row>
    <row r="1956" spans="1:20" ht="95.1" customHeight="1" x14ac:dyDescent="0.25">
      <c r="A1956" s="121" t="s">
        <v>2280</v>
      </c>
      <c r="B1956" s="107">
        <v>2732</v>
      </c>
      <c r="C1956" s="107" t="s">
        <v>1496</v>
      </c>
      <c r="D1956" s="107" t="s">
        <v>1514</v>
      </c>
      <c r="E1956" s="36" t="s">
        <v>2636</v>
      </c>
      <c r="F1956" s="63">
        <v>6531110800001</v>
      </c>
      <c r="G1956" s="110" t="s">
        <v>1636</v>
      </c>
      <c r="H1956" s="45">
        <v>12000</v>
      </c>
      <c r="I1956" s="107" t="s">
        <v>1044</v>
      </c>
      <c r="J1956" s="1" t="s">
        <v>57</v>
      </c>
      <c r="K1956" s="107" t="s">
        <v>1633</v>
      </c>
      <c r="L1956" s="9">
        <v>0.11</v>
      </c>
      <c r="M1956" s="108">
        <v>1320</v>
      </c>
      <c r="N1956" s="17" t="s">
        <v>34</v>
      </c>
      <c r="O1956" s="1" t="s">
        <v>1512</v>
      </c>
      <c r="P1956" s="1" t="s">
        <v>57</v>
      </c>
      <c r="Q1956" s="107" t="s">
        <v>1499</v>
      </c>
      <c r="R1956" s="16">
        <v>45689</v>
      </c>
      <c r="S1956" s="1" t="s">
        <v>2776</v>
      </c>
      <c r="T1956" s="60" t="s">
        <v>1516</v>
      </c>
    </row>
    <row r="1957" spans="1:20" ht="95.1" customHeight="1" x14ac:dyDescent="0.25">
      <c r="A1957" s="121" t="s">
        <v>2280</v>
      </c>
      <c r="B1957" s="107">
        <v>2732</v>
      </c>
      <c r="C1957" s="107" t="s">
        <v>1496</v>
      </c>
      <c r="D1957" s="107" t="s">
        <v>1514</v>
      </c>
      <c r="E1957" s="36" t="s">
        <v>2636</v>
      </c>
      <c r="F1957" s="63">
        <v>6531155100005</v>
      </c>
      <c r="G1957" s="110" t="s">
        <v>1544</v>
      </c>
      <c r="H1957" s="45">
        <v>20000</v>
      </c>
      <c r="I1957" s="107" t="s">
        <v>1044</v>
      </c>
      <c r="J1957" s="1" t="s">
        <v>57</v>
      </c>
      <c r="K1957" s="107" t="s">
        <v>1634</v>
      </c>
      <c r="L1957" s="9">
        <v>0.46</v>
      </c>
      <c r="M1957" s="108">
        <v>9200</v>
      </c>
      <c r="N1957" s="17" t="s">
        <v>34</v>
      </c>
      <c r="O1957" s="1" t="s">
        <v>1512</v>
      </c>
      <c r="P1957" s="1" t="s">
        <v>57</v>
      </c>
      <c r="Q1957" s="107" t="s">
        <v>1499</v>
      </c>
      <c r="R1957" s="16">
        <v>45689</v>
      </c>
      <c r="S1957" s="1" t="s">
        <v>2776</v>
      </c>
      <c r="T1957" s="60" t="s">
        <v>1516</v>
      </c>
    </row>
    <row r="1958" spans="1:20" ht="95.1" customHeight="1" x14ac:dyDescent="0.25">
      <c r="A1958" s="121" t="s">
        <v>2280</v>
      </c>
      <c r="B1958" s="107">
        <v>2732</v>
      </c>
      <c r="C1958" s="107" t="s">
        <v>1496</v>
      </c>
      <c r="D1958" s="107" t="s">
        <v>1635</v>
      </c>
      <c r="E1958" s="36" t="s">
        <v>2636</v>
      </c>
      <c r="F1958" s="65">
        <v>897</v>
      </c>
      <c r="G1958" s="110" t="s">
        <v>1636</v>
      </c>
      <c r="H1958" s="45">
        <v>5000</v>
      </c>
      <c r="I1958" s="107" t="s">
        <v>1044</v>
      </c>
      <c r="J1958" s="1" t="s">
        <v>57</v>
      </c>
      <c r="K1958" s="107" t="s">
        <v>1637</v>
      </c>
      <c r="L1958" s="9">
        <v>0.4</v>
      </c>
      <c r="M1958" s="108">
        <f>L1958*H1958</f>
        <v>2000</v>
      </c>
      <c r="N1958" s="5" t="s">
        <v>2639</v>
      </c>
      <c r="O1958" s="1" t="s">
        <v>1512</v>
      </c>
      <c r="P1958" s="1" t="s">
        <v>57</v>
      </c>
      <c r="Q1958" s="107" t="s">
        <v>226</v>
      </c>
      <c r="R1958" s="16">
        <v>45689</v>
      </c>
      <c r="S1958" s="1" t="s">
        <v>2776</v>
      </c>
      <c r="T1958" s="130" t="s">
        <v>1638</v>
      </c>
    </row>
    <row r="1959" spans="1:20" ht="95.1" customHeight="1" x14ac:dyDescent="0.25">
      <c r="A1959" s="121" t="s">
        <v>2280</v>
      </c>
      <c r="B1959" s="107">
        <v>2732</v>
      </c>
      <c r="C1959" s="107" t="s">
        <v>1496</v>
      </c>
      <c r="D1959" s="107" t="s">
        <v>1635</v>
      </c>
      <c r="E1959" s="36" t="s">
        <v>2636</v>
      </c>
      <c r="F1959" s="65">
        <v>1012324</v>
      </c>
      <c r="G1959" s="110" t="s">
        <v>1636</v>
      </c>
      <c r="H1959" s="45">
        <v>35000</v>
      </c>
      <c r="I1959" s="107" t="s">
        <v>1044</v>
      </c>
      <c r="J1959" s="1" t="s">
        <v>57</v>
      </c>
      <c r="K1959" s="107" t="s">
        <v>1639</v>
      </c>
      <c r="L1959" s="9">
        <v>0.67</v>
      </c>
      <c r="M1959" s="108">
        <f t="shared" ref="M1959:M2022" si="33">L1959*H1959</f>
        <v>23450</v>
      </c>
      <c r="N1959" s="25" t="s">
        <v>34</v>
      </c>
      <c r="O1959" s="1" t="s">
        <v>1512</v>
      </c>
      <c r="P1959" s="1" t="s">
        <v>57</v>
      </c>
      <c r="Q1959" s="107" t="s">
        <v>226</v>
      </c>
      <c r="R1959" s="16">
        <v>45689</v>
      </c>
      <c r="S1959" s="1" t="s">
        <v>2776</v>
      </c>
      <c r="T1959" s="130" t="s">
        <v>1638</v>
      </c>
    </row>
    <row r="1960" spans="1:20" ht="95.1" customHeight="1" x14ac:dyDescent="0.25">
      <c r="A1960" s="121" t="s">
        <v>2280</v>
      </c>
      <c r="B1960" s="107">
        <v>2732</v>
      </c>
      <c r="C1960" s="107" t="s">
        <v>1496</v>
      </c>
      <c r="D1960" s="107" t="s">
        <v>1635</v>
      </c>
      <c r="E1960" s="36" t="s">
        <v>2636</v>
      </c>
      <c r="F1960" s="65">
        <v>1082820</v>
      </c>
      <c r="G1960" s="110" t="s">
        <v>1636</v>
      </c>
      <c r="H1960" s="45">
        <v>55000</v>
      </c>
      <c r="I1960" s="107" t="s">
        <v>1044</v>
      </c>
      <c r="J1960" s="1" t="s">
        <v>57</v>
      </c>
      <c r="K1960" s="107" t="s">
        <v>1640</v>
      </c>
      <c r="L1960" s="9">
        <v>1.3</v>
      </c>
      <c r="M1960" s="108">
        <f t="shared" si="33"/>
        <v>71500</v>
      </c>
      <c r="N1960" s="25" t="s">
        <v>34</v>
      </c>
      <c r="O1960" s="1" t="s">
        <v>1512</v>
      </c>
      <c r="P1960" s="1" t="s">
        <v>57</v>
      </c>
      <c r="Q1960" s="107" t="s">
        <v>226</v>
      </c>
      <c r="R1960" s="16">
        <v>45689</v>
      </c>
      <c r="S1960" s="1" t="s">
        <v>2776</v>
      </c>
      <c r="T1960" s="130" t="s">
        <v>1638</v>
      </c>
    </row>
    <row r="1961" spans="1:20" ht="95.1" customHeight="1" x14ac:dyDescent="0.25">
      <c r="A1961" s="121" t="s">
        <v>2280</v>
      </c>
      <c r="B1961" s="107">
        <v>2732</v>
      </c>
      <c r="C1961" s="107" t="s">
        <v>1496</v>
      </c>
      <c r="D1961" s="107" t="s">
        <v>1635</v>
      </c>
      <c r="E1961" s="36" t="s">
        <v>2636</v>
      </c>
      <c r="F1961" s="65">
        <v>1090405</v>
      </c>
      <c r="G1961" s="110" t="s">
        <v>1636</v>
      </c>
      <c r="H1961" s="45">
        <v>1000</v>
      </c>
      <c r="I1961" s="107" t="s">
        <v>1044</v>
      </c>
      <c r="J1961" s="1" t="s">
        <v>57</v>
      </c>
      <c r="K1961" s="107" t="s">
        <v>1641</v>
      </c>
      <c r="L1961" s="9">
        <v>1.1000000000000001</v>
      </c>
      <c r="M1961" s="108">
        <f t="shared" si="33"/>
        <v>1100</v>
      </c>
      <c r="N1961" s="25" t="s">
        <v>34</v>
      </c>
      <c r="O1961" s="1" t="s">
        <v>1512</v>
      </c>
      <c r="P1961" s="1" t="s">
        <v>57</v>
      </c>
      <c r="Q1961" s="107" t="s">
        <v>226</v>
      </c>
      <c r="R1961" s="16">
        <v>45689</v>
      </c>
      <c r="S1961" s="1" t="s">
        <v>2776</v>
      </c>
      <c r="T1961" s="130" t="s">
        <v>1638</v>
      </c>
    </row>
    <row r="1962" spans="1:20" ht="95.1" customHeight="1" x14ac:dyDescent="0.25">
      <c r="A1962" s="121" t="s">
        <v>2280</v>
      </c>
      <c r="B1962" s="107">
        <v>2732</v>
      </c>
      <c r="C1962" s="107" t="s">
        <v>1496</v>
      </c>
      <c r="D1962" s="107" t="s">
        <v>1635</v>
      </c>
      <c r="E1962" s="36" t="s">
        <v>2636</v>
      </c>
      <c r="F1962" s="65">
        <v>1028949</v>
      </c>
      <c r="G1962" s="107" t="s">
        <v>1817</v>
      </c>
      <c r="H1962" s="45">
        <v>50</v>
      </c>
      <c r="I1962" s="107" t="s">
        <v>1044</v>
      </c>
      <c r="J1962" s="1" t="s">
        <v>57</v>
      </c>
      <c r="K1962" s="107" t="s">
        <v>1642</v>
      </c>
      <c r="L1962" s="9">
        <v>323</v>
      </c>
      <c r="M1962" s="108">
        <f t="shared" si="33"/>
        <v>16150</v>
      </c>
      <c r="N1962" s="5" t="s">
        <v>2639</v>
      </c>
      <c r="O1962" s="1" t="s">
        <v>1512</v>
      </c>
      <c r="P1962" s="1" t="s">
        <v>57</v>
      </c>
      <c r="Q1962" s="107" t="s">
        <v>226</v>
      </c>
      <c r="R1962" s="16" t="s">
        <v>1643</v>
      </c>
      <c r="S1962" s="1" t="s">
        <v>2776</v>
      </c>
      <c r="T1962" s="130" t="s">
        <v>1638</v>
      </c>
    </row>
    <row r="1963" spans="1:20" ht="95.1" customHeight="1" x14ac:dyDescent="0.25">
      <c r="A1963" s="121" t="s">
        <v>2280</v>
      </c>
      <c r="B1963" s="107">
        <v>2732</v>
      </c>
      <c r="C1963" s="107" t="s">
        <v>1496</v>
      </c>
      <c r="D1963" s="107" t="s">
        <v>1635</v>
      </c>
      <c r="E1963" s="36" t="s">
        <v>2636</v>
      </c>
      <c r="F1963" s="65">
        <v>1088498</v>
      </c>
      <c r="G1963" s="110" t="s">
        <v>1544</v>
      </c>
      <c r="H1963" s="45">
        <v>9000</v>
      </c>
      <c r="I1963" s="107" t="s">
        <v>1044</v>
      </c>
      <c r="J1963" s="1" t="s">
        <v>57</v>
      </c>
      <c r="K1963" s="107" t="s">
        <v>1644</v>
      </c>
      <c r="L1963" s="9">
        <v>2.31</v>
      </c>
      <c r="M1963" s="108">
        <f t="shared" si="33"/>
        <v>20790</v>
      </c>
      <c r="N1963" s="25" t="s">
        <v>34</v>
      </c>
      <c r="O1963" s="1" t="s">
        <v>1512</v>
      </c>
      <c r="P1963" s="1" t="s">
        <v>57</v>
      </c>
      <c r="Q1963" s="107" t="s">
        <v>226</v>
      </c>
      <c r="R1963" s="16" t="s">
        <v>1645</v>
      </c>
      <c r="S1963" s="1" t="s">
        <v>2776</v>
      </c>
      <c r="T1963" s="130" t="s">
        <v>1638</v>
      </c>
    </row>
    <row r="1964" spans="1:20" ht="95.1" customHeight="1" x14ac:dyDescent="0.25">
      <c r="A1964" s="121" t="s">
        <v>2280</v>
      </c>
      <c r="B1964" s="107">
        <v>2732</v>
      </c>
      <c r="C1964" s="107" t="s">
        <v>1496</v>
      </c>
      <c r="D1964" s="107" t="s">
        <v>1635</v>
      </c>
      <c r="E1964" s="36" t="s">
        <v>2636</v>
      </c>
      <c r="F1964" s="65">
        <v>1090666</v>
      </c>
      <c r="G1964" s="110" t="s">
        <v>1544</v>
      </c>
      <c r="H1964" s="45">
        <v>9000</v>
      </c>
      <c r="I1964" s="107" t="s">
        <v>1044</v>
      </c>
      <c r="J1964" s="1" t="s">
        <v>57</v>
      </c>
      <c r="K1964" s="107" t="s">
        <v>1646</v>
      </c>
      <c r="L1964" s="9">
        <v>5.77</v>
      </c>
      <c r="M1964" s="108">
        <f t="shared" si="33"/>
        <v>51929.999999999993</v>
      </c>
      <c r="N1964" s="25" t="s">
        <v>34</v>
      </c>
      <c r="O1964" s="1" t="s">
        <v>1512</v>
      </c>
      <c r="P1964" s="1" t="s">
        <v>57</v>
      </c>
      <c r="Q1964" s="107" t="s">
        <v>226</v>
      </c>
      <c r="R1964" s="16" t="s">
        <v>1647</v>
      </c>
      <c r="S1964" s="1" t="s">
        <v>2776</v>
      </c>
      <c r="T1964" s="130" t="s">
        <v>1638</v>
      </c>
    </row>
    <row r="1965" spans="1:20" ht="95.1" customHeight="1" x14ac:dyDescent="0.25">
      <c r="A1965" s="121" t="s">
        <v>2280</v>
      </c>
      <c r="B1965" s="107">
        <v>2732</v>
      </c>
      <c r="C1965" s="107" t="s">
        <v>1496</v>
      </c>
      <c r="D1965" s="107" t="s">
        <v>1635</v>
      </c>
      <c r="E1965" s="36" t="s">
        <v>2636</v>
      </c>
      <c r="F1965" s="65">
        <v>1058155</v>
      </c>
      <c r="G1965" s="110" t="s">
        <v>1544</v>
      </c>
      <c r="H1965" s="45">
        <v>1000</v>
      </c>
      <c r="I1965" s="107" t="s">
        <v>1044</v>
      </c>
      <c r="J1965" s="1" t="s">
        <v>57</v>
      </c>
      <c r="K1965" s="107" t="s">
        <v>1648</v>
      </c>
      <c r="L1965" s="9">
        <v>2.0299999999999998</v>
      </c>
      <c r="M1965" s="108">
        <f t="shared" si="33"/>
        <v>2029.9999999999998</v>
      </c>
      <c r="N1965" s="5" t="s">
        <v>2639</v>
      </c>
      <c r="O1965" s="1" t="s">
        <v>1512</v>
      </c>
      <c r="P1965" s="1" t="s">
        <v>57</v>
      </c>
      <c r="Q1965" s="107" t="s">
        <v>226</v>
      </c>
      <c r="R1965" s="16" t="s">
        <v>1649</v>
      </c>
      <c r="S1965" s="1" t="s">
        <v>2776</v>
      </c>
      <c r="T1965" s="130" t="s">
        <v>1638</v>
      </c>
    </row>
    <row r="1966" spans="1:20" ht="95.1" customHeight="1" x14ac:dyDescent="0.25">
      <c r="A1966" s="121" t="s">
        <v>2280</v>
      </c>
      <c r="B1966" s="107">
        <v>2732</v>
      </c>
      <c r="C1966" s="107" t="s">
        <v>1496</v>
      </c>
      <c r="D1966" s="107" t="s">
        <v>1635</v>
      </c>
      <c r="E1966" s="36" t="s">
        <v>2636</v>
      </c>
      <c r="F1966" s="65">
        <v>1062708</v>
      </c>
      <c r="G1966" s="110" t="s">
        <v>1544</v>
      </c>
      <c r="H1966" s="45">
        <v>1000</v>
      </c>
      <c r="I1966" s="107" t="s">
        <v>1044</v>
      </c>
      <c r="J1966" s="1" t="s">
        <v>57</v>
      </c>
      <c r="K1966" s="107" t="s">
        <v>1650</v>
      </c>
      <c r="L1966" s="9">
        <v>5.14</v>
      </c>
      <c r="M1966" s="108">
        <f t="shared" si="33"/>
        <v>5140</v>
      </c>
      <c r="N1966" s="5" t="s">
        <v>2639</v>
      </c>
      <c r="O1966" s="1" t="s">
        <v>1512</v>
      </c>
      <c r="P1966" s="1" t="s">
        <v>57</v>
      </c>
      <c r="Q1966" s="107" t="s">
        <v>226</v>
      </c>
      <c r="R1966" s="16" t="s">
        <v>1651</v>
      </c>
      <c r="S1966" s="1" t="s">
        <v>2776</v>
      </c>
      <c r="T1966" s="130" t="s">
        <v>1638</v>
      </c>
    </row>
    <row r="1967" spans="1:20" ht="95.1" customHeight="1" x14ac:dyDescent="0.25">
      <c r="A1967" s="121" t="s">
        <v>2280</v>
      </c>
      <c r="B1967" s="107">
        <v>2732</v>
      </c>
      <c r="C1967" s="107" t="s">
        <v>1496</v>
      </c>
      <c r="D1967" s="107" t="s">
        <v>1635</v>
      </c>
      <c r="E1967" s="36" t="s">
        <v>2636</v>
      </c>
      <c r="F1967" s="65">
        <v>1062709</v>
      </c>
      <c r="G1967" s="107" t="s">
        <v>1817</v>
      </c>
      <c r="H1967" s="45">
        <v>50</v>
      </c>
      <c r="I1967" s="107" t="s">
        <v>1044</v>
      </c>
      <c r="J1967" s="1" t="s">
        <v>57</v>
      </c>
      <c r="K1967" s="107" t="s">
        <v>1652</v>
      </c>
      <c r="L1967" s="9">
        <v>291.98</v>
      </c>
      <c r="M1967" s="108">
        <f t="shared" si="33"/>
        <v>14599</v>
      </c>
      <c r="N1967" s="25" t="s">
        <v>34</v>
      </c>
      <c r="O1967" s="1" t="s">
        <v>1512</v>
      </c>
      <c r="P1967" s="1" t="s">
        <v>57</v>
      </c>
      <c r="Q1967" s="107" t="s">
        <v>226</v>
      </c>
      <c r="R1967" s="16" t="s">
        <v>1651</v>
      </c>
      <c r="S1967" s="1" t="s">
        <v>2776</v>
      </c>
      <c r="T1967" s="130" t="s">
        <v>1638</v>
      </c>
    </row>
    <row r="1968" spans="1:20" ht="95.1" customHeight="1" x14ac:dyDescent="0.25">
      <c r="A1968" s="121" t="s">
        <v>2280</v>
      </c>
      <c r="B1968" s="107">
        <v>2732</v>
      </c>
      <c r="C1968" s="107" t="s">
        <v>1496</v>
      </c>
      <c r="D1968" s="107" t="s">
        <v>1635</v>
      </c>
      <c r="E1968" s="36" t="s">
        <v>2636</v>
      </c>
      <c r="F1968" s="65">
        <v>1080772</v>
      </c>
      <c r="G1968" s="110" t="s">
        <v>1817</v>
      </c>
      <c r="H1968" s="45">
        <v>50</v>
      </c>
      <c r="I1968" s="107" t="s">
        <v>1044</v>
      </c>
      <c r="J1968" s="1" t="s">
        <v>57</v>
      </c>
      <c r="K1968" s="107" t="s">
        <v>1653</v>
      </c>
      <c r="L1968" s="9">
        <v>103.98</v>
      </c>
      <c r="M1968" s="108">
        <f t="shared" si="33"/>
        <v>5199</v>
      </c>
      <c r="N1968" s="25" t="s">
        <v>34</v>
      </c>
      <c r="O1968" s="1" t="s">
        <v>1512</v>
      </c>
      <c r="P1968" s="1" t="s">
        <v>57</v>
      </c>
      <c r="Q1968" s="107" t="s">
        <v>226</v>
      </c>
      <c r="R1968" s="16" t="s">
        <v>1651</v>
      </c>
      <c r="S1968" s="1" t="s">
        <v>2776</v>
      </c>
      <c r="T1968" s="130" t="s">
        <v>1638</v>
      </c>
    </row>
    <row r="1969" spans="1:20" ht="95.1" customHeight="1" x14ac:dyDescent="0.25">
      <c r="A1969" s="121" t="s">
        <v>2280</v>
      </c>
      <c r="B1969" s="107">
        <v>2732</v>
      </c>
      <c r="C1969" s="107" t="s">
        <v>1496</v>
      </c>
      <c r="D1969" s="107" t="s">
        <v>1635</v>
      </c>
      <c r="E1969" s="36" t="s">
        <v>2636</v>
      </c>
      <c r="F1969" s="65">
        <v>1080773</v>
      </c>
      <c r="G1969" s="110" t="s">
        <v>1817</v>
      </c>
      <c r="H1969" s="45">
        <v>50</v>
      </c>
      <c r="I1969" s="107" t="s">
        <v>1044</v>
      </c>
      <c r="J1969" s="1" t="s">
        <v>57</v>
      </c>
      <c r="K1969" s="107" t="s">
        <v>1654</v>
      </c>
      <c r="L1969" s="9">
        <v>107.12</v>
      </c>
      <c r="M1969" s="108">
        <f t="shared" si="33"/>
        <v>5356</v>
      </c>
      <c r="N1969" s="25" t="s">
        <v>34</v>
      </c>
      <c r="O1969" s="1" t="s">
        <v>1512</v>
      </c>
      <c r="P1969" s="1" t="s">
        <v>57</v>
      </c>
      <c r="Q1969" s="107" t="s">
        <v>226</v>
      </c>
      <c r="R1969" s="16" t="s">
        <v>1651</v>
      </c>
      <c r="S1969" s="1" t="s">
        <v>2776</v>
      </c>
      <c r="T1969" s="130" t="s">
        <v>1638</v>
      </c>
    </row>
    <row r="1970" spans="1:20" ht="95.1" customHeight="1" x14ac:dyDescent="0.25">
      <c r="A1970" s="121" t="s">
        <v>2280</v>
      </c>
      <c r="B1970" s="107">
        <v>2732</v>
      </c>
      <c r="C1970" s="107" t="s">
        <v>1496</v>
      </c>
      <c r="D1970" s="107" t="s">
        <v>1635</v>
      </c>
      <c r="E1970" s="36" t="s">
        <v>2636</v>
      </c>
      <c r="F1970" s="65">
        <v>1012353</v>
      </c>
      <c r="G1970" s="110" t="s">
        <v>1636</v>
      </c>
      <c r="H1970" s="45">
        <v>240000</v>
      </c>
      <c r="I1970" s="107" t="s">
        <v>1044</v>
      </c>
      <c r="J1970" s="1" t="s">
        <v>57</v>
      </c>
      <c r="K1970" s="107" t="s">
        <v>1655</v>
      </c>
      <c r="L1970" s="9">
        <v>0.56000000000000005</v>
      </c>
      <c r="M1970" s="108">
        <f t="shared" si="33"/>
        <v>134400</v>
      </c>
      <c r="N1970" s="25" t="s">
        <v>34</v>
      </c>
      <c r="O1970" s="1" t="s">
        <v>1512</v>
      </c>
      <c r="P1970" s="1" t="s">
        <v>57</v>
      </c>
      <c r="Q1970" s="107" t="s">
        <v>226</v>
      </c>
      <c r="R1970" s="16" t="s">
        <v>1651</v>
      </c>
      <c r="S1970" s="1" t="s">
        <v>2776</v>
      </c>
      <c r="T1970" s="130" t="s">
        <v>1638</v>
      </c>
    </row>
    <row r="1971" spans="1:20" ht="95.1" customHeight="1" x14ac:dyDescent="0.25">
      <c r="A1971" s="121" t="s">
        <v>2280</v>
      </c>
      <c r="B1971" s="107">
        <v>2732</v>
      </c>
      <c r="C1971" s="107" t="s">
        <v>1496</v>
      </c>
      <c r="D1971" s="107" t="s">
        <v>1635</v>
      </c>
      <c r="E1971" s="36" t="s">
        <v>2636</v>
      </c>
      <c r="F1971" s="65">
        <v>1062713</v>
      </c>
      <c r="G1971" s="110" t="s">
        <v>1636</v>
      </c>
      <c r="H1971" s="45">
        <v>15000</v>
      </c>
      <c r="I1971" s="107" t="s">
        <v>1044</v>
      </c>
      <c r="J1971" s="1" t="s">
        <v>57</v>
      </c>
      <c r="K1971" s="107" t="s">
        <v>1656</v>
      </c>
      <c r="L1971" s="9">
        <v>42.34</v>
      </c>
      <c r="M1971" s="108">
        <f t="shared" si="33"/>
        <v>635100</v>
      </c>
      <c r="N1971" s="25" t="s">
        <v>34</v>
      </c>
      <c r="O1971" s="1" t="s">
        <v>1512</v>
      </c>
      <c r="P1971" s="1" t="s">
        <v>57</v>
      </c>
      <c r="Q1971" s="107" t="s">
        <v>226</v>
      </c>
      <c r="R1971" s="16" t="s">
        <v>1651</v>
      </c>
      <c r="S1971" s="1" t="s">
        <v>2776</v>
      </c>
      <c r="T1971" s="130" t="s">
        <v>1638</v>
      </c>
    </row>
    <row r="1972" spans="1:20" ht="95.1" customHeight="1" x14ac:dyDescent="0.25">
      <c r="A1972" s="121" t="s">
        <v>2280</v>
      </c>
      <c r="B1972" s="107">
        <v>2732</v>
      </c>
      <c r="C1972" s="107" t="s">
        <v>1496</v>
      </c>
      <c r="D1972" s="107" t="s">
        <v>1635</v>
      </c>
      <c r="E1972" s="36" t="s">
        <v>2636</v>
      </c>
      <c r="F1972" s="65">
        <v>1062714</v>
      </c>
      <c r="G1972" s="110" t="s">
        <v>1636</v>
      </c>
      <c r="H1972" s="45">
        <v>7500</v>
      </c>
      <c r="I1972" s="107" t="s">
        <v>1044</v>
      </c>
      <c r="J1972" s="1" t="s">
        <v>57</v>
      </c>
      <c r="K1972" s="107" t="s">
        <v>1657</v>
      </c>
      <c r="L1972" s="9">
        <v>42.34</v>
      </c>
      <c r="M1972" s="108">
        <f t="shared" si="33"/>
        <v>317550</v>
      </c>
      <c r="N1972" s="25" t="s">
        <v>34</v>
      </c>
      <c r="O1972" s="1" t="s">
        <v>1512</v>
      </c>
      <c r="P1972" s="1" t="s">
        <v>57</v>
      </c>
      <c r="Q1972" s="107" t="s">
        <v>226</v>
      </c>
      <c r="R1972" s="16" t="s">
        <v>1651</v>
      </c>
      <c r="S1972" s="1" t="s">
        <v>2776</v>
      </c>
      <c r="T1972" s="130" t="s">
        <v>1638</v>
      </c>
    </row>
    <row r="1973" spans="1:20" ht="95.1" customHeight="1" x14ac:dyDescent="0.25">
      <c r="A1973" s="121" t="s">
        <v>2280</v>
      </c>
      <c r="B1973" s="107">
        <v>2732</v>
      </c>
      <c r="C1973" s="107" t="s">
        <v>1496</v>
      </c>
      <c r="D1973" s="107" t="s">
        <v>1635</v>
      </c>
      <c r="E1973" s="36" t="s">
        <v>2636</v>
      </c>
      <c r="F1973" s="65">
        <v>6531139800001</v>
      </c>
      <c r="G1973" s="110" t="s">
        <v>1636</v>
      </c>
      <c r="H1973" s="45">
        <v>18000</v>
      </c>
      <c r="I1973" s="107" t="s">
        <v>1044</v>
      </c>
      <c r="J1973" s="1" t="s">
        <v>57</v>
      </c>
      <c r="K1973" s="107" t="s">
        <v>1658</v>
      </c>
      <c r="L1973" s="9">
        <v>0.17</v>
      </c>
      <c r="M1973" s="108">
        <f t="shared" si="33"/>
        <v>3060</v>
      </c>
      <c r="N1973" s="5" t="s">
        <v>2639</v>
      </c>
      <c r="O1973" s="1" t="s">
        <v>1512</v>
      </c>
      <c r="P1973" s="1" t="s">
        <v>57</v>
      </c>
      <c r="Q1973" s="107" t="s">
        <v>226</v>
      </c>
      <c r="R1973" s="16" t="s">
        <v>1651</v>
      </c>
      <c r="S1973" s="1" t="s">
        <v>2776</v>
      </c>
      <c r="T1973" s="130" t="s">
        <v>1638</v>
      </c>
    </row>
    <row r="1974" spans="1:20" ht="95.1" customHeight="1" x14ac:dyDescent="0.25">
      <c r="A1974" s="121" t="s">
        <v>2280</v>
      </c>
      <c r="B1974" s="107">
        <v>2732</v>
      </c>
      <c r="C1974" s="107" t="s">
        <v>1496</v>
      </c>
      <c r="D1974" s="107" t="s">
        <v>1635</v>
      </c>
      <c r="E1974" s="36" t="s">
        <v>2636</v>
      </c>
      <c r="F1974" s="65">
        <v>1088682</v>
      </c>
      <c r="G1974" s="110" t="s">
        <v>1636</v>
      </c>
      <c r="H1974" s="45">
        <v>105000</v>
      </c>
      <c r="I1974" s="107" t="s">
        <v>1044</v>
      </c>
      <c r="J1974" s="1" t="s">
        <v>57</v>
      </c>
      <c r="K1974" s="107" t="s">
        <v>1659</v>
      </c>
      <c r="L1974" s="9">
        <v>0.14000000000000001</v>
      </c>
      <c r="M1974" s="108">
        <f t="shared" si="33"/>
        <v>14700.000000000002</v>
      </c>
      <c r="N1974" s="5" t="s">
        <v>2639</v>
      </c>
      <c r="O1974" s="1" t="s">
        <v>1512</v>
      </c>
      <c r="P1974" s="1" t="s">
        <v>57</v>
      </c>
      <c r="Q1974" s="107" t="s">
        <v>226</v>
      </c>
      <c r="R1974" s="16" t="s">
        <v>1651</v>
      </c>
      <c r="S1974" s="1" t="s">
        <v>2776</v>
      </c>
      <c r="T1974" s="130" t="s">
        <v>1638</v>
      </c>
    </row>
    <row r="1975" spans="1:20" ht="95.1" customHeight="1" x14ac:dyDescent="0.25">
      <c r="A1975" s="121" t="s">
        <v>2280</v>
      </c>
      <c r="B1975" s="107">
        <v>2732</v>
      </c>
      <c r="C1975" s="107" t="s">
        <v>1496</v>
      </c>
      <c r="D1975" s="107" t="s">
        <v>1635</v>
      </c>
      <c r="E1975" s="36" t="s">
        <v>2636</v>
      </c>
      <c r="F1975" s="65">
        <v>1090330</v>
      </c>
      <c r="G1975" s="110" t="s">
        <v>1636</v>
      </c>
      <c r="H1975" s="45">
        <v>240000</v>
      </c>
      <c r="I1975" s="107" t="s">
        <v>1044</v>
      </c>
      <c r="J1975" s="1" t="s">
        <v>57</v>
      </c>
      <c r="K1975" s="107" t="s">
        <v>1660</v>
      </c>
      <c r="L1975" s="9">
        <v>0.41</v>
      </c>
      <c r="M1975" s="108">
        <f t="shared" si="33"/>
        <v>98400</v>
      </c>
      <c r="N1975" s="5" t="s">
        <v>2639</v>
      </c>
      <c r="O1975" s="1" t="s">
        <v>1512</v>
      </c>
      <c r="P1975" s="1" t="s">
        <v>57</v>
      </c>
      <c r="Q1975" s="107" t="s">
        <v>226</v>
      </c>
      <c r="R1975" s="16" t="s">
        <v>1651</v>
      </c>
      <c r="S1975" s="1" t="s">
        <v>2776</v>
      </c>
      <c r="T1975" s="130" t="s">
        <v>1638</v>
      </c>
    </row>
    <row r="1976" spans="1:20" ht="95.1" customHeight="1" x14ac:dyDescent="0.25">
      <c r="A1976" s="121" t="s">
        <v>2280</v>
      </c>
      <c r="B1976" s="107">
        <v>2732</v>
      </c>
      <c r="C1976" s="107" t="s">
        <v>1496</v>
      </c>
      <c r="D1976" s="107" t="s">
        <v>1635</v>
      </c>
      <c r="E1976" s="36" t="s">
        <v>2636</v>
      </c>
      <c r="F1976" s="65">
        <v>1032799</v>
      </c>
      <c r="G1976" s="110" t="s">
        <v>1636</v>
      </c>
      <c r="H1976" s="45">
        <v>30000</v>
      </c>
      <c r="I1976" s="107" t="s">
        <v>1044</v>
      </c>
      <c r="J1976" s="1" t="s">
        <v>57</v>
      </c>
      <c r="K1976" s="107" t="s">
        <v>1661</v>
      </c>
      <c r="L1976" s="9">
        <v>1.1000000000000001</v>
      </c>
      <c r="M1976" s="108">
        <f t="shared" si="33"/>
        <v>33000</v>
      </c>
      <c r="N1976" s="5" t="s">
        <v>2639</v>
      </c>
      <c r="O1976" s="1" t="s">
        <v>1512</v>
      </c>
      <c r="P1976" s="1" t="s">
        <v>57</v>
      </c>
      <c r="Q1976" s="107" t="s">
        <v>226</v>
      </c>
      <c r="R1976" s="16" t="s">
        <v>1651</v>
      </c>
      <c r="S1976" s="1" t="s">
        <v>2776</v>
      </c>
      <c r="T1976" s="130" t="s">
        <v>1638</v>
      </c>
    </row>
    <row r="1977" spans="1:20" ht="95.1" customHeight="1" x14ac:dyDescent="0.25">
      <c r="A1977" s="121" t="s">
        <v>2280</v>
      </c>
      <c r="B1977" s="107">
        <v>2732</v>
      </c>
      <c r="C1977" s="107" t="s">
        <v>1496</v>
      </c>
      <c r="D1977" s="107" t="s">
        <v>1635</v>
      </c>
      <c r="E1977" s="36" t="s">
        <v>2636</v>
      </c>
      <c r="F1977" s="65">
        <v>1012356</v>
      </c>
      <c r="G1977" s="110" t="s">
        <v>1636</v>
      </c>
      <c r="H1977" s="45">
        <v>825000</v>
      </c>
      <c r="I1977" s="107" t="s">
        <v>1044</v>
      </c>
      <c r="J1977" s="1" t="s">
        <v>57</v>
      </c>
      <c r="K1977" s="107" t="s">
        <v>1662</v>
      </c>
      <c r="L1977" s="9">
        <v>0.77</v>
      </c>
      <c r="M1977" s="108">
        <f t="shared" si="33"/>
        <v>635250</v>
      </c>
      <c r="N1977" s="5" t="s">
        <v>2639</v>
      </c>
      <c r="O1977" s="1" t="s">
        <v>1512</v>
      </c>
      <c r="P1977" s="1" t="s">
        <v>57</v>
      </c>
      <c r="Q1977" s="107" t="s">
        <v>226</v>
      </c>
      <c r="R1977" s="16" t="s">
        <v>1651</v>
      </c>
      <c r="S1977" s="1" t="s">
        <v>2776</v>
      </c>
      <c r="T1977" s="130" t="s">
        <v>1638</v>
      </c>
    </row>
    <row r="1978" spans="1:20" ht="95.1" customHeight="1" x14ac:dyDescent="0.25">
      <c r="A1978" s="121" t="s">
        <v>2280</v>
      </c>
      <c r="B1978" s="107">
        <v>2732</v>
      </c>
      <c r="C1978" s="107" t="s">
        <v>1496</v>
      </c>
      <c r="D1978" s="107" t="s">
        <v>1635</v>
      </c>
      <c r="E1978" s="36" t="s">
        <v>2636</v>
      </c>
      <c r="F1978" s="65">
        <v>1057951</v>
      </c>
      <c r="G1978" s="110" t="s">
        <v>1636</v>
      </c>
      <c r="H1978" s="45">
        <v>4000</v>
      </c>
      <c r="I1978" s="107" t="s">
        <v>1044</v>
      </c>
      <c r="J1978" s="1" t="s">
        <v>57</v>
      </c>
      <c r="K1978" s="107" t="s">
        <v>1663</v>
      </c>
      <c r="L1978" s="9">
        <v>0.85</v>
      </c>
      <c r="M1978" s="108">
        <f t="shared" si="33"/>
        <v>3400</v>
      </c>
      <c r="N1978" s="5" t="s">
        <v>2639</v>
      </c>
      <c r="O1978" s="1" t="s">
        <v>1512</v>
      </c>
      <c r="P1978" s="1" t="s">
        <v>57</v>
      </c>
      <c r="Q1978" s="107" t="s">
        <v>226</v>
      </c>
      <c r="R1978" s="16" t="s">
        <v>1651</v>
      </c>
      <c r="S1978" s="1" t="s">
        <v>2776</v>
      </c>
      <c r="T1978" s="130" t="s">
        <v>1638</v>
      </c>
    </row>
    <row r="1979" spans="1:20" ht="95.1" customHeight="1" x14ac:dyDescent="0.25">
      <c r="A1979" s="121" t="s">
        <v>2280</v>
      </c>
      <c r="B1979" s="107">
        <v>2732</v>
      </c>
      <c r="C1979" s="107" t="s">
        <v>1496</v>
      </c>
      <c r="D1979" s="107" t="s">
        <v>1635</v>
      </c>
      <c r="E1979" s="36" t="s">
        <v>2636</v>
      </c>
      <c r="F1979" s="65">
        <v>1058297</v>
      </c>
      <c r="G1979" s="110" t="s">
        <v>1636</v>
      </c>
      <c r="H1979" s="45">
        <v>4000</v>
      </c>
      <c r="I1979" s="107" t="s">
        <v>1044</v>
      </c>
      <c r="J1979" s="1" t="s">
        <v>57</v>
      </c>
      <c r="K1979" s="107" t="s">
        <v>1664</v>
      </c>
      <c r="L1979" s="9">
        <v>2</v>
      </c>
      <c r="M1979" s="108">
        <f t="shared" si="33"/>
        <v>8000</v>
      </c>
      <c r="N1979" s="5" t="s">
        <v>2639</v>
      </c>
      <c r="O1979" s="1" t="s">
        <v>1512</v>
      </c>
      <c r="P1979" s="1" t="s">
        <v>57</v>
      </c>
      <c r="Q1979" s="107" t="s">
        <v>226</v>
      </c>
      <c r="R1979" s="16" t="s">
        <v>1651</v>
      </c>
      <c r="S1979" s="1" t="s">
        <v>2776</v>
      </c>
      <c r="T1979" s="130" t="s">
        <v>1638</v>
      </c>
    </row>
    <row r="1980" spans="1:20" ht="95.1" customHeight="1" x14ac:dyDescent="0.25">
      <c r="A1980" s="121" t="s">
        <v>2280</v>
      </c>
      <c r="B1980" s="107">
        <v>2732</v>
      </c>
      <c r="C1980" s="107" t="s">
        <v>1496</v>
      </c>
      <c r="D1980" s="107" t="s">
        <v>1635</v>
      </c>
      <c r="E1980" s="36" t="s">
        <v>2636</v>
      </c>
      <c r="F1980" s="65">
        <v>1004991</v>
      </c>
      <c r="G1980" s="110" t="s">
        <v>1636</v>
      </c>
      <c r="H1980" s="45">
        <v>30000</v>
      </c>
      <c r="I1980" s="107" t="s">
        <v>1044</v>
      </c>
      <c r="J1980" s="1" t="s">
        <v>57</v>
      </c>
      <c r="K1980" s="107" t="s">
        <v>1665</v>
      </c>
      <c r="L1980" s="9">
        <v>4.4400000000000004</v>
      </c>
      <c r="M1980" s="108">
        <f t="shared" si="33"/>
        <v>133200</v>
      </c>
      <c r="N1980" s="25" t="s">
        <v>34</v>
      </c>
      <c r="O1980" s="1" t="s">
        <v>1512</v>
      </c>
      <c r="P1980" s="1" t="s">
        <v>57</v>
      </c>
      <c r="Q1980" s="107" t="s">
        <v>226</v>
      </c>
      <c r="R1980" s="16" t="s">
        <v>1651</v>
      </c>
      <c r="S1980" s="1" t="s">
        <v>2776</v>
      </c>
      <c r="T1980" s="130" t="s">
        <v>1638</v>
      </c>
    </row>
    <row r="1981" spans="1:20" ht="95.1" customHeight="1" x14ac:dyDescent="0.25">
      <c r="A1981" s="121" t="s">
        <v>2280</v>
      </c>
      <c r="B1981" s="107">
        <v>2732</v>
      </c>
      <c r="C1981" s="107" t="s">
        <v>1496</v>
      </c>
      <c r="D1981" s="107" t="s">
        <v>1635</v>
      </c>
      <c r="E1981" s="36" t="s">
        <v>2636</v>
      </c>
      <c r="F1981" s="65">
        <v>1088699</v>
      </c>
      <c r="G1981" s="110" t="s">
        <v>1636</v>
      </c>
      <c r="H1981" s="45">
        <v>9000</v>
      </c>
      <c r="I1981" s="107" t="s">
        <v>1044</v>
      </c>
      <c r="J1981" s="1" t="s">
        <v>57</v>
      </c>
      <c r="K1981" s="107" t="s">
        <v>1666</v>
      </c>
      <c r="L1981" s="9">
        <v>6.27</v>
      </c>
      <c r="M1981" s="108">
        <f t="shared" si="33"/>
        <v>56429.999999999993</v>
      </c>
      <c r="N1981" s="25" t="s">
        <v>34</v>
      </c>
      <c r="O1981" s="1" t="s">
        <v>1512</v>
      </c>
      <c r="P1981" s="1" t="s">
        <v>57</v>
      </c>
      <c r="Q1981" s="107" t="s">
        <v>226</v>
      </c>
      <c r="R1981" s="16" t="s">
        <v>1651</v>
      </c>
      <c r="S1981" s="1" t="s">
        <v>2776</v>
      </c>
      <c r="T1981" s="130" t="s">
        <v>1638</v>
      </c>
    </row>
    <row r="1982" spans="1:20" ht="95.1" customHeight="1" x14ac:dyDescent="0.25">
      <c r="A1982" s="121" t="s">
        <v>2280</v>
      </c>
      <c r="B1982" s="107">
        <v>2732</v>
      </c>
      <c r="C1982" s="107" t="s">
        <v>1496</v>
      </c>
      <c r="D1982" s="107" t="s">
        <v>1635</v>
      </c>
      <c r="E1982" s="36" t="s">
        <v>2636</v>
      </c>
      <c r="F1982" s="65">
        <v>1088652</v>
      </c>
      <c r="G1982" s="110" t="s">
        <v>1817</v>
      </c>
      <c r="H1982" s="45">
        <v>12000</v>
      </c>
      <c r="I1982" s="107" t="s">
        <v>1044</v>
      </c>
      <c r="J1982" s="1" t="s">
        <v>57</v>
      </c>
      <c r="K1982" s="107" t="s">
        <v>1667</v>
      </c>
      <c r="L1982" s="9">
        <v>4</v>
      </c>
      <c r="M1982" s="108">
        <f t="shared" si="33"/>
        <v>48000</v>
      </c>
      <c r="N1982" s="5" t="s">
        <v>2639</v>
      </c>
      <c r="O1982" s="1" t="s">
        <v>1512</v>
      </c>
      <c r="P1982" s="1" t="s">
        <v>57</v>
      </c>
      <c r="Q1982" s="107" t="s">
        <v>226</v>
      </c>
      <c r="R1982" s="16" t="s">
        <v>1651</v>
      </c>
      <c r="S1982" s="1" t="s">
        <v>2776</v>
      </c>
      <c r="T1982" s="130" t="s">
        <v>1638</v>
      </c>
    </row>
    <row r="1983" spans="1:20" ht="95.1" customHeight="1" x14ac:dyDescent="0.25">
      <c r="A1983" s="121" t="s">
        <v>2280</v>
      </c>
      <c r="B1983" s="107">
        <v>2732</v>
      </c>
      <c r="C1983" s="107" t="s">
        <v>1496</v>
      </c>
      <c r="D1983" s="107" t="s">
        <v>1635</v>
      </c>
      <c r="E1983" s="36" t="s">
        <v>2636</v>
      </c>
      <c r="F1983" s="65">
        <v>1088701</v>
      </c>
      <c r="G1983" s="110" t="s">
        <v>1817</v>
      </c>
      <c r="H1983" s="45">
        <v>2000</v>
      </c>
      <c r="I1983" s="107" t="s">
        <v>1044</v>
      </c>
      <c r="J1983" s="1" t="s">
        <v>57</v>
      </c>
      <c r="K1983" s="107" t="s">
        <v>1668</v>
      </c>
      <c r="L1983" s="9">
        <v>43.49</v>
      </c>
      <c r="M1983" s="108">
        <f t="shared" si="33"/>
        <v>86980</v>
      </c>
      <c r="N1983" s="5" t="s">
        <v>2639</v>
      </c>
      <c r="O1983" s="1" t="s">
        <v>1512</v>
      </c>
      <c r="P1983" s="1" t="s">
        <v>57</v>
      </c>
      <c r="Q1983" s="107" t="s">
        <v>226</v>
      </c>
      <c r="R1983" s="16" t="s">
        <v>1651</v>
      </c>
      <c r="S1983" s="1" t="s">
        <v>2776</v>
      </c>
      <c r="T1983" s="130" t="s">
        <v>1638</v>
      </c>
    </row>
    <row r="1984" spans="1:20" ht="95.1" customHeight="1" x14ac:dyDescent="0.25">
      <c r="A1984" s="121" t="s">
        <v>2280</v>
      </c>
      <c r="B1984" s="107">
        <v>2732</v>
      </c>
      <c r="C1984" s="107" t="s">
        <v>1496</v>
      </c>
      <c r="D1984" s="107" t="s">
        <v>1635</v>
      </c>
      <c r="E1984" s="36" t="s">
        <v>2636</v>
      </c>
      <c r="F1984" s="65">
        <v>1097278</v>
      </c>
      <c r="G1984" s="110" t="s">
        <v>1817</v>
      </c>
      <c r="H1984" s="141">
        <v>9000</v>
      </c>
      <c r="I1984" s="107" t="s">
        <v>1044</v>
      </c>
      <c r="J1984" s="1" t="s">
        <v>57</v>
      </c>
      <c r="K1984" s="107" t="s">
        <v>1669</v>
      </c>
      <c r="L1984" s="9">
        <v>219.38</v>
      </c>
      <c r="M1984" s="108">
        <f t="shared" si="33"/>
        <v>1974420</v>
      </c>
      <c r="N1984" s="25" t="s">
        <v>34</v>
      </c>
      <c r="O1984" s="1" t="s">
        <v>1512</v>
      </c>
      <c r="P1984" s="1" t="s">
        <v>57</v>
      </c>
      <c r="Q1984" s="107" t="s">
        <v>226</v>
      </c>
      <c r="R1984" s="16" t="s">
        <v>1651</v>
      </c>
      <c r="S1984" s="1" t="s">
        <v>2776</v>
      </c>
      <c r="T1984" s="130" t="s">
        <v>1638</v>
      </c>
    </row>
    <row r="1985" spans="1:20" ht="95.1" customHeight="1" x14ac:dyDescent="0.25">
      <c r="A1985" s="121" t="s">
        <v>2280</v>
      </c>
      <c r="B1985" s="107">
        <v>2732</v>
      </c>
      <c r="C1985" s="107" t="s">
        <v>1496</v>
      </c>
      <c r="D1985" s="107" t="s">
        <v>1635</v>
      </c>
      <c r="E1985" s="36" t="s">
        <v>2636</v>
      </c>
      <c r="F1985" s="65">
        <v>1085000</v>
      </c>
      <c r="G1985" s="110" t="s">
        <v>1817</v>
      </c>
      <c r="H1985" s="141">
        <v>3000</v>
      </c>
      <c r="I1985" s="107" t="s">
        <v>1044</v>
      </c>
      <c r="J1985" s="1" t="s">
        <v>57</v>
      </c>
      <c r="K1985" s="107" t="s">
        <v>1670</v>
      </c>
      <c r="L1985" s="9">
        <v>120.25</v>
      </c>
      <c r="M1985" s="108">
        <f t="shared" si="33"/>
        <v>360750</v>
      </c>
      <c r="N1985" s="5" t="s">
        <v>2639</v>
      </c>
      <c r="O1985" s="1" t="s">
        <v>1512</v>
      </c>
      <c r="P1985" s="1" t="s">
        <v>57</v>
      </c>
      <c r="Q1985" s="107" t="s">
        <v>226</v>
      </c>
      <c r="R1985" s="16" t="s">
        <v>1651</v>
      </c>
      <c r="S1985" s="1" t="s">
        <v>2776</v>
      </c>
      <c r="T1985" s="130" t="s">
        <v>1638</v>
      </c>
    </row>
    <row r="1986" spans="1:20" ht="95.1" customHeight="1" x14ac:dyDescent="0.25">
      <c r="A1986" s="121" t="s">
        <v>2280</v>
      </c>
      <c r="B1986" s="107">
        <v>2732</v>
      </c>
      <c r="C1986" s="107" t="s">
        <v>1496</v>
      </c>
      <c r="D1986" s="107" t="s">
        <v>1635</v>
      </c>
      <c r="E1986" s="36" t="s">
        <v>2636</v>
      </c>
      <c r="F1986" s="65">
        <v>1096489</v>
      </c>
      <c r="G1986" s="110" t="s">
        <v>1817</v>
      </c>
      <c r="H1986" s="141">
        <v>15000</v>
      </c>
      <c r="I1986" s="107" t="s">
        <v>1044</v>
      </c>
      <c r="J1986" s="1" t="s">
        <v>57</v>
      </c>
      <c r="K1986" s="107" t="s">
        <v>1671</v>
      </c>
      <c r="L1986" s="9">
        <v>87.53</v>
      </c>
      <c r="M1986" s="108">
        <f t="shared" si="33"/>
        <v>1312950</v>
      </c>
      <c r="N1986" s="25" t="s">
        <v>34</v>
      </c>
      <c r="O1986" s="1" t="s">
        <v>1512</v>
      </c>
      <c r="P1986" s="1" t="s">
        <v>57</v>
      </c>
      <c r="Q1986" s="107" t="s">
        <v>226</v>
      </c>
      <c r="R1986" s="16" t="s">
        <v>1651</v>
      </c>
      <c r="S1986" s="1" t="s">
        <v>2776</v>
      </c>
      <c r="T1986" s="130" t="s">
        <v>1638</v>
      </c>
    </row>
    <row r="1987" spans="1:20" ht="95.1" customHeight="1" x14ac:dyDescent="0.25">
      <c r="A1987" s="121" t="s">
        <v>2280</v>
      </c>
      <c r="B1987" s="107">
        <v>2732</v>
      </c>
      <c r="C1987" s="107" t="s">
        <v>1496</v>
      </c>
      <c r="D1987" s="107" t="s">
        <v>1635</v>
      </c>
      <c r="E1987" s="36" t="s">
        <v>2636</v>
      </c>
      <c r="F1987" s="65">
        <v>1088893</v>
      </c>
      <c r="G1987" s="110" t="s">
        <v>1636</v>
      </c>
      <c r="H1987" s="141">
        <v>2000</v>
      </c>
      <c r="I1987" s="107" t="s">
        <v>1044</v>
      </c>
      <c r="J1987" s="1" t="s">
        <v>57</v>
      </c>
      <c r="K1987" s="107" t="s">
        <v>1672</v>
      </c>
      <c r="L1987" s="9">
        <v>2.2999999999999998</v>
      </c>
      <c r="M1987" s="108">
        <f t="shared" si="33"/>
        <v>4600</v>
      </c>
      <c r="N1987" s="25" t="s">
        <v>34</v>
      </c>
      <c r="O1987" s="1" t="s">
        <v>1512</v>
      </c>
      <c r="P1987" s="1" t="s">
        <v>57</v>
      </c>
      <c r="Q1987" s="107" t="s">
        <v>226</v>
      </c>
      <c r="R1987" s="16" t="s">
        <v>1651</v>
      </c>
      <c r="S1987" s="1" t="s">
        <v>2776</v>
      </c>
      <c r="T1987" s="130" t="s">
        <v>1638</v>
      </c>
    </row>
    <row r="1988" spans="1:20" ht="95.1" customHeight="1" x14ac:dyDescent="0.25">
      <c r="A1988" s="121" t="s">
        <v>2280</v>
      </c>
      <c r="B1988" s="107">
        <v>2732</v>
      </c>
      <c r="C1988" s="107" t="s">
        <v>1496</v>
      </c>
      <c r="D1988" s="107" t="s">
        <v>1635</v>
      </c>
      <c r="E1988" s="36" t="s">
        <v>2636</v>
      </c>
      <c r="F1988" s="65">
        <v>1062753</v>
      </c>
      <c r="G1988" s="110" t="s">
        <v>1544</v>
      </c>
      <c r="H1988" s="141">
        <v>15000</v>
      </c>
      <c r="I1988" s="107" t="s">
        <v>1044</v>
      </c>
      <c r="J1988" s="1" t="s">
        <v>57</v>
      </c>
      <c r="K1988" s="107" t="s">
        <v>1673</v>
      </c>
      <c r="L1988" s="9">
        <v>0.72</v>
      </c>
      <c r="M1988" s="108">
        <f t="shared" si="33"/>
        <v>10800</v>
      </c>
      <c r="N1988" s="5" t="s">
        <v>2639</v>
      </c>
      <c r="O1988" s="1" t="s">
        <v>1512</v>
      </c>
      <c r="P1988" s="1" t="s">
        <v>57</v>
      </c>
      <c r="Q1988" s="107" t="s">
        <v>226</v>
      </c>
      <c r="R1988" s="16" t="s">
        <v>1651</v>
      </c>
      <c r="S1988" s="1" t="s">
        <v>2776</v>
      </c>
      <c r="T1988" s="130" t="s">
        <v>1638</v>
      </c>
    </row>
    <row r="1989" spans="1:20" ht="95.1" customHeight="1" x14ac:dyDescent="0.25">
      <c r="A1989" s="121" t="s">
        <v>2280</v>
      </c>
      <c r="B1989" s="107">
        <v>2732</v>
      </c>
      <c r="C1989" s="107" t="s">
        <v>1496</v>
      </c>
      <c r="D1989" s="107" t="s">
        <v>1635</v>
      </c>
      <c r="E1989" s="36" t="s">
        <v>2636</v>
      </c>
      <c r="F1989" s="64">
        <v>1062755</v>
      </c>
      <c r="G1989" s="110" t="s">
        <v>1544</v>
      </c>
      <c r="H1989" s="141">
        <v>45000</v>
      </c>
      <c r="I1989" s="107" t="s">
        <v>1044</v>
      </c>
      <c r="J1989" s="1" t="s">
        <v>57</v>
      </c>
      <c r="K1989" s="107" t="s">
        <v>1674</v>
      </c>
      <c r="L1989" s="9">
        <v>0.85</v>
      </c>
      <c r="M1989" s="108">
        <f t="shared" si="33"/>
        <v>38250</v>
      </c>
      <c r="N1989" s="5" t="s">
        <v>2639</v>
      </c>
      <c r="O1989" s="1" t="s">
        <v>1512</v>
      </c>
      <c r="P1989" s="1" t="s">
        <v>57</v>
      </c>
      <c r="Q1989" s="107" t="s">
        <v>226</v>
      </c>
      <c r="R1989" s="16" t="s">
        <v>1651</v>
      </c>
      <c r="S1989" s="1" t="s">
        <v>2776</v>
      </c>
      <c r="T1989" s="130" t="s">
        <v>1638</v>
      </c>
    </row>
    <row r="1990" spans="1:20" ht="95.1" customHeight="1" x14ac:dyDescent="0.25">
      <c r="A1990" s="121" t="s">
        <v>2280</v>
      </c>
      <c r="B1990" s="107">
        <v>2732</v>
      </c>
      <c r="C1990" s="107" t="s">
        <v>1496</v>
      </c>
      <c r="D1990" s="107" t="s">
        <v>1635</v>
      </c>
      <c r="E1990" s="36" t="s">
        <v>2636</v>
      </c>
      <c r="F1990" s="65">
        <v>1062762</v>
      </c>
      <c r="G1990" s="107" t="s">
        <v>1675</v>
      </c>
      <c r="H1990" s="141">
        <v>500</v>
      </c>
      <c r="I1990" s="107" t="s">
        <v>1044</v>
      </c>
      <c r="J1990" s="1" t="s">
        <v>57</v>
      </c>
      <c r="K1990" s="107" t="s">
        <v>1676</v>
      </c>
      <c r="L1990" s="9">
        <v>79.349999999999994</v>
      </c>
      <c r="M1990" s="108">
        <f t="shared" si="33"/>
        <v>39675</v>
      </c>
      <c r="N1990" s="5" t="s">
        <v>2639</v>
      </c>
      <c r="O1990" s="1" t="s">
        <v>1512</v>
      </c>
      <c r="P1990" s="1" t="s">
        <v>57</v>
      </c>
      <c r="Q1990" s="107" t="s">
        <v>226</v>
      </c>
      <c r="R1990" s="16" t="s">
        <v>1651</v>
      </c>
      <c r="S1990" s="1" t="s">
        <v>2776</v>
      </c>
      <c r="T1990" s="130" t="s">
        <v>1638</v>
      </c>
    </row>
    <row r="1991" spans="1:20" ht="95.1" customHeight="1" x14ac:dyDescent="0.25">
      <c r="A1991" s="121" t="s">
        <v>2280</v>
      </c>
      <c r="B1991" s="107">
        <v>2732</v>
      </c>
      <c r="C1991" s="107" t="s">
        <v>1496</v>
      </c>
      <c r="D1991" s="107" t="s">
        <v>1635</v>
      </c>
      <c r="E1991" s="36" t="s">
        <v>2636</v>
      </c>
      <c r="F1991" s="65">
        <v>1062764</v>
      </c>
      <c r="G1991" s="110" t="s">
        <v>1817</v>
      </c>
      <c r="H1991" s="141">
        <v>50</v>
      </c>
      <c r="I1991" s="107" t="s">
        <v>1044</v>
      </c>
      <c r="J1991" s="1" t="s">
        <v>57</v>
      </c>
      <c r="K1991" s="107" t="s">
        <v>1677</v>
      </c>
      <c r="L1991" s="9">
        <v>82.89</v>
      </c>
      <c r="M1991" s="108">
        <f t="shared" si="33"/>
        <v>4144.5</v>
      </c>
      <c r="N1991" s="5" t="s">
        <v>2639</v>
      </c>
      <c r="O1991" s="1" t="s">
        <v>1512</v>
      </c>
      <c r="P1991" s="1" t="s">
        <v>57</v>
      </c>
      <c r="Q1991" s="107" t="s">
        <v>226</v>
      </c>
      <c r="R1991" s="16" t="s">
        <v>1651</v>
      </c>
      <c r="S1991" s="1" t="s">
        <v>2776</v>
      </c>
      <c r="T1991" s="130" t="s">
        <v>1638</v>
      </c>
    </row>
    <row r="1992" spans="1:20" ht="95.1" customHeight="1" x14ac:dyDescent="0.25">
      <c r="A1992" s="121" t="s">
        <v>2280</v>
      </c>
      <c r="B1992" s="107">
        <v>2732</v>
      </c>
      <c r="C1992" s="107" t="s">
        <v>1496</v>
      </c>
      <c r="D1992" s="107" t="s">
        <v>1635</v>
      </c>
      <c r="E1992" s="36" t="s">
        <v>2636</v>
      </c>
      <c r="F1992" s="65">
        <v>1088896</v>
      </c>
      <c r="G1992" s="110" t="s">
        <v>1544</v>
      </c>
      <c r="H1992" s="141">
        <v>900000</v>
      </c>
      <c r="I1992" s="107" t="s">
        <v>1044</v>
      </c>
      <c r="J1992" s="1" t="s">
        <v>57</v>
      </c>
      <c r="K1992" s="107" t="s">
        <v>1678</v>
      </c>
      <c r="L1992" s="9">
        <v>0.82</v>
      </c>
      <c r="M1992" s="108">
        <f t="shared" si="33"/>
        <v>738000</v>
      </c>
      <c r="N1992" s="5" t="s">
        <v>2639</v>
      </c>
      <c r="O1992" s="1" t="s">
        <v>1512</v>
      </c>
      <c r="P1992" s="1" t="s">
        <v>57</v>
      </c>
      <c r="Q1992" s="107" t="s">
        <v>226</v>
      </c>
      <c r="R1992" s="16" t="s">
        <v>1651</v>
      </c>
      <c r="S1992" s="1" t="s">
        <v>2776</v>
      </c>
      <c r="T1992" s="130" t="s">
        <v>1638</v>
      </c>
    </row>
    <row r="1993" spans="1:20" ht="95.1" customHeight="1" x14ac:dyDescent="0.25">
      <c r="A1993" s="121" t="s">
        <v>2280</v>
      </c>
      <c r="B1993" s="107">
        <v>2732</v>
      </c>
      <c r="C1993" s="107" t="s">
        <v>1496</v>
      </c>
      <c r="D1993" s="107" t="s">
        <v>1635</v>
      </c>
      <c r="E1993" s="36" t="s">
        <v>2636</v>
      </c>
      <c r="F1993" s="65">
        <v>1062861</v>
      </c>
      <c r="G1993" s="110" t="s">
        <v>1636</v>
      </c>
      <c r="H1993" s="141">
        <v>3000</v>
      </c>
      <c r="I1993" s="107" t="s">
        <v>1044</v>
      </c>
      <c r="J1993" s="1" t="s">
        <v>57</v>
      </c>
      <c r="K1993" s="107" t="s">
        <v>1679</v>
      </c>
      <c r="L1993" s="9">
        <v>1.1200000000000001</v>
      </c>
      <c r="M1993" s="108">
        <f t="shared" si="33"/>
        <v>3360.0000000000005</v>
      </c>
      <c r="N1993" s="5" t="s">
        <v>2639</v>
      </c>
      <c r="O1993" s="1" t="s">
        <v>1512</v>
      </c>
      <c r="P1993" s="1" t="s">
        <v>57</v>
      </c>
      <c r="Q1993" s="107" t="s">
        <v>226</v>
      </c>
      <c r="R1993" s="16" t="s">
        <v>1651</v>
      </c>
      <c r="S1993" s="1" t="s">
        <v>2776</v>
      </c>
      <c r="T1993" s="130" t="s">
        <v>1638</v>
      </c>
    </row>
    <row r="1994" spans="1:20" ht="95.1" customHeight="1" x14ac:dyDescent="0.25">
      <c r="A1994" s="121" t="s">
        <v>2280</v>
      </c>
      <c r="B1994" s="107">
        <v>2732</v>
      </c>
      <c r="C1994" s="107" t="s">
        <v>1496</v>
      </c>
      <c r="D1994" s="107" t="s">
        <v>1635</v>
      </c>
      <c r="E1994" s="36" t="s">
        <v>2636</v>
      </c>
      <c r="F1994" s="65">
        <v>1062866</v>
      </c>
      <c r="G1994" s="110" t="s">
        <v>1636</v>
      </c>
      <c r="H1994" s="141">
        <v>55000</v>
      </c>
      <c r="I1994" s="107" t="s">
        <v>1044</v>
      </c>
      <c r="J1994" s="1" t="s">
        <v>57</v>
      </c>
      <c r="K1994" s="107" t="s">
        <v>1680</v>
      </c>
      <c r="L1994" s="9">
        <v>4.62</v>
      </c>
      <c r="M1994" s="108">
        <f t="shared" si="33"/>
        <v>254100</v>
      </c>
      <c r="N1994" s="5" t="s">
        <v>2639</v>
      </c>
      <c r="O1994" s="1" t="s">
        <v>1512</v>
      </c>
      <c r="P1994" s="1" t="s">
        <v>57</v>
      </c>
      <c r="Q1994" s="107" t="s">
        <v>226</v>
      </c>
      <c r="R1994" s="16" t="s">
        <v>1651</v>
      </c>
      <c r="S1994" s="1" t="s">
        <v>2776</v>
      </c>
      <c r="T1994" s="130" t="s">
        <v>1638</v>
      </c>
    </row>
    <row r="1995" spans="1:20" ht="95.1" customHeight="1" x14ac:dyDescent="0.25">
      <c r="A1995" s="121" t="s">
        <v>2280</v>
      </c>
      <c r="B1995" s="107">
        <v>2732</v>
      </c>
      <c r="C1995" s="107" t="s">
        <v>1496</v>
      </c>
      <c r="D1995" s="107" t="s">
        <v>1635</v>
      </c>
      <c r="E1995" s="36" t="s">
        <v>2636</v>
      </c>
      <c r="F1995" s="65">
        <v>1062867</v>
      </c>
      <c r="G1995" s="110" t="s">
        <v>1817</v>
      </c>
      <c r="H1995" s="141">
        <v>300</v>
      </c>
      <c r="I1995" s="107" t="s">
        <v>1044</v>
      </c>
      <c r="J1995" s="1" t="s">
        <v>57</v>
      </c>
      <c r="K1995" s="107" t="s">
        <v>1681</v>
      </c>
      <c r="L1995" s="9">
        <v>216</v>
      </c>
      <c r="M1995" s="108">
        <f t="shared" si="33"/>
        <v>64800</v>
      </c>
      <c r="N1995" s="5" t="s">
        <v>2639</v>
      </c>
      <c r="O1995" s="1" t="s">
        <v>1512</v>
      </c>
      <c r="P1995" s="1" t="s">
        <v>57</v>
      </c>
      <c r="Q1995" s="107" t="s">
        <v>226</v>
      </c>
      <c r="R1995" s="16" t="s">
        <v>1651</v>
      </c>
      <c r="S1995" s="1" t="s">
        <v>2776</v>
      </c>
      <c r="T1995" s="130" t="s">
        <v>1638</v>
      </c>
    </row>
    <row r="1996" spans="1:20" ht="95.1" customHeight="1" x14ac:dyDescent="0.25">
      <c r="A1996" s="121" t="s">
        <v>2280</v>
      </c>
      <c r="B1996" s="107">
        <v>2732</v>
      </c>
      <c r="C1996" s="107" t="s">
        <v>1496</v>
      </c>
      <c r="D1996" s="107" t="s">
        <v>1635</v>
      </c>
      <c r="E1996" s="36" t="s">
        <v>2636</v>
      </c>
      <c r="F1996" s="65">
        <v>1109065</v>
      </c>
      <c r="G1996" s="110" t="s">
        <v>1636</v>
      </c>
      <c r="H1996" s="141">
        <v>30000</v>
      </c>
      <c r="I1996" s="107" t="s">
        <v>1044</v>
      </c>
      <c r="J1996" s="1" t="s">
        <v>57</v>
      </c>
      <c r="K1996" s="107" t="s">
        <v>1682</v>
      </c>
      <c r="L1996" s="9">
        <v>1.22</v>
      </c>
      <c r="M1996" s="108">
        <f t="shared" si="33"/>
        <v>36600</v>
      </c>
      <c r="N1996" s="5" t="s">
        <v>2639</v>
      </c>
      <c r="O1996" s="1" t="s">
        <v>1512</v>
      </c>
      <c r="P1996" s="1" t="s">
        <v>57</v>
      </c>
      <c r="Q1996" s="107" t="s">
        <v>226</v>
      </c>
      <c r="R1996" s="16" t="s">
        <v>1651</v>
      </c>
      <c r="S1996" s="1" t="s">
        <v>2776</v>
      </c>
      <c r="T1996" s="130" t="s">
        <v>1638</v>
      </c>
    </row>
    <row r="1997" spans="1:20" ht="95.1" customHeight="1" x14ac:dyDescent="0.25">
      <c r="A1997" s="121" t="s">
        <v>2280</v>
      </c>
      <c r="B1997" s="107">
        <v>2732</v>
      </c>
      <c r="C1997" s="107" t="s">
        <v>1496</v>
      </c>
      <c r="D1997" s="107" t="s">
        <v>1635</v>
      </c>
      <c r="E1997" s="36" t="s">
        <v>2636</v>
      </c>
      <c r="F1997" s="65">
        <v>1088902</v>
      </c>
      <c r="G1997" s="110" t="s">
        <v>1636</v>
      </c>
      <c r="H1997" s="141">
        <v>90000</v>
      </c>
      <c r="I1997" s="107" t="s">
        <v>1044</v>
      </c>
      <c r="J1997" s="1" t="s">
        <v>57</v>
      </c>
      <c r="K1997" s="107" t="s">
        <v>1683</v>
      </c>
      <c r="L1997" s="9">
        <v>1.23</v>
      </c>
      <c r="M1997" s="108">
        <f t="shared" si="33"/>
        <v>110700</v>
      </c>
      <c r="N1997" s="5" t="s">
        <v>2639</v>
      </c>
      <c r="O1997" s="1" t="s">
        <v>1512</v>
      </c>
      <c r="P1997" s="1" t="s">
        <v>57</v>
      </c>
      <c r="Q1997" s="107" t="s">
        <v>226</v>
      </c>
      <c r="R1997" s="16" t="s">
        <v>1651</v>
      </c>
      <c r="S1997" s="1" t="s">
        <v>2776</v>
      </c>
      <c r="T1997" s="130" t="s">
        <v>1638</v>
      </c>
    </row>
    <row r="1998" spans="1:20" ht="95.1" customHeight="1" x14ac:dyDescent="0.25">
      <c r="A1998" s="121" t="s">
        <v>2280</v>
      </c>
      <c r="B1998" s="107">
        <v>2732</v>
      </c>
      <c r="C1998" s="107" t="s">
        <v>1496</v>
      </c>
      <c r="D1998" s="107" t="s">
        <v>1635</v>
      </c>
      <c r="E1998" s="36" t="s">
        <v>2636</v>
      </c>
      <c r="F1998" s="65">
        <v>1012455</v>
      </c>
      <c r="G1998" s="110" t="s">
        <v>1636</v>
      </c>
      <c r="H1998" s="141">
        <v>75000</v>
      </c>
      <c r="I1998" s="107" t="s">
        <v>1044</v>
      </c>
      <c r="J1998" s="1" t="s">
        <v>57</v>
      </c>
      <c r="K1998" s="107" t="s">
        <v>1684</v>
      </c>
      <c r="L1998" s="9">
        <v>0.24</v>
      </c>
      <c r="M1998" s="108">
        <f t="shared" si="33"/>
        <v>18000</v>
      </c>
      <c r="N1998" s="5" t="s">
        <v>2639</v>
      </c>
      <c r="O1998" s="1" t="s">
        <v>1512</v>
      </c>
      <c r="P1998" s="1" t="s">
        <v>57</v>
      </c>
      <c r="Q1998" s="107" t="s">
        <v>226</v>
      </c>
      <c r="R1998" s="16" t="s">
        <v>1651</v>
      </c>
      <c r="S1998" s="1" t="s">
        <v>2776</v>
      </c>
      <c r="T1998" s="130" t="s">
        <v>1638</v>
      </c>
    </row>
    <row r="1999" spans="1:20" ht="95.1" customHeight="1" x14ac:dyDescent="0.25">
      <c r="A1999" s="121" t="s">
        <v>2280</v>
      </c>
      <c r="B1999" s="107">
        <v>2732</v>
      </c>
      <c r="C1999" s="107" t="s">
        <v>1496</v>
      </c>
      <c r="D1999" s="107" t="s">
        <v>1635</v>
      </c>
      <c r="E1999" s="36" t="s">
        <v>2636</v>
      </c>
      <c r="F1999" s="65">
        <v>1062878</v>
      </c>
      <c r="G1999" s="110" t="s">
        <v>1636</v>
      </c>
      <c r="H1999" s="141">
        <v>3000</v>
      </c>
      <c r="I1999" s="107" t="s">
        <v>1044</v>
      </c>
      <c r="J1999" s="1" t="s">
        <v>57</v>
      </c>
      <c r="K1999" s="107" t="s">
        <v>1685</v>
      </c>
      <c r="L1999" s="9">
        <v>1.81</v>
      </c>
      <c r="M1999" s="108">
        <f t="shared" si="33"/>
        <v>5430</v>
      </c>
      <c r="N1999" s="25" t="s">
        <v>34</v>
      </c>
      <c r="O1999" s="1" t="s">
        <v>1512</v>
      </c>
      <c r="P1999" s="1" t="s">
        <v>57</v>
      </c>
      <c r="Q1999" s="107" t="s">
        <v>226</v>
      </c>
      <c r="R1999" s="16" t="s">
        <v>1651</v>
      </c>
      <c r="S1999" s="1" t="s">
        <v>2776</v>
      </c>
      <c r="T1999" s="130" t="s">
        <v>1638</v>
      </c>
    </row>
    <row r="2000" spans="1:20" ht="95.1" customHeight="1" x14ac:dyDescent="0.25">
      <c r="A2000" s="121" t="s">
        <v>2280</v>
      </c>
      <c r="B2000" s="107">
        <v>2732</v>
      </c>
      <c r="C2000" s="107" t="s">
        <v>1496</v>
      </c>
      <c r="D2000" s="107" t="s">
        <v>1635</v>
      </c>
      <c r="E2000" s="36" t="s">
        <v>2636</v>
      </c>
      <c r="F2000" s="65">
        <v>1109093</v>
      </c>
      <c r="G2000" s="110" t="s">
        <v>1636</v>
      </c>
      <c r="H2000" s="141">
        <v>90000</v>
      </c>
      <c r="I2000" s="107" t="s">
        <v>1044</v>
      </c>
      <c r="J2000" s="1" t="s">
        <v>57</v>
      </c>
      <c r="K2000" s="107" t="s">
        <v>1686</v>
      </c>
      <c r="L2000" s="9">
        <v>0.41</v>
      </c>
      <c r="M2000" s="108">
        <f t="shared" si="33"/>
        <v>36900</v>
      </c>
      <c r="N2000" s="5" t="s">
        <v>2639</v>
      </c>
      <c r="O2000" s="1" t="s">
        <v>1512</v>
      </c>
      <c r="P2000" s="1" t="s">
        <v>57</v>
      </c>
      <c r="Q2000" s="107" t="s">
        <v>226</v>
      </c>
      <c r="R2000" s="16" t="s">
        <v>1651</v>
      </c>
      <c r="S2000" s="1" t="s">
        <v>2776</v>
      </c>
      <c r="T2000" s="130" t="s">
        <v>1638</v>
      </c>
    </row>
    <row r="2001" spans="1:20" ht="95.1" customHeight="1" x14ac:dyDescent="0.25">
      <c r="A2001" s="121" t="s">
        <v>2280</v>
      </c>
      <c r="B2001" s="107">
        <v>2732</v>
      </c>
      <c r="C2001" s="107" t="s">
        <v>1496</v>
      </c>
      <c r="D2001" s="107" t="s">
        <v>1635</v>
      </c>
      <c r="E2001" s="36" t="s">
        <v>2636</v>
      </c>
      <c r="F2001" s="65">
        <v>1109094</v>
      </c>
      <c r="G2001" s="110" t="s">
        <v>1636</v>
      </c>
      <c r="H2001" s="141">
        <v>90000</v>
      </c>
      <c r="I2001" s="107" t="s">
        <v>1044</v>
      </c>
      <c r="J2001" s="1" t="s">
        <v>57</v>
      </c>
      <c r="K2001" s="107" t="s">
        <v>1687</v>
      </c>
      <c r="L2001" s="9">
        <v>0.71</v>
      </c>
      <c r="M2001" s="108">
        <f t="shared" si="33"/>
        <v>63900</v>
      </c>
      <c r="N2001" s="5" t="s">
        <v>2639</v>
      </c>
      <c r="O2001" s="1" t="s">
        <v>1512</v>
      </c>
      <c r="P2001" s="1" t="s">
        <v>57</v>
      </c>
      <c r="Q2001" s="107" t="s">
        <v>226</v>
      </c>
      <c r="R2001" s="16" t="s">
        <v>1651</v>
      </c>
      <c r="S2001" s="1" t="s">
        <v>2776</v>
      </c>
      <c r="T2001" s="130" t="s">
        <v>1638</v>
      </c>
    </row>
    <row r="2002" spans="1:20" ht="95.1" customHeight="1" x14ac:dyDescent="0.25">
      <c r="A2002" s="121" t="s">
        <v>2280</v>
      </c>
      <c r="B2002" s="107">
        <v>2732</v>
      </c>
      <c r="C2002" s="107" t="s">
        <v>1496</v>
      </c>
      <c r="D2002" s="107" t="s">
        <v>1635</v>
      </c>
      <c r="E2002" s="36" t="s">
        <v>2636</v>
      </c>
      <c r="F2002" s="65">
        <v>1109096</v>
      </c>
      <c r="G2002" s="107" t="s">
        <v>1675</v>
      </c>
      <c r="H2002" s="141">
        <v>1000</v>
      </c>
      <c r="I2002" s="107" t="s">
        <v>1044</v>
      </c>
      <c r="J2002" s="1" t="s">
        <v>57</v>
      </c>
      <c r="K2002" s="107" t="s">
        <v>1688</v>
      </c>
      <c r="L2002" s="9">
        <v>5.87</v>
      </c>
      <c r="M2002" s="108">
        <f t="shared" si="33"/>
        <v>5870</v>
      </c>
      <c r="N2002" s="5" t="s">
        <v>2639</v>
      </c>
      <c r="O2002" s="1" t="s">
        <v>1512</v>
      </c>
      <c r="P2002" s="1" t="s">
        <v>57</v>
      </c>
      <c r="Q2002" s="107" t="s">
        <v>226</v>
      </c>
      <c r="R2002" s="16" t="s">
        <v>1651</v>
      </c>
      <c r="S2002" s="1" t="s">
        <v>2776</v>
      </c>
      <c r="T2002" s="130" t="s">
        <v>1638</v>
      </c>
    </row>
    <row r="2003" spans="1:20" ht="95.1" customHeight="1" x14ac:dyDescent="0.25">
      <c r="A2003" s="121" t="s">
        <v>2280</v>
      </c>
      <c r="B2003" s="107">
        <v>2732</v>
      </c>
      <c r="C2003" s="107" t="s">
        <v>1496</v>
      </c>
      <c r="D2003" s="107" t="s">
        <v>1635</v>
      </c>
      <c r="E2003" s="36" t="s">
        <v>2636</v>
      </c>
      <c r="F2003" s="65">
        <v>1062883</v>
      </c>
      <c r="G2003" s="110" t="s">
        <v>1817</v>
      </c>
      <c r="H2003" s="141">
        <v>50</v>
      </c>
      <c r="I2003" s="107" t="s">
        <v>1044</v>
      </c>
      <c r="J2003" s="1" t="s">
        <v>57</v>
      </c>
      <c r="K2003" s="107" t="s">
        <v>1689</v>
      </c>
      <c r="L2003" s="9">
        <v>18.420000000000002</v>
      </c>
      <c r="M2003" s="108">
        <f t="shared" si="33"/>
        <v>921.00000000000011</v>
      </c>
      <c r="N2003" s="5" t="s">
        <v>2639</v>
      </c>
      <c r="O2003" s="1" t="s">
        <v>1512</v>
      </c>
      <c r="P2003" s="1" t="s">
        <v>57</v>
      </c>
      <c r="Q2003" s="107" t="s">
        <v>226</v>
      </c>
      <c r="R2003" s="16" t="s">
        <v>1651</v>
      </c>
      <c r="S2003" s="1" t="s">
        <v>2776</v>
      </c>
      <c r="T2003" s="130" t="s">
        <v>1638</v>
      </c>
    </row>
    <row r="2004" spans="1:20" ht="95.1" customHeight="1" x14ac:dyDescent="0.25">
      <c r="A2004" s="121" t="s">
        <v>2280</v>
      </c>
      <c r="B2004" s="107">
        <v>2732</v>
      </c>
      <c r="C2004" s="107" t="s">
        <v>1496</v>
      </c>
      <c r="D2004" s="107" t="s">
        <v>1635</v>
      </c>
      <c r="E2004" s="36" t="s">
        <v>2636</v>
      </c>
      <c r="F2004" s="65">
        <v>1109099</v>
      </c>
      <c r="G2004" s="110" t="s">
        <v>1636</v>
      </c>
      <c r="H2004" s="141">
        <v>150000</v>
      </c>
      <c r="I2004" s="107" t="s">
        <v>1044</v>
      </c>
      <c r="J2004" s="1" t="s">
        <v>57</v>
      </c>
      <c r="K2004" s="107" t="s">
        <v>1690</v>
      </c>
      <c r="L2004" s="9">
        <v>0.24</v>
      </c>
      <c r="M2004" s="108">
        <f t="shared" si="33"/>
        <v>36000</v>
      </c>
      <c r="N2004" s="5" t="s">
        <v>2639</v>
      </c>
      <c r="O2004" s="1" t="s">
        <v>1512</v>
      </c>
      <c r="P2004" s="1" t="s">
        <v>57</v>
      </c>
      <c r="Q2004" s="107" t="s">
        <v>226</v>
      </c>
      <c r="R2004" s="16" t="s">
        <v>1651</v>
      </c>
      <c r="S2004" s="1" t="s">
        <v>2776</v>
      </c>
      <c r="T2004" s="130" t="s">
        <v>1638</v>
      </c>
    </row>
    <row r="2005" spans="1:20" ht="95.1" customHeight="1" x14ac:dyDescent="0.25">
      <c r="A2005" s="121" t="s">
        <v>2280</v>
      </c>
      <c r="B2005" s="107">
        <v>2732</v>
      </c>
      <c r="C2005" s="107" t="s">
        <v>1496</v>
      </c>
      <c r="D2005" s="107" t="s">
        <v>1635</v>
      </c>
      <c r="E2005" s="36" t="s">
        <v>2636</v>
      </c>
      <c r="F2005" s="65">
        <v>1063012</v>
      </c>
      <c r="G2005" s="110" t="s">
        <v>1636</v>
      </c>
      <c r="H2005" s="141">
        <v>180000</v>
      </c>
      <c r="I2005" s="107" t="s">
        <v>1044</v>
      </c>
      <c r="J2005" s="1" t="s">
        <v>57</v>
      </c>
      <c r="K2005" s="107" t="s">
        <v>1691</v>
      </c>
      <c r="L2005" s="9">
        <v>0.98</v>
      </c>
      <c r="M2005" s="108">
        <f t="shared" si="33"/>
        <v>176400</v>
      </c>
      <c r="N2005" s="5" t="s">
        <v>2639</v>
      </c>
      <c r="O2005" s="1" t="s">
        <v>1512</v>
      </c>
      <c r="P2005" s="1" t="s">
        <v>57</v>
      </c>
      <c r="Q2005" s="107" t="s">
        <v>226</v>
      </c>
      <c r="R2005" s="16" t="s">
        <v>1651</v>
      </c>
      <c r="S2005" s="1" t="s">
        <v>2776</v>
      </c>
      <c r="T2005" s="130" t="s">
        <v>1638</v>
      </c>
    </row>
    <row r="2006" spans="1:20" ht="95.1" customHeight="1" x14ac:dyDescent="0.25">
      <c r="A2006" s="121" t="s">
        <v>2280</v>
      </c>
      <c r="B2006" s="107">
        <v>2732</v>
      </c>
      <c r="C2006" s="107" t="s">
        <v>1496</v>
      </c>
      <c r="D2006" s="107" t="s">
        <v>1635</v>
      </c>
      <c r="E2006" s="36" t="s">
        <v>2636</v>
      </c>
      <c r="F2006" s="65">
        <v>1089675</v>
      </c>
      <c r="G2006" s="107" t="s">
        <v>2034</v>
      </c>
      <c r="H2006" s="141">
        <v>100</v>
      </c>
      <c r="I2006" s="107" t="s">
        <v>1044</v>
      </c>
      <c r="J2006" s="1" t="s">
        <v>57</v>
      </c>
      <c r="K2006" s="107" t="s">
        <v>1692</v>
      </c>
      <c r="L2006" s="9">
        <v>6.43</v>
      </c>
      <c r="M2006" s="108">
        <f t="shared" si="33"/>
        <v>643</v>
      </c>
      <c r="N2006" s="5" t="s">
        <v>2639</v>
      </c>
      <c r="O2006" s="1" t="s">
        <v>1512</v>
      </c>
      <c r="P2006" s="1" t="s">
        <v>57</v>
      </c>
      <c r="Q2006" s="107" t="s">
        <v>226</v>
      </c>
      <c r="R2006" s="16" t="s">
        <v>1651</v>
      </c>
      <c r="S2006" s="1" t="s">
        <v>2776</v>
      </c>
      <c r="T2006" s="130" t="s">
        <v>1638</v>
      </c>
    </row>
    <row r="2007" spans="1:20" ht="95.1" customHeight="1" x14ac:dyDescent="0.25">
      <c r="A2007" s="121" t="s">
        <v>2280</v>
      </c>
      <c r="B2007" s="107">
        <v>2732</v>
      </c>
      <c r="C2007" s="107" t="s">
        <v>1496</v>
      </c>
      <c r="D2007" s="107" t="s">
        <v>1635</v>
      </c>
      <c r="E2007" s="36" t="s">
        <v>2636</v>
      </c>
      <c r="F2007" s="65">
        <v>1063013</v>
      </c>
      <c r="G2007" s="110" t="s">
        <v>1817</v>
      </c>
      <c r="H2007" s="141">
        <v>100</v>
      </c>
      <c r="I2007" s="107" t="s">
        <v>1044</v>
      </c>
      <c r="J2007" s="1" t="s">
        <v>57</v>
      </c>
      <c r="K2007" s="107" t="s">
        <v>1693</v>
      </c>
      <c r="L2007" s="9">
        <v>33.75</v>
      </c>
      <c r="M2007" s="108">
        <f t="shared" si="33"/>
        <v>3375</v>
      </c>
      <c r="N2007" s="5" t="s">
        <v>2639</v>
      </c>
      <c r="O2007" s="1" t="s">
        <v>1512</v>
      </c>
      <c r="P2007" s="1" t="s">
        <v>57</v>
      </c>
      <c r="Q2007" s="107" t="s">
        <v>226</v>
      </c>
      <c r="R2007" s="16" t="s">
        <v>1651</v>
      </c>
      <c r="S2007" s="1" t="s">
        <v>2776</v>
      </c>
      <c r="T2007" s="130" t="s">
        <v>1638</v>
      </c>
    </row>
    <row r="2008" spans="1:20" ht="95.1" customHeight="1" x14ac:dyDescent="0.25">
      <c r="A2008" s="121" t="s">
        <v>2280</v>
      </c>
      <c r="B2008" s="107">
        <v>2732</v>
      </c>
      <c r="C2008" s="107" t="s">
        <v>1496</v>
      </c>
      <c r="D2008" s="107" t="s">
        <v>1635</v>
      </c>
      <c r="E2008" s="36" t="s">
        <v>2636</v>
      </c>
      <c r="F2008" s="65">
        <v>1063014</v>
      </c>
      <c r="G2008" s="110" t="s">
        <v>1636</v>
      </c>
      <c r="H2008" s="141">
        <v>30000</v>
      </c>
      <c r="I2008" s="107" t="s">
        <v>1044</v>
      </c>
      <c r="J2008" s="1" t="s">
        <v>57</v>
      </c>
      <c r="K2008" s="107" t="s">
        <v>1694</v>
      </c>
      <c r="L2008" s="9">
        <v>1.63</v>
      </c>
      <c r="M2008" s="108">
        <f t="shared" si="33"/>
        <v>48900</v>
      </c>
      <c r="N2008" s="5" t="s">
        <v>2639</v>
      </c>
      <c r="O2008" s="1" t="s">
        <v>1512</v>
      </c>
      <c r="P2008" s="1" t="s">
        <v>57</v>
      </c>
      <c r="Q2008" s="107" t="s">
        <v>226</v>
      </c>
      <c r="R2008" s="16" t="s">
        <v>1651</v>
      </c>
      <c r="S2008" s="1" t="s">
        <v>2776</v>
      </c>
      <c r="T2008" s="130" t="s">
        <v>1638</v>
      </c>
    </row>
    <row r="2009" spans="1:20" ht="95.1" customHeight="1" x14ac:dyDescent="0.25">
      <c r="A2009" s="121" t="s">
        <v>2280</v>
      </c>
      <c r="B2009" s="107">
        <v>2732</v>
      </c>
      <c r="C2009" s="107" t="s">
        <v>1496</v>
      </c>
      <c r="D2009" s="107" t="s">
        <v>1635</v>
      </c>
      <c r="E2009" s="36" t="s">
        <v>2636</v>
      </c>
      <c r="F2009" s="65">
        <v>1063017</v>
      </c>
      <c r="G2009" s="1" t="s">
        <v>44</v>
      </c>
      <c r="H2009" s="141">
        <v>3000</v>
      </c>
      <c r="I2009" s="107" t="s">
        <v>1044</v>
      </c>
      <c r="J2009" s="1" t="s">
        <v>57</v>
      </c>
      <c r="K2009" s="107" t="s">
        <v>1695</v>
      </c>
      <c r="L2009" s="9">
        <v>12.14</v>
      </c>
      <c r="M2009" s="108">
        <f t="shared" si="33"/>
        <v>36420</v>
      </c>
      <c r="N2009" s="5" t="s">
        <v>2639</v>
      </c>
      <c r="O2009" s="1" t="s">
        <v>1512</v>
      </c>
      <c r="P2009" s="1" t="s">
        <v>57</v>
      </c>
      <c r="Q2009" s="107" t="s">
        <v>226</v>
      </c>
      <c r="R2009" s="16" t="s">
        <v>1651</v>
      </c>
      <c r="S2009" s="1" t="s">
        <v>2776</v>
      </c>
      <c r="T2009" s="130" t="s">
        <v>1638</v>
      </c>
    </row>
    <row r="2010" spans="1:20" ht="95.1" customHeight="1" x14ac:dyDescent="0.25">
      <c r="A2010" s="121" t="s">
        <v>2280</v>
      </c>
      <c r="B2010" s="107">
        <v>2732</v>
      </c>
      <c r="C2010" s="107" t="s">
        <v>1496</v>
      </c>
      <c r="D2010" s="107" t="s">
        <v>1635</v>
      </c>
      <c r="E2010" s="36" t="s">
        <v>2636</v>
      </c>
      <c r="F2010" s="65">
        <v>1080803</v>
      </c>
      <c r="G2010" s="1" t="s">
        <v>4051</v>
      </c>
      <c r="H2010" s="141">
        <v>375</v>
      </c>
      <c r="I2010" s="107" t="s">
        <v>1044</v>
      </c>
      <c r="J2010" s="1" t="s">
        <v>57</v>
      </c>
      <c r="K2010" s="107" t="s">
        <v>1696</v>
      </c>
      <c r="L2010" s="9">
        <v>810</v>
      </c>
      <c r="M2010" s="108">
        <f t="shared" si="33"/>
        <v>303750</v>
      </c>
      <c r="N2010" s="5" t="s">
        <v>2639</v>
      </c>
      <c r="O2010" s="1" t="s">
        <v>1512</v>
      </c>
      <c r="P2010" s="1" t="s">
        <v>57</v>
      </c>
      <c r="Q2010" s="107" t="s">
        <v>226</v>
      </c>
      <c r="R2010" s="16" t="s">
        <v>1651</v>
      </c>
      <c r="S2010" s="1" t="s">
        <v>2776</v>
      </c>
      <c r="T2010" s="130" t="s">
        <v>1638</v>
      </c>
    </row>
    <row r="2011" spans="1:20" ht="95.1" customHeight="1" x14ac:dyDescent="0.25">
      <c r="A2011" s="121" t="s">
        <v>2280</v>
      </c>
      <c r="B2011" s="107">
        <v>2732</v>
      </c>
      <c r="C2011" s="107" t="s">
        <v>1496</v>
      </c>
      <c r="D2011" s="107" t="s">
        <v>1635</v>
      </c>
      <c r="E2011" s="36" t="s">
        <v>2636</v>
      </c>
      <c r="F2011" s="65">
        <v>1080804</v>
      </c>
      <c r="G2011" s="1" t="s">
        <v>4051</v>
      </c>
      <c r="H2011" s="141">
        <v>40</v>
      </c>
      <c r="I2011" s="107" t="s">
        <v>1044</v>
      </c>
      <c r="J2011" s="1" t="s">
        <v>57</v>
      </c>
      <c r="K2011" s="107" t="s">
        <v>1697</v>
      </c>
      <c r="L2011" s="9">
        <v>670</v>
      </c>
      <c r="M2011" s="108">
        <f t="shared" si="33"/>
        <v>26800</v>
      </c>
      <c r="N2011" s="5" t="s">
        <v>2639</v>
      </c>
      <c r="O2011" s="1" t="s">
        <v>1512</v>
      </c>
      <c r="P2011" s="1" t="s">
        <v>57</v>
      </c>
      <c r="Q2011" s="107" t="s">
        <v>226</v>
      </c>
      <c r="R2011" s="16" t="s">
        <v>1651</v>
      </c>
      <c r="S2011" s="1" t="s">
        <v>2776</v>
      </c>
      <c r="T2011" s="130" t="s">
        <v>1638</v>
      </c>
    </row>
    <row r="2012" spans="1:20" ht="95.1" customHeight="1" x14ac:dyDescent="0.25">
      <c r="A2012" s="121" t="s">
        <v>2280</v>
      </c>
      <c r="B2012" s="107">
        <v>2732</v>
      </c>
      <c r="C2012" s="107" t="s">
        <v>1496</v>
      </c>
      <c r="D2012" s="107" t="s">
        <v>1635</v>
      </c>
      <c r="E2012" s="36" t="s">
        <v>2636</v>
      </c>
      <c r="F2012" s="65">
        <v>1109236</v>
      </c>
      <c r="G2012" s="110" t="s">
        <v>1544</v>
      </c>
      <c r="H2012" s="141">
        <v>200</v>
      </c>
      <c r="I2012" s="107" t="s">
        <v>1044</v>
      </c>
      <c r="J2012" s="1" t="s">
        <v>57</v>
      </c>
      <c r="K2012" s="107" t="s">
        <v>1698</v>
      </c>
      <c r="L2012" s="9">
        <v>3.13</v>
      </c>
      <c r="M2012" s="108">
        <f t="shared" si="33"/>
        <v>626</v>
      </c>
      <c r="N2012" s="25" t="s">
        <v>34</v>
      </c>
      <c r="O2012" s="1" t="s">
        <v>1512</v>
      </c>
      <c r="P2012" s="1" t="s">
        <v>57</v>
      </c>
      <c r="Q2012" s="107" t="s">
        <v>226</v>
      </c>
      <c r="R2012" s="16" t="s">
        <v>1651</v>
      </c>
      <c r="S2012" s="1" t="s">
        <v>2776</v>
      </c>
      <c r="T2012" s="130" t="s">
        <v>1638</v>
      </c>
    </row>
    <row r="2013" spans="1:20" ht="95.1" customHeight="1" x14ac:dyDescent="0.25">
      <c r="A2013" s="121" t="s">
        <v>2280</v>
      </c>
      <c r="B2013" s="107">
        <v>2732</v>
      </c>
      <c r="C2013" s="107" t="s">
        <v>1496</v>
      </c>
      <c r="D2013" s="107" t="s">
        <v>1635</v>
      </c>
      <c r="E2013" s="36" t="s">
        <v>2636</v>
      </c>
      <c r="F2013" s="65">
        <v>1109237</v>
      </c>
      <c r="G2013" s="110" t="s">
        <v>1544</v>
      </c>
      <c r="H2013" s="141">
        <v>200</v>
      </c>
      <c r="I2013" s="107" t="s">
        <v>1044</v>
      </c>
      <c r="J2013" s="1" t="s">
        <v>57</v>
      </c>
      <c r="K2013" s="107" t="s">
        <v>1699</v>
      </c>
      <c r="L2013" s="9">
        <v>6.18</v>
      </c>
      <c r="M2013" s="108">
        <f t="shared" si="33"/>
        <v>1236</v>
      </c>
      <c r="N2013" s="25" t="s">
        <v>34</v>
      </c>
      <c r="O2013" s="1" t="s">
        <v>1512</v>
      </c>
      <c r="P2013" s="1" t="s">
        <v>57</v>
      </c>
      <c r="Q2013" s="107" t="s">
        <v>226</v>
      </c>
      <c r="R2013" s="16" t="s">
        <v>1651</v>
      </c>
      <c r="S2013" s="1" t="s">
        <v>2776</v>
      </c>
      <c r="T2013" s="130" t="s">
        <v>1638</v>
      </c>
    </row>
    <row r="2014" spans="1:20" ht="95.1" customHeight="1" x14ac:dyDescent="0.25">
      <c r="A2014" s="121" t="s">
        <v>2280</v>
      </c>
      <c r="B2014" s="107">
        <v>2732</v>
      </c>
      <c r="C2014" s="107" t="s">
        <v>1496</v>
      </c>
      <c r="D2014" s="107" t="s">
        <v>1635</v>
      </c>
      <c r="E2014" s="36" t="s">
        <v>2636</v>
      </c>
      <c r="F2014" s="65">
        <v>1075851</v>
      </c>
      <c r="G2014" s="110" t="s">
        <v>1636</v>
      </c>
      <c r="H2014" s="141">
        <v>600000</v>
      </c>
      <c r="I2014" s="107" t="s">
        <v>1044</v>
      </c>
      <c r="J2014" s="1" t="s">
        <v>57</v>
      </c>
      <c r="K2014" s="107" t="s">
        <v>1700</v>
      </c>
      <c r="L2014" s="9">
        <v>1.82</v>
      </c>
      <c r="M2014" s="108">
        <f t="shared" si="33"/>
        <v>1092000</v>
      </c>
      <c r="N2014" s="5" t="s">
        <v>2639</v>
      </c>
      <c r="O2014" s="1" t="s">
        <v>1512</v>
      </c>
      <c r="P2014" s="1" t="s">
        <v>57</v>
      </c>
      <c r="Q2014" s="107" t="s">
        <v>226</v>
      </c>
      <c r="R2014" s="16" t="s">
        <v>1651</v>
      </c>
      <c r="S2014" s="1" t="s">
        <v>2776</v>
      </c>
      <c r="T2014" s="130" t="s">
        <v>1638</v>
      </c>
    </row>
    <row r="2015" spans="1:20" ht="95.1" customHeight="1" x14ac:dyDescent="0.25">
      <c r="A2015" s="121" t="s">
        <v>2280</v>
      </c>
      <c r="B2015" s="107">
        <v>2732</v>
      </c>
      <c r="C2015" s="107" t="s">
        <v>1496</v>
      </c>
      <c r="D2015" s="107" t="s">
        <v>1635</v>
      </c>
      <c r="E2015" s="36" t="s">
        <v>2636</v>
      </c>
      <c r="F2015" s="65">
        <v>1109238</v>
      </c>
      <c r="G2015" s="110" t="s">
        <v>1636</v>
      </c>
      <c r="H2015" s="141">
        <v>5000</v>
      </c>
      <c r="I2015" s="107" t="s">
        <v>1044</v>
      </c>
      <c r="J2015" s="1" t="s">
        <v>57</v>
      </c>
      <c r="K2015" s="107" t="s">
        <v>1701</v>
      </c>
      <c r="L2015" s="9">
        <v>10.36</v>
      </c>
      <c r="M2015" s="108">
        <f t="shared" si="33"/>
        <v>51800</v>
      </c>
      <c r="N2015" s="25" t="s">
        <v>34</v>
      </c>
      <c r="O2015" s="1" t="s">
        <v>1512</v>
      </c>
      <c r="P2015" s="1" t="s">
        <v>57</v>
      </c>
      <c r="Q2015" s="107" t="s">
        <v>226</v>
      </c>
      <c r="R2015" s="16" t="s">
        <v>1651</v>
      </c>
      <c r="S2015" s="1" t="s">
        <v>2776</v>
      </c>
      <c r="T2015" s="130" t="s">
        <v>1638</v>
      </c>
    </row>
    <row r="2016" spans="1:20" ht="95.1" customHeight="1" x14ac:dyDescent="0.25">
      <c r="A2016" s="121" t="s">
        <v>2280</v>
      </c>
      <c r="B2016" s="107">
        <v>2732</v>
      </c>
      <c r="C2016" s="107" t="s">
        <v>1496</v>
      </c>
      <c r="D2016" s="107" t="s">
        <v>1635</v>
      </c>
      <c r="E2016" s="36" t="s">
        <v>2636</v>
      </c>
      <c r="F2016" s="65">
        <v>1080778</v>
      </c>
      <c r="G2016" s="110" t="s">
        <v>1817</v>
      </c>
      <c r="H2016" s="141">
        <v>200</v>
      </c>
      <c r="I2016" s="107" t="s">
        <v>1044</v>
      </c>
      <c r="J2016" s="1" t="s">
        <v>57</v>
      </c>
      <c r="K2016" s="107" t="s">
        <v>1702</v>
      </c>
      <c r="L2016" s="9">
        <v>37.85</v>
      </c>
      <c r="M2016" s="108">
        <f t="shared" si="33"/>
        <v>7570</v>
      </c>
      <c r="N2016" s="25" t="s">
        <v>34</v>
      </c>
      <c r="O2016" s="1" t="s">
        <v>1512</v>
      </c>
      <c r="P2016" s="1" t="s">
        <v>57</v>
      </c>
      <c r="Q2016" s="107" t="s">
        <v>226</v>
      </c>
      <c r="R2016" s="16" t="s">
        <v>1651</v>
      </c>
      <c r="S2016" s="1" t="s">
        <v>2776</v>
      </c>
      <c r="T2016" s="130" t="s">
        <v>1638</v>
      </c>
    </row>
    <row r="2017" spans="1:20" ht="95.1" customHeight="1" x14ac:dyDescent="0.25">
      <c r="A2017" s="121" t="s">
        <v>2280</v>
      </c>
      <c r="B2017" s="107">
        <v>2732</v>
      </c>
      <c r="C2017" s="107" t="s">
        <v>1496</v>
      </c>
      <c r="D2017" s="107" t="s">
        <v>1635</v>
      </c>
      <c r="E2017" s="36" t="s">
        <v>2636</v>
      </c>
      <c r="F2017" s="65">
        <v>1080780</v>
      </c>
      <c r="G2017" s="110" t="s">
        <v>1817</v>
      </c>
      <c r="H2017" s="141">
        <v>12000</v>
      </c>
      <c r="I2017" s="107" t="s">
        <v>1044</v>
      </c>
      <c r="J2017" s="1" t="s">
        <v>57</v>
      </c>
      <c r="K2017" s="107" t="s">
        <v>1703</v>
      </c>
      <c r="L2017" s="9">
        <v>10.59</v>
      </c>
      <c r="M2017" s="108">
        <f t="shared" si="33"/>
        <v>127080</v>
      </c>
      <c r="N2017" s="5" t="s">
        <v>2639</v>
      </c>
      <c r="O2017" s="1" t="s">
        <v>1512</v>
      </c>
      <c r="P2017" s="1" t="s">
        <v>57</v>
      </c>
      <c r="Q2017" s="107" t="s">
        <v>226</v>
      </c>
      <c r="R2017" s="16" t="s">
        <v>1651</v>
      </c>
      <c r="S2017" s="1" t="s">
        <v>2776</v>
      </c>
      <c r="T2017" s="130" t="s">
        <v>1638</v>
      </c>
    </row>
    <row r="2018" spans="1:20" ht="95.1" customHeight="1" x14ac:dyDescent="0.25">
      <c r="A2018" s="121" t="s">
        <v>2280</v>
      </c>
      <c r="B2018" s="107">
        <v>2732</v>
      </c>
      <c r="C2018" s="107" t="s">
        <v>1496</v>
      </c>
      <c r="D2018" s="107" t="s">
        <v>1635</v>
      </c>
      <c r="E2018" s="36" t="s">
        <v>2636</v>
      </c>
      <c r="F2018" s="65">
        <v>1109324</v>
      </c>
      <c r="G2018" s="110" t="s">
        <v>1636</v>
      </c>
      <c r="H2018" s="141">
        <v>40000</v>
      </c>
      <c r="I2018" s="107" t="s">
        <v>1044</v>
      </c>
      <c r="J2018" s="1" t="s">
        <v>57</v>
      </c>
      <c r="K2018" s="107" t="s">
        <v>1704</v>
      </c>
      <c r="L2018" s="9">
        <v>111.91</v>
      </c>
      <c r="M2018" s="108">
        <f t="shared" si="33"/>
        <v>4476400</v>
      </c>
      <c r="N2018" s="25" t="s">
        <v>34</v>
      </c>
      <c r="O2018" s="1" t="s">
        <v>1512</v>
      </c>
      <c r="P2018" s="1" t="s">
        <v>57</v>
      </c>
      <c r="Q2018" s="107" t="s">
        <v>226</v>
      </c>
      <c r="R2018" s="16" t="s">
        <v>1651</v>
      </c>
      <c r="S2018" s="1" t="s">
        <v>2776</v>
      </c>
      <c r="T2018" s="130" t="s">
        <v>1638</v>
      </c>
    </row>
    <row r="2019" spans="1:20" ht="95.1" customHeight="1" x14ac:dyDescent="0.25">
      <c r="A2019" s="121" t="s">
        <v>2280</v>
      </c>
      <c r="B2019" s="107">
        <v>2732</v>
      </c>
      <c r="C2019" s="107" t="s">
        <v>1496</v>
      </c>
      <c r="D2019" s="107" t="s">
        <v>1635</v>
      </c>
      <c r="E2019" s="36" t="s">
        <v>2636</v>
      </c>
      <c r="F2019" s="65">
        <v>1062458</v>
      </c>
      <c r="G2019" s="110" t="s">
        <v>1636</v>
      </c>
      <c r="H2019" s="141">
        <v>45000</v>
      </c>
      <c r="I2019" s="107" t="s">
        <v>1044</v>
      </c>
      <c r="J2019" s="1" t="s">
        <v>57</v>
      </c>
      <c r="K2019" s="107" t="s">
        <v>1705</v>
      </c>
      <c r="L2019" s="9">
        <v>223.85</v>
      </c>
      <c r="M2019" s="108">
        <f t="shared" si="33"/>
        <v>10073250</v>
      </c>
      <c r="N2019" s="25" t="s">
        <v>34</v>
      </c>
      <c r="O2019" s="1" t="s">
        <v>1512</v>
      </c>
      <c r="P2019" s="1" t="s">
        <v>57</v>
      </c>
      <c r="Q2019" s="107" t="s">
        <v>226</v>
      </c>
      <c r="R2019" s="16" t="s">
        <v>1651</v>
      </c>
      <c r="S2019" s="1" t="s">
        <v>2776</v>
      </c>
      <c r="T2019" s="130" t="s">
        <v>1638</v>
      </c>
    </row>
    <row r="2020" spans="1:20" ht="95.1" customHeight="1" x14ac:dyDescent="0.25">
      <c r="A2020" s="121" t="s">
        <v>2280</v>
      </c>
      <c r="B2020" s="107">
        <v>2732</v>
      </c>
      <c r="C2020" s="107" t="s">
        <v>1496</v>
      </c>
      <c r="D2020" s="107" t="s">
        <v>1635</v>
      </c>
      <c r="E2020" s="36" t="s">
        <v>2636</v>
      </c>
      <c r="F2020" s="65">
        <v>1032798</v>
      </c>
      <c r="G2020" s="110" t="s">
        <v>1817</v>
      </c>
      <c r="H2020" s="141">
        <v>200</v>
      </c>
      <c r="I2020" s="107" t="s">
        <v>1044</v>
      </c>
      <c r="J2020" s="1" t="s">
        <v>57</v>
      </c>
      <c r="K2020" s="107" t="s">
        <v>1706</v>
      </c>
      <c r="L2020" s="9">
        <v>36.64</v>
      </c>
      <c r="M2020" s="108">
        <f t="shared" si="33"/>
        <v>7328</v>
      </c>
      <c r="N2020" s="5" t="s">
        <v>2639</v>
      </c>
      <c r="O2020" s="1" t="s">
        <v>1512</v>
      </c>
      <c r="P2020" s="1" t="s">
        <v>57</v>
      </c>
      <c r="Q2020" s="107" t="s">
        <v>226</v>
      </c>
      <c r="R2020" s="16" t="s">
        <v>1651</v>
      </c>
      <c r="S2020" s="1" t="s">
        <v>2776</v>
      </c>
      <c r="T2020" s="130" t="s">
        <v>1638</v>
      </c>
    </row>
    <row r="2021" spans="1:20" ht="95.1" customHeight="1" x14ac:dyDescent="0.25">
      <c r="A2021" s="121" t="s">
        <v>2280</v>
      </c>
      <c r="B2021" s="107">
        <v>2732</v>
      </c>
      <c r="C2021" s="107" t="s">
        <v>1496</v>
      </c>
      <c r="D2021" s="107" t="s">
        <v>1635</v>
      </c>
      <c r="E2021" s="36" t="s">
        <v>2636</v>
      </c>
      <c r="F2021" s="65">
        <v>1063086</v>
      </c>
      <c r="G2021" s="110" t="s">
        <v>1544</v>
      </c>
      <c r="H2021" s="141">
        <v>8000</v>
      </c>
      <c r="I2021" s="107" t="s">
        <v>1044</v>
      </c>
      <c r="J2021" s="1" t="s">
        <v>57</v>
      </c>
      <c r="K2021" s="107" t="s">
        <v>1707</v>
      </c>
      <c r="L2021" s="9">
        <v>0.6</v>
      </c>
      <c r="M2021" s="108">
        <f t="shared" si="33"/>
        <v>4800</v>
      </c>
      <c r="N2021" s="5" t="s">
        <v>2639</v>
      </c>
      <c r="O2021" s="1" t="s">
        <v>1512</v>
      </c>
      <c r="P2021" s="1" t="s">
        <v>57</v>
      </c>
      <c r="Q2021" s="107" t="s">
        <v>226</v>
      </c>
      <c r="R2021" s="16" t="s">
        <v>1651</v>
      </c>
      <c r="S2021" s="1" t="s">
        <v>2776</v>
      </c>
      <c r="T2021" s="130" t="s">
        <v>1638</v>
      </c>
    </row>
    <row r="2022" spans="1:20" s="66" customFormat="1" ht="95.1" customHeight="1" x14ac:dyDescent="0.25">
      <c r="A2022" s="118" t="s">
        <v>2280</v>
      </c>
      <c r="B2022" s="1">
        <v>2732</v>
      </c>
      <c r="C2022" s="107" t="s">
        <v>1496</v>
      </c>
      <c r="D2022" s="1" t="s">
        <v>1635</v>
      </c>
      <c r="E2022" s="36" t="s">
        <v>2636</v>
      </c>
      <c r="F2022" s="26">
        <v>1090344</v>
      </c>
      <c r="G2022" s="110" t="s">
        <v>1544</v>
      </c>
      <c r="H2022" s="134">
        <v>4000</v>
      </c>
      <c r="I2022" s="107" t="s">
        <v>1044</v>
      </c>
      <c r="J2022" s="1" t="s">
        <v>57</v>
      </c>
      <c r="K2022" s="1" t="s">
        <v>1708</v>
      </c>
      <c r="L2022" s="9">
        <v>1.56</v>
      </c>
      <c r="M2022" s="9">
        <f t="shared" si="33"/>
        <v>6240</v>
      </c>
      <c r="N2022" s="5" t="s">
        <v>2639</v>
      </c>
      <c r="O2022" s="1" t="s">
        <v>1512</v>
      </c>
      <c r="P2022" s="1" t="s">
        <v>57</v>
      </c>
      <c r="Q2022" s="1" t="s">
        <v>226</v>
      </c>
      <c r="R2022" s="6" t="s">
        <v>1651</v>
      </c>
      <c r="S2022" s="1" t="s">
        <v>2776</v>
      </c>
      <c r="T2022" s="119" t="s">
        <v>1638</v>
      </c>
    </row>
    <row r="2023" spans="1:20" s="8" customFormat="1" ht="95.1" customHeight="1" x14ac:dyDescent="0.25">
      <c r="A2023" s="121" t="s">
        <v>2280</v>
      </c>
      <c r="B2023" s="107">
        <v>2732</v>
      </c>
      <c r="C2023" s="107" t="s">
        <v>1496</v>
      </c>
      <c r="D2023" s="107" t="s">
        <v>1635</v>
      </c>
      <c r="E2023" s="36" t="s">
        <v>2636</v>
      </c>
      <c r="F2023" s="65">
        <v>1089511</v>
      </c>
      <c r="G2023" s="110" t="s">
        <v>1817</v>
      </c>
      <c r="H2023" s="141">
        <v>200</v>
      </c>
      <c r="I2023" s="107" t="s">
        <v>1044</v>
      </c>
      <c r="J2023" s="1" t="s">
        <v>57</v>
      </c>
      <c r="K2023" s="107" t="s">
        <v>1709</v>
      </c>
      <c r="L2023" s="9">
        <v>19.2</v>
      </c>
      <c r="M2023" s="108">
        <f t="shared" ref="M2023:M2086" si="34">L2023*H2023</f>
        <v>3840</v>
      </c>
      <c r="N2023" s="5" t="s">
        <v>2639</v>
      </c>
      <c r="O2023" s="1" t="s">
        <v>1512</v>
      </c>
      <c r="P2023" s="1" t="s">
        <v>57</v>
      </c>
      <c r="Q2023" s="107" t="s">
        <v>226</v>
      </c>
      <c r="R2023" s="16" t="s">
        <v>1651</v>
      </c>
      <c r="S2023" s="1" t="s">
        <v>2776</v>
      </c>
      <c r="T2023" s="130" t="s">
        <v>1638</v>
      </c>
    </row>
    <row r="2024" spans="1:20" ht="95.1" customHeight="1" x14ac:dyDescent="0.25">
      <c r="A2024" s="121" t="s">
        <v>2280</v>
      </c>
      <c r="B2024" s="107">
        <v>2732</v>
      </c>
      <c r="C2024" s="107" t="s">
        <v>1496</v>
      </c>
      <c r="D2024" s="107" t="s">
        <v>1635</v>
      </c>
      <c r="E2024" s="36" t="s">
        <v>2636</v>
      </c>
      <c r="F2024" s="65">
        <v>48016</v>
      </c>
      <c r="G2024" s="110" t="s">
        <v>1817</v>
      </c>
      <c r="H2024" s="141">
        <v>5000</v>
      </c>
      <c r="I2024" s="107" t="s">
        <v>1044</v>
      </c>
      <c r="J2024" s="1" t="s">
        <v>57</v>
      </c>
      <c r="K2024" s="107" t="s">
        <v>1710</v>
      </c>
      <c r="L2024" s="9">
        <v>8.6999999999999993</v>
      </c>
      <c r="M2024" s="108">
        <f t="shared" si="34"/>
        <v>43500</v>
      </c>
      <c r="N2024" s="5" t="s">
        <v>2639</v>
      </c>
      <c r="O2024" s="1" t="s">
        <v>1512</v>
      </c>
      <c r="P2024" s="1" t="s">
        <v>57</v>
      </c>
      <c r="Q2024" s="107" t="s">
        <v>226</v>
      </c>
      <c r="R2024" s="16" t="s">
        <v>1651</v>
      </c>
      <c r="S2024" s="1" t="s">
        <v>2776</v>
      </c>
      <c r="T2024" s="130" t="s">
        <v>1638</v>
      </c>
    </row>
    <row r="2025" spans="1:20" ht="95.1" customHeight="1" x14ac:dyDescent="0.25">
      <c r="A2025" s="121" t="s">
        <v>2280</v>
      </c>
      <c r="B2025" s="107">
        <v>2732</v>
      </c>
      <c r="C2025" s="107" t="s">
        <v>1496</v>
      </c>
      <c r="D2025" s="107" t="s">
        <v>1635</v>
      </c>
      <c r="E2025" s="36" t="s">
        <v>2636</v>
      </c>
      <c r="F2025" s="65">
        <v>6531145000001</v>
      </c>
      <c r="G2025" s="110" t="s">
        <v>1636</v>
      </c>
      <c r="H2025" s="141">
        <v>5000</v>
      </c>
      <c r="I2025" s="107" t="s">
        <v>1044</v>
      </c>
      <c r="J2025" s="1" t="s">
        <v>57</v>
      </c>
      <c r="K2025" s="107" t="s">
        <v>1711</v>
      </c>
      <c r="L2025" s="9">
        <v>1.85</v>
      </c>
      <c r="M2025" s="108">
        <f t="shared" si="34"/>
        <v>9250</v>
      </c>
      <c r="N2025" s="5" t="s">
        <v>2639</v>
      </c>
      <c r="O2025" s="1" t="s">
        <v>1512</v>
      </c>
      <c r="P2025" s="1" t="s">
        <v>57</v>
      </c>
      <c r="Q2025" s="107" t="s">
        <v>226</v>
      </c>
      <c r="R2025" s="16" t="s">
        <v>1651</v>
      </c>
      <c r="S2025" s="1" t="s">
        <v>2776</v>
      </c>
      <c r="T2025" s="130" t="s">
        <v>1638</v>
      </c>
    </row>
    <row r="2026" spans="1:20" ht="95.1" customHeight="1" x14ac:dyDescent="0.25">
      <c r="A2026" s="121" t="s">
        <v>2280</v>
      </c>
      <c r="B2026" s="107">
        <v>2732</v>
      </c>
      <c r="C2026" s="107" t="s">
        <v>1496</v>
      </c>
      <c r="D2026" s="107" t="s">
        <v>1635</v>
      </c>
      <c r="E2026" s="36" t="s">
        <v>2636</v>
      </c>
      <c r="F2026" s="65">
        <v>1063114</v>
      </c>
      <c r="G2026" s="110" t="s">
        <v>1544</v>
      </c>
      <c r="H2026" s="141">
        <v>10000</v>
      </c>
      <c r="I2026" s="107" t="s">
        <v>1044</v>
      </c>
      <c r="J2026" s="1" t="s">
        <v>57</v>
      </c>
      <c r="K2026" s="107" t="s">
        <v>1712</v>
      </c>
      <c r="L2026" s="9">
        <v>27</v>
      </c>
      <c r="M2026" s="108">
        <f t="shared" si="34"/>
        <v>270000</v>
      </c>
      <c r="N2026" s="5" t="s">
        <v>2639</v>
      </c>
      <c r="O2026" s="1" t="s">
        <v>1512</v>
      </c>
      <c r="P2026" s="1" t="s">
        <v>57</v>
      </c>
      <c r="Q2026" s="107" t="s">
        <v>226</v>
      </c>
      <c r="R2026" s="16" t="s">
        <v>1651</v>
      </c>
      <c r="S2026" s="1" t="s">
        <v>2776</v>
      </c>
      <c r="T2026" s="130" t="s">
        <v>1638</v>
      </c>
    </row>
    <row r="2027" spans="1:20" ht="95.1" customHeight="1" x14ac:dyDescent="0.25">
      <c r="A2027" s="121" t="s">
        <v>2280</v>
      </c>
      <c r="B2027" s="107">
        <v>2732</v>
      </c>
      <c r="C2027" s="107" t="s">
        <v>1496</v>
      </c>
      <c r="D2027" s="107" t="s">
        <v>1635</v>
      </c>
      <c r="E2027" s="36" t="s">
        <v>2636</v>
      </c>
      <c r="F2027" s="65">
        <v>1080783</v>
      </c>
      <c r="G2027" s="110" t="s">
        <v>1817</v>
      </c>
      <c r="H2027" s="141">
        <v>45000</v>
      </c>
      <c r="I2027" s="107" t="s">
        <v>1044</v>
      </c>
      <c r="J2027" s="1" t="s">
        <v>57</v>
      </c>
      <c r="K2027" s="107" t="s">
        <v>1713</v>
      </c>
      <c r="L2027" s="9">
        <v>64.239999999999995</v>
      </c>
      <c r="M2027" s="108">
        <f t="shared" si="34"/>
        <v>2890800</v>
      </c>
      <c r="N2027" s="5" t="s">
        <v>2639</v>
      </c>
      <c r="O2027" s="1" t="s">
        <v>1512</v>
      </c>
      <c r="P2027" s="1" t="s">
        <v>57</v>
      </c>
      <c r="Q2027" s="107" t="s">
        <v>226</v>
      </c>
      <c r="R2027" s="16" t="s">
        <v>1651</v>
      </c>
      <c r="S2027" s="1" t="s">
        <v>2776</v>
      </c>
      <c r="T2027" s="130" t="s">
        <v>1638</v>
      </c>
    </row>
    <row r="2028" spans="1:20" ht="95.1" customHeight="1" x14ac:dyDescent="0.25">
      <c r="A2028" s="121" t="s">
        <v>2280</v>
      </c>
      <c r="B2028" s="107">
        <v>2732</v>
      </c>
      <c r="C2028" s="107" t="s">
        <v>1496</v>
      </c>
      <c r="D2028" s="107" t="s">
        <v>1635</v>
      </c>
      <c r="E2028" s="36" t="s">
        <v>2636</v>
      </c>
      <c r="F2028" s="65">
        <v>1012552</v>
      </c>
      <c r="G2028" s="110" t="s">
        <v>1817</v>
      </c>
      <c r="H2028" s="141">
        <v>3000</v>
      </c>
      <c r="I2028" s="107" t="s">
        <v>1044</v>
      </c>
      <c r="J2028" s="1" t="s">
        <v>57</v>
      </c>
      <c r="K2028" s="107" t="s">
        <v>1714</v>
      </c>
      <c r="L2028" s="9">
        <v>63.08</v>
      </c>
      <c r="M2028" s="108">
        <f t="shared" si="34"/>
        <v>189240</v>
      </c>
      <c r="N2028" s="5" t="s">
        <v>2639</v>
      </c>
      <c r="O2028" s="1" t="s">
        <v>1512</v>
      </c>
      <c r="P2028" s="1" t="s">
        <v>57</v>
      </c>
      <c r="Q2028" s="107" t="s">
        <v>226</v>
      </c>
      <c r="R2028" s="16" t="s">
        <v>1651</v>
      </c>
      <c r="S2028" s="1" t="s">
        <v>2776</v>
      </c>
      <c r="T2028" s="130" t="s">
        <v>1638</v>
      </c>
    </row>
    <row r="2029" spans="1:20" ht="95.1" customHeight="1" x14ac:dyDescent="0.25">
      <c r="A2029" s="121" t="s">
        <v>2280</v>
      </c>
      <c r="B2029" s="107">
        <v>2732</v>
      </c>
      <c r="C2029" s="107" t="s">
        <v>1496</v>
      </c>
      <c r="D2029" s="107" t="s">
        <v>1635</v>
      </c>
      <c r="E2029" s="36" t="s">
        <v>2636</v>
      </c>
      <c r="F2029" s="65">
        <v>1058337</v>
      </c>
      <c r="G2029" s="110" t="s">
        <v>1544</v>
      </c>
      <c r="H2029" s="141">
        <v>75000</v>
      </c>
      <c r="I2029" s="107" t="s">
        <v>1044</v>
      </c>
      <c r="J2029" s="1" t="s">
        <v>57</v>
      </c>
      <c r="K2029" s="107" t="s">
        <v>1715</v>
      </c>
      <c r="L2029" s="9">
        <v>0.22</v>
      </c>
      <c r="M2029" s="108">
        <f>L2029*H2029</f>
        <v>16500</v>
      </c>
      <c r="N2029" s="5" t="s">
        <v>2639</v>
      </c>
      <c r="O2029" s="1" t="s">
        <v>1512</v>
      </c>
      <c r="P2029" s="1" t="s">
        <v>57</v>
      </c>
      <c r="Q2029" s="107" t="s">
        <v>226</v>
      </c>
      <c r="R2029" s="16" t="s">
        <v>1651</v>
      </c>
      <c r="S2029" s="1" t="s">
        <v>2776</v>
      </c>
      <c r="T2029" s="130" t="s">
        <v>1638</v>
      </c>
    </row>
    <row r="2030" spans="1:20" ht="95.1" customHeight="1" x14ac:dyDescent="0.25">
      <c r="A2030" s="121" t="s">
        <v>2280</v>
      </c>
      <c r="B2030" s="107">
        <v>2732</v>
      </c>
      <c r="C2030" s="107" t="s">
        <v>1496</v>
      </c>
      <c r="D2030" s="107" t="s">
        <v>1635</v>
      </c>
      <c r="E2030" s="36" t="s">
        <v>2636</v>
      </c>
      <c r="F2030" s="65">
        <v>1058338</v>
      </c>
      <c r="G2030" s="110" t="s">
        <v>1544</v>
      </c>
      <c r="H2030" s="141">
        <v>45000</v>
      </c>
      <c r="I2030" s="107" t="s">
        <v>1044</v>
      </c>
      <c r="J2030" s="1" t="s">
        <v>57</v>
      </c>
      <c r="K2030" s="107" t="s">
        <v>1716</v>
      </c>
      <c r="L2030" s="9">
        <v>0.38</v>
      </c>
      <c r="M2030" s="108">
        <f>L2030*H2030</f>
        <v>17100</v>
      </c>
      <c r="N2030" s="5" t="s">
        <v>2639</v>
      </c>
      <c r="O2030" s="1" t="s">
        <v>1512</v>
      </c>
      <c r="P2030" s="1" t="s">
        <v>57</v>
      </c>
      <c r="Q2030" s="107" t="s">
        <v>226</v>
      </c>
      <c r="R2030" s="16" t="s">
        <v>1651</v>
      </c>
      <c r="S2030" s="1" t="s">
        <v>2776</v>
      </c>
      <c r="T2030" s="130" t="s">
        <v>1638</v>
      </c>
    </row>
    <row r="2031" spans="1:20" ht="95.1" customHeight="1" x14ac:dyDescent="0.25">
      <c r="A2031" s="121" t="s">
        <v>2280</v>
      </c>
      <c r="B2031" s="107">
        <v>2732</v>
      </c>
      <c r="C2031" s="107" t="s">
        <v>1496</v>
      </c>
      <c r="D2031" s="107" t="s">
        <v>1635</v>
      </c>
      <c r="E2031" s="36" t="s">
        <v>2636</v>
      </c>
      <c r="F2031" s="65">
        <v>1063121</v>
      </c>
      <c r="G2031" s="110" t="s">
        <v>1636</v>
      </c>
      <c r="H2031" s="141">
        <v>1000</v>
      </c>
      <c r="I2031" s="107" t="s">
        <v>1044</v>
      </c>
      <c r="J2031" s="1" t="s">
        <v>57</v>
      </c>
      <c r="K2031" s="107" t="s">
        <v>1717</v>
      </c>
      <c r="L2031" s="9">
        <v>0.82</v>
      </c>
      <c r="M2031" s="108">
        <f>L2031*H2031</f>
        <v>820</v>
      </c>
      <c r="N2031" s="5" t="s">
        <v>2639</v>
      </c>
      <c r="O2031" s="1" t="s">
        <v>1512</v>
      </c>
      <c r="P2031" s="1" t="s">
        <v>57</v>
      </c>
      <c r="Q2031" s="107" t="s">
        <v>226</v>
      </c>
      <c r="R2031" s="16" t="s">
        <v>1651</v>
      </c>
      <c r="S2031" s="1" t="s">
        <v>2776</v>
      </c>
      <c r="T2031" s="130" t="s">
        <v>1638</v>
      </c>
    </row>
    <row r="2032" spans="1:20" ht="95.1" customHeight="1" x14ac:dyDescent="0.25">
      <c r="A2032" s="121" t="s">
        <v>2280</v>
      </c>
      <c r="B2032" s="107">
        <v>2732</v>
      </c>
      <c r="C2032" s="107" t="s">
        <v>1496</v>
      </c>
      <c r="D2032" s="107" t="s">
        <v>1635</v>
      </c>
      <c r="E2032" s="36" t="s">
        <v>2636</v>
      </c>
      <c r="F2032" s="65">
        <v>1063122</v>
      </c>
      <c r="G2032" s="110" t="s">
        <v>1636</v>
      </c>
      <c r="H2032" s="141">
        <v>1000</v>
      </c>
      <c r="I2032" s="107" t="s">
        <v>1044</v>
      </c>
      <c r="J2032" s="1" t="s">
        <v>57</v>
      </c>
      <c r="K2032" s="107" t="s">
        <v>1718</v>
      </c>
      <c r="L2032" s="9">
        <v>4.46</v>
      </c>
      <c r="M2032" s="108">
        <f>L2032*H2032</f>
        <v>4460</v>
      </c>
      <c r="N2032" s="5" t="s">
        <v>2639</v>
      </c>
      <c r="O2032" s="1" t="s">
        <v>1512</v>
      </c>
      <c r="P2032" s="1" t="s">
        <v>57</v>
      </c>
      <c r="Q2032" s="107" t="s">
        <v>226</v>
      </c>
      <c r="R2032" s="16" t="s">
        <v>1651</v>
      </c>
      <c r="S2032" s="1" t="s">
        <v>2776</v>
      </c>
      <c r="T2032" s="130" t="s">
        <v>1638</v>
      </c>
    </row>
    <row r="2033" spans="1:20" ht="95.1" customHeight="1" x14ac:dyDescent="0.25">
      <c r="A2033" s="121" t="s">
        <v>2280</v>
      </c>
      <c r="B2033" s="107">
        <v>2732</v>
      </c>
      <c r="C2033" s="107" t="s">
        <v>1496</v>
      </c>
      <c r="D2033" s="107" t="s">
        <v>1635</v>
      </c>
      <c r="E2033" s="36" t="s">
        <v>2636</v>
      </c>
      <c r="F2033" s="65">
        <v>1080784</v>
      </c>
      <c r="G2033" s="1" t="s">
        <v>44</v>
      </c>
      <c r="H2033" s="141">
        <v>105</v>
      </c>
      <c r="I2033" s="107" t="s">
        <v>1044</v>
      </c>
      <c r="J2033" s="1" t="s">
        <v>57</v>
      </c>
      <c r="K2033" s="107" t="s">
        <v>1719</v>
      </c>
      <c r="L2033" s="9">
        <v>1027.33</v>
      </c>
      <c r="M2033" s="108">
        <f t="shared" si="34"/>
        <v>107869.65</v>
      </c>
      <c r="N2033" s="25" t="s">
        <v>34</v>
      </c>
      <c r="O2033" s="1" t="s">
        <v>1512</v>
      </c>
      <c r="P2033" s="1" t="s">
        <v>57</v>
      </c>
      <c r="Q2033" s="107" t="s">
        <v>226</v>
      </c>
      <c r="R2033" s="16" t="s">
        <v>1651</v>
      </c>
      <c r="S2033" s="1" t="s">
        <v>2776</v>
      </c>
      <c r="T2033" s="130" t="s">
        <v>1638</v>
      </c>
    </row>
    <row r="2034" spans="1:20" ht="95.1" customHeight="1" x14ac:dyDescent="0.25">
      <c r="A2034" s="121" t="s">
        <v>2280</v>
      </c>
      <c r="B2034" s="107">
        <v>2732</v>
      </c>
      <c r="C2034" s="107" t="s">
        <v>1496</v>
      </c>
      <c r="D2034" s="107" t="s">
        <v>1635</v>
      </c>
      <c r="E2034" s="36" t="s">
        <v>2636</v>
      </c>
      <c r="F2034" s="65">
        <v>1080785</v>
      </c>
      <c r="G2034" s="1" t="s">
        <v>44</v>
      </c>
      <c r="H2034" s="141">
        <v>75</v>
      </c>
      <c r="I2034" s="107" t="s">
        <v>1044</v>
      </c>
      <c r="J2034" s="1" t="s">
        <v>57</v>
      </c>
      <c r="K2034" s="107" t="s">
        <v>1720</v>
      </c>
      <c r="L2034" s="9">
        <v>408.36</v>
      </c>
      <c r="M2034" s="108">
        <f t="shared" si="34"/>
        <v>30627</v>
      </c>
      <c r="N2034" s="25" t="s">
        <v>34</v>
      </c>
      <c r="O2034" s="1" t="s">
        <v>1512</v>
      </c>
      <c r="P2034" s="1" t="s">
        <v>57</v>
      </c>
      <c r="Q2034" s="107" t="s">
        <v>226</v>
      </c>
      <c r="R2034" s="16" t="s">
        <v>1651</v>
      </c>
      <c r="S2034" s="1" t="s">
        <v>2776</v>
      </c>
      <c r="T2034" s="130" t="s">
        <v>1638</v>
      </c>
    </row>
    <row r="2035" spans="1:20" ht="95.1" customHeight="1" x14ac:dyDescent="0.25">
      <c r="A2035" s="121" t="s">
        <v>2280</v>
      </c>
      <c r="B2035" s="107">
        <v>2732</v>
      </c>
      <c r="C2035" s="107" t="s">
        <v>1496</v>
      </c>
      <c r="D2035" s="107" t="s">
        <v>1635</v>
      </c>
      <c r="E2035" s="36" t="s">
        <v>2636</v>
      </c>
      <c r="F2035" s="65">
        <v>1063455</v>
      </c>
      <c r="G2035" s="110" t="s">
        <v>1636</v>
      </c>
      <c r="H2035" s="141">
        <v>375000</v>
      </c>
      <c r="I2035" s="107" t="s">
        <v>1044</v>
      </c>
      <c r="J2035" s="1" t="s">
        <v>57</v>
      </c>
      <c r="K2035" s="107" t="s">
        <v>1721</v>
      </c>
      <c r="L2035" s="9">
        <v>0.7</v>
      </c>
      <c r="M2035" s="108">
        <f t="shared" si="34"/>
        <v>262500</v>
      </c>
      <c r="N2035" s="5" t="s">
        <v>2639</v>
      </c>
      <c r="O2035" s="1" t="s">
        <v>1512</v>
      </c>
      <c r="P2035" s="1" t="s">
        <v>57</v>
      </c>
      <c r="Q2035" s="107" t="s">
        <v>226</v>
      </c>
      <c r="R2035" s="16" t="s">
        <v>1651</v>
      </c>
      <c r="S2035" s="1" t="s">
        <v>2776</v>
      </c>
      <c r="T2035" s="130" t="s">
        <v>1638</v>
      </c>
    </row>
    <row r="2036" spans="1:20" ht="95.1" customHeight="1" x14ac:dyDescent="0.25">
      <c r="A2036" s="121" t="s">
        <v>2280</v>
      </c>
      <c r="B2036" s="107">
        <v>2732</v>
      </c>
      <c r="C2036" s="107" t="s">
        <v>1496</v>
      </c>
      <c r="D2036" s="107" t="s">
        <v>1635</v>
      </c>
      <c r="E2036" s="36" t="s">
        <v>2636</v>
      </c>
      <c r="F2036" s="65">
        <v>1057984</v>
      </c>
      <c r="G2036" s="110" t="s">
        <v>1544</v>
      </c>
      <c r="H2036" s="141">
        <v>180000</v>
      </c>
      <c r="I2036" s="107" t="s">
        <v>1044</v>
      </c>
      <c r="J2036" s="1" t="s">
        <v>57</v>
      </c>
      <c r="K2036" s="107" t="s">
        <v>1722</v>
      </c>
      <c r="L2036" s="9">
        <v>1.02</v>
      </c>
      <c r="M2036" s="108">
        <f t="shared" si="34"/>
        <v>183600</v>
      </c>
      <c r="N2036" s="25" t="s">
        <v>34</v>
      </c>
      <c r="O2036" s="1" t="s">
        <v>1512</v>
      </c>
      <c r="P2036" s="1" t="s">
        <v>57</v>
      </c>
      <c r="Q2036" s="107" t="s">
        <v>226</v>
      </c>
      <c r="R2036" s="16" t="s">
        <v>1651</v>
      </c>
      <c r="S2036" s="1" t="s">
        <v>2776</v>
      </c>
      <c r="T2036" s="130" t="s">
        <v>1638</v>
      </c>
    </row>
    <row r="2037" spans="1:20" ht="95.1" customHeight="1" x14ac:dyDescent="0.25">
      <c r="A2037" s="121" t="s">
        <v>2280</v>
      </c>
      <c r="B2037" s="107">
        <v>2732</v>
      </c>
      <c r="C2037" s="107" t="s">
        <v>1496</v>
      </c>
      <c r="D2037" s="107" t="s">
        <v>1635</v>
      </c>
      <c r="E2037" s="36" t="s">
        <v>2636</v>
      </c>
      <c r="F2037" s="65">
        <v>1088378</v>
      </c>
      <c r="G2037" s="110" t="s">
        <v>2034</v>
      </c>
      <c r="H2037" s="141">
        <v>45000</v>
      </c>
      <c r="I2037" s="107" t="s">
        <v>1044</v>
      </c>
      <c r="J2037" s="1" t="s">
        <v>57</v>
      </c>
      <c r="K2037" s="107" t="s">
        <v>1723</v>
      </c>
      <c r="L2037" s="9">
        <v>29.44</v>
      </c>
      <c r="M2037" s="108">
        <f t="shared" si="34"/>
        <v>1324800</v>
      </c>
      <c r="N2037" s="25" t="s">
        <v>34</v>
      </c>
      <c r="O2037" s="1" t="s">
        <v>1512</v>
      </c>
      <c r="P2037" s="1" t="s">
        <v>57</v>
      </c>
      <c r="Q2037" s="107" t="s">
        <v>226</v>
      </c>
      <c r="R2037" s="16" t="s">
        <v>1651</v>
      </c>
      <c r="S2037" s="1" t="s">
        <v>2776</v>
      </c>
      <c r="T2037" s="130" t="s">
        <v>1638</v>
      </c>
    </row>
    <row r="2038" spans="1:20" ht="95.1" customHeight="1" x14ac:dyDescent="0.25">
      <c r="A2038" s="121" t="s">
        <v>2280</v>
      </c>
      <c r="B2038" s="107">
        <v>2732</v>
      </c>
      <c r="C2038" s="107" t="s">
        <v>1496</v>
      </c>
      <c r="D2038" s="107" t="s">
        <v>1635</v>
      </c>
      <c r="E2038" s="36" t="s">
        <v>2636</v>
      </c>
      <c r="F2038" s="65">
        <v>1090194</v>
      </c>
      <c r="G2038" s="110" t="s">
        <v>1817</v>
      </c>
      <c r="H2038" s="141">
        <v>50</v>
      </c>
      <c r="I2038" s="107" t="s">
        <v>1044</v>
      </c>
      <c r="J2038" s="1" t="s">
        <v>57</v>
      </c>
      <c r="K2038" s="107" t="s">
        <v>1724</v>
      </c>
      <c r="L2038" s="9">
        <v>173.25</v>
      </c>
      <c r="M2038" s="108">
        <f t="shared" si="34"/>
        <v>8662.5</v>
      </c>
      <c r="N2038" s="25" t="s">
        <v>34</v>
      </c>
      <c r="O2038" s="1" t="s">
        <v>1512</v>
      </c>
      <c r="P2038" s="1" t="s">
        <v>57</v>
      </c>
      <c r="Q2038" s="107" t="s">
        <v>226</v>
      </c>
      <c r="R2038" s="16" t="s">
        <v>1651</v>
      </c>
      <c r="S2038" s="1" t="s">
        <v>2776</v>
      </c>
      <c r="T2038" s="130" t="s">
        <v>1638</v>
      </c>
    </row>
    <row r="2039" spans="1:20" ht="95.1" customHeight="1" x14ac:dyDescent="0.25">
      <c r="A2039" s="121" t="s">
        <v>2280</v>
      </c>
      <c r="B2039" s="107">
        <v>2732</v>
      </c>
      <c r="C2039" s="107" t="s">
        <v>1496</v>
      </c>
      <c r="D2039" s="107" t="s">
        <v>1635</v>
      </c>
      <c r="E2039" s="36" t="s">
        <v>2636</v>
      </c>
      <c r="F2039" s="65">
        <v>1063252</v>
      </c>
      <c r="G2039" s="110" t="s">
        <v>1817</v>
      </c>
      <c r="H2039" s="141">
        <v>50</v>
      </c>
      <c r="I2039" s="107" t="s">
        <v>1044</v>
      </c>
      <c r="J2039" s="1" t="s">
        <v>57</v>
      </c>
      <c r="K2039" s="107" t="s">
        <v>1725</v>
      </c>
      <c r="L2039" s="9">
        <v>705.67</v>
      </c>
      <c r="M2039" s="108">
        <f t="shared" si="34"/>
        <v>35283.5</v>
      </c>
      <c r="N2039" s="25" t="s">
        <v>34</v>
      </c>
      <c r="O2039" s="1" t="s">
        <v>1512</v>
      </c>
      <c r="P2039" s="1" t="s">
        <v>57</v>
      </c>
      <c r="Q2039" s="107" t="s">
        <v>226</v>
      </c>
      <c r="R2039" s="16" t="s">
        <v>1651</v>
      </c>
      <c r="S2039" s="1" t="s">
        <v>2776</v>
      </c>
      <c r="T2039" s="130" t="s">
        <v>1638</v>
      </c>
    </row>
    <row r="2040" spans="1:20" ht="95.1" customHeight="1" x14ac:dyDescent="0.25">
      <c r="A2040" s="121" t="s">
        <v>2280</v>
      </c>
      <c r="B2040" s="107">
        <v>2732</v>
      </c>
      <c r="C2040" s="107" t="s">
        <v>1496</v>
      </c>
      <c r="D2040" s="107" t="s">
        <v>1635</v>
      </c>
      <c r="E2040" s="36" t="s">
        <v>2636</v>
      </c>
      <c r="F2040" s="65">
        <v>1090223</v>
      </c>
      <c r="G2040" s="107" t="s">
        <v>1726</v>
      </c>
      <c r="H2040" s="141">
        <v>45000</v>
      </c>
      <c r="I2040" s="107" t="s">
        <v>1044</v>
      </c>
      <c r="J2040" s="1" t="s">
        <v>57</v>
      </c>
      <c r="K2040" s="107" t="s">
        <v>1727</v>
      </c>
      <c r="L2040" s="9">
        <v>29.65</v>
      </c>
      <c r="M2040" s="108">
        <f t="shared" si="34"/>
        <v>1334250</v>
      </c>
      <c r="N2040" s="25" t="s">
        <v>34</v>
      </c>
      <c r="O2040" s="1" t="s">
        <v>1512</v>
      </c>
      <c r="P2040" s="1" t="s">
        <v>57</v>
      </c>
      <c r="Q2040" s="107" t="s">
        <v>226</v>
      </c>
      <c r="R2040" s="16" t="s">
        <v>1651</v>
      </c>
      <c r="S2040" s="1" t="s">
        <v>2776</v>
      </c>
      <c r="T2040" s="130" t="s">
        <v>1638</v>
      </c>
    </row>
    <row r="2041" spans="1:20" ht="95.1" customHeight="1" x14ac:dyDescent="0.25">
      <c r="A2041" s="121" t="s">
        <v>2280</v>
      </c>
      <c r="B2041" s="107">
        <v>2732</v>
      </c>
      <c r="C2041" s="107" t="s">
        <v>1496</v>
      </c>
      <c r="D2041" s="107" t="s">
        <v>1635</v>
      </c>
      <c r="E2041" s="36" t="s">
        <v>2636</v>
      </c>
      <c r="F2041" s="65">
        <v>1063563</v>
      </c>
      <c r="G2041" s="107" t="s">
        <v>4063</v>
      </c>
      <c r="H2041" s="141">
        <v>200000</v>
      </c>
      <c r="I2041" s="107" t="s">
        <v>1044</v>
      </c>
      <c r="J2041" s="1" t="s">
        <v>57</v>
      </c>
      <c r="K2041" s="107" t="s">
        <v>1728</v>
      </c>
      <c r="L2041" s="9">
        <v>31.68</v>
      </c>
      <c r="M2041" s="108">
        <f t="shared" si="34"/>
        <v>6336000</v>
      </c>
      <c r="N2041" s="5" t="s">
        <v>2639</v>
      </c>
      <c r="O2041" s="1" t="s">
        <v>1512</v>
      </c>
      <c r="P2041" s="1" t="s">
        <v>57</v>
      </c>
      <c r="Q2041" s="107" t="s">
        <v>226</v>
      </c>
      <c r="R2041" s="16" t="s">
        <v>1651</v>
      </c>
      <c r="S2041" s="1" t="s">
        <v>2776</v>
      </c>
      <c r="T2041" s="130" t="s">
        <v>1638</v>
      </c>
    </row>
    <row r="2042" spans="1:20" ht="95.1" customHeight="1" x14ac:dyDescent="0.25">
      <c r="A2042" s="121" t="s">
        <v>2280</v>
      </c>
      <c r="B2042" s="107">
        <v>2732</v>
      </c>
      <c r="C2042" s="107" t="s">
        <v>1496</v>
      </c>
      <c r="D2042" s="107" t="s">
        <v>1635</v>
      </c>
      <c r="E2042" s="36" t="s">
        <v>2636</v>
      </c>
      <c r="F2042" s="65">
        <v>1063278</v>
      </c>
      <c r="G2042" s="110" t="s">
        <v>1544</v>
      </c>
      <c r="H2042" s="141">
        <v>1000</v>
      </c>
      <c r="I2042" s="107" t="s">
        <v>1044</v>
      </c>
      <c r="J2042" s="1" t="s">
        <v>57</v>
      </c>
      <c r="K2042" s="107" t="s">
        <v>1729</v>
      </c>
      <c r="L2042" s="9">
        <v>1.7</v>
      </c>
      <c r="M2042" s="108">
        <f t="shared" si="34"/>
        <v>1700</v>
      </c>
      <c r="N2042" s="5" t="s">
        <v>2639</v>
      </c>
      <c r="O2042" s="1" t="s">
        <v>1512</v>
      </c>
      <c r="P2042" s="1" t="s">
        <v>57</v>
      </c>
      <c r="Q2042" s="107" t="s">
        <v>226</v>
      </c>
      <c r="R2042" s="16" t="s">
        <v>1651</v>
      </c>
      <c r="S2042" s="1" t="s">
        <v>2776</v>
      </c>
      <c r="T2042" s="130" t="s">
        <v>1638</v>
      </c>
    </row>
    <row r="2043" spans="1:20" ht="95.1" customHeight="1" x14ac:dyDescent="0.25">
      <c r="A2043" s="121" t="s">
        <v>2280</v>
      </c>
      <c r="B2043" s="107">
        <v>2732</v>
      </c>
      <c r="C2043" s="107" t="s">
        <v>1496</v>
      </c>
      <c r="D2043" s="107" t="s">
        <v>1635</v>
      </c>
      <c r="E2043" s="36" t="s">
        <v>2636</v>
      </c>
      <c r="F2043" s="65">
        <v>1063280</v>
      </c>
      <c r="G2043" s="110" t="s">
        <v>1544</v>
      </c>
      <c r="H2043" s="141">
        <v>30000</v>
      </c>
      <c r="I2043" s="107" t="s">
        <v>1044</v>
      </c>
      <c r="J2043" s="1" t="s">
        <v>57</v>
      </c>
      <c r="K2043" s="107" t="s">
        <v>1730</v>
      </c>
      <c r="L2043" s="9">
        <v>1</v>
      </c>
      <c r="M2043" s="108">
        <f t="shared" si="34"/>
        <v>30000</v>
      </c>
      <c r="N2043" s="5" t="s">
        <v>2639</v>
      </c>
      <c r="O2043" s="1" t="s">
        <v>1512</v>
      </c>
      <c r="P2043" s="1" t="s">
        <v>57</v>
      </c>
      <c r="Q2043" s="107" t="s">
        <v>226</v>
      </c>
      <c r="R2043" s="16" t="s">
        <v>1651</v>
      </c>
      <c r="S2043" s="1" t="s">
        <v>2776</v>
      </c>
      <c r="T2043" s="130" t="s">
        <v>1638</v>
      </c>
    </row>
    <row r="2044" spans="1:20" ht="95.1" customHeight="1" x14ac:dyDescent="0.25">
      <c r="A2044" s="121" t="s">
        <v>2280</v>
      </c>
      <c r="B2044" s="107">
        <v>2732</v>
      </c>
      <c r="C2044" s="107" t="s">
        <v>1496</v>
      </c>
      <c r="D2044" s="107" t="s">
        <v>1635</v>
      </c>
      <c r="E2044" s="36" t="s">
        <v>2636</v>
      </c>
      <c r="F2044" s="65">
        <v>1109762</v>
      </c>
      <c r="G2044" s="110" t="s">
        <v>1636</v>
      </c>
      <c r="H2044" s="141">
        <v>600000</v>
      </c>
      <c r="I2044" s="107" t="s">
        <v>1044</v>
      </c>
      <c r="J2044" s="1" t="s">
        <v>57</v>
      </c>
      <c r="K2044" s="107" t="s">
        <v>1731</v>
      </c>
      <c r="L2044" s="9">
        <v>0.16</v>
      </c>
      <c r="M2044" s="108">
        <f t="shared" si="34"/>
        <v>96000</v>
      </c>
      <c r="N2044" s="5" t="s">
        <v>2639</v>
      </c>
      <c r="O2044" s="1" t="s">
        <v>1512</v>
      </c>
      <c r="P2044" s="1" t="s">
        <v>57</v>
      </c>
      <c r="Q2044" s="107" t="s">
        <v>226</v>
      </c>
      <c r="R2044" s="16" t="s">
        <v>1651</v>
      </c>
      <c r="S2044" s="1" t="s">
        <v>2776</v>
      </c>
      <c r="T2044" s="130" t="s">
        <v>1638</v>
      </c>
    </row>
    <row r="2045" spans="1:20" ht="95.1" customHeight="1" x14ac:dyDescent="0.25">
      <c r="A2045" s="121" t="s">
        <v>2280</v>
      </c>
      <c r="B2045" s="107">
        <v>2732</v>
      </c>
      <c r="C2045" s="107" t="s">
        <v>1496</v>
      </c>
      <c r="D2045" s="107" t="s">
        <v>1635</v>
      </c>
      <c r="E2045" s="36" t="s">
        <v>2636</v>
      </c>
      <c r="F2045" s="65">
        <v>1063287</v>
      </c>
      <c r="G2045" s="110" t="s">
        <v>1636</v>
      </c>
      <c r="H2045" s="141">
        <v>60000</v>
      </c>
      <c r="I2045" s="107" t="s">
        <v>1044</v>
      </c>
      <c r="J2045" s="1" t="s">
        <v>57</v>
      </c>
      <c r="K2045" s="107" t="s">
        <v>1732</v>
      </c>
      <c r="L2045" s="9">
        <v>0.12</v>
      </c>
      <c r="M2045" s="108">
        <f t="shared" si="34"/>
        <v>7200</v>
      </c>
      <c r="N2045" s="5" t="s">
        <v>2639</v>
      </c>
      <c r="O2045" s="1" t="s">
        <v>1512</v>
      </c>
      <c r="P2045" s="1" t="s">
        <v>57</v>
      </c>
      <c r="Q2045" s="107" t="s">
        <v>226</v>
      </c>
      <c r="R2045" s="16" t="s">
        <v>1651</v>
      </c>
      <c r="S2045" s="1" t="s">
        <v>2776</v>
      </c>
      <c r="T2045" s="130" t="s">
        <v>1638</v>
      </c>
    </row>
    <row r="2046" spans="1:20" ht="95.1" customHeight="1" x14ac:dyDescent="0.25">
      <c r="A2046" s="121" t="s">
        <v>2280</v>
      </c>
      <c r="B2046" s="107">
        <v>2732</v>
      </c>
      <c r="C2046" s="107" t="s">
        <v>1496</v>
      </c>
      <c r="D2046" s="107" t="s">
        <v>1635</v>
      </c>
      <c r="E2046" s="36" t="s">
        <v>2636</v>
      </c>
      <c r="F2046" s="64">
        <v>1109763</v>
      </c>
      <c r="G2046" s="110" t="s">
        <v>1636</v>
      </c>
      <c r="H2046" s="141">
        <v>120000</v>
      </c>
      <c r="I2046" s="107" t="s">
        <v>1044</v>
      </c>
      <c r="J2046" s="1" t="s">
        <v>57</v>
      </c>
      <c r="K2046" s="107" t="s">
        <v>1733</v>
      </c>
      <c r="L2046" s="9">
        <v>0.15</v>
      </c>
      <c r="M2046" s="108">
        <f t="shared" si="34"/>
        <v>18000</v>
      </c>
      <c r="N2046" s="5" t="s">
        <v>2639</v>
      </c>
      <c r="O2046" s="1" t="s">
        <v>1512</v>
      </c>
      <c r="P2046" s="1" t="s">
        <v>57</v>
      </c>
      <c r="Q2046" s="107" t="s">
        <v>226</v>
      </c>
      <c r="R2046" s="16" t="s">
        <v>1651</v>
      </c>
      <c r="S2046" s="1" t="s">
        <v>2776</v>
      </c>
      <c r="T2046" s="130" t="s">
        <v>1638</v>
      </c>
    </row>
    <row r="2047" spans="1:20" ht="95.1" customHeight="1" x14ac:dyDescent="0.25">
      <c r="A2047" s="121" t="s">
        <v>2280</v>
      </c>
      <c r="B2047" s="107">
        <v>2732</v>
      </c>
      <c r="C2047" s="107" t="s">
        <v>1496</v>
      </c>
      <c r="D2047" s="107" t="s">
        <v>1635</v>
      </c>
      <c r="E2047" s="36" t="s">
        <v>2636</v>
      </c>
      <c r="F2047" s="65">
        <v>1058859</v>
      </c>
      <c r="G2047" s="1" t="s">
        <v>44</v>
      </c>
      <c r="H2047" s="141">
        <v>500</v>
      </c>
      <c r="I2047" s="107" t="s">
        <v>1044</v>
      </c>
      <c r="J2047" s="1" t="s">
        <v>57</v>
      </c>
      <c r="K2047" s="107" t="s">
        <v>1734</v>
      </c>
      <c r="L2047" s="9">
        <v>1579.11</v>
      </c>
      <c r="M2047" s="108">
        <f t="shared" si="34"/>
        <v>789555</v>
      </c>
      <c r="N2047" s="25" t="s">
        <v>34</v>
      </c>
      <c r="O2047" s="1" t="s">
        <v>1512</v>
      </c>
      <c r="P2047" s="1" t="s">
        <v>57</v>
      </c>
      <c r="Q2047" s="107" t="s">
        <v>226</v>
      </c>
      <c r="R2047" s="16" t="s">
        <v>1651</v>
      </c>
      <c r="S2047" s="1" t="s">
        <v>2776</v>
      </c>
      <c r="T2047" s="130" t="s">
        <v>1638</v>
      </c>
    </row>
    <row r="2048" spans="1:20" ht="95.1" customHeight="1" x14ac:dyDescent="0.25">
      <c r="A2048" s="121" t="s">
        <v>2280</v>
      </c>
      <c r="B2048" s="107">
        <v>2732</v>
      </c>
      <c r="C2048" s="107" t="s">
        <v>1496</v>
      </c>
      <c r="D2048" s="107" t="s">
        <v>1635</v>
      </c>
      <c r="E2048" s="36" t="s">
        <v>2636</v>
      </c>
      <c r="F2048" s="65">
        <v>1080793</v>
      </c>
      <c r="G2048" s="1" t="s">
        <v>44</v>
      </c>
      <c r="H2048" s="141">
        <v>2500</v>
      </c>
      <c r="I2048" s="107" t="s">
        <v>1044</v>
      </c>
      <c r="J2048" s="1" t="s">
        <v>57</v>
      </c>
      <c r="K2048" s="107" t="s">
        <v>1735</v>
      </c>
      <c r="L2048" s="9">
        <v>260.22000000000003</v>
      </c>
      <c r="M2048" s="108">
        <f t="shared" si="34"/>
        <v>650550.00000000012</v>
      </c>
      <c r="N2048" s="25" t="s">
        <v>34</v>
      </c>
      <c r="O2048" s="1" t="s">
        <v>1512</v>
      </c>
      <c r="P2048" s="1" t="s">
        <v>57</v>
      </c>
      <c r="Q2048" s="107" t="s">
        <v>226</v>
      </c>
      <c r="R2048" s="16" t="s">
        <v>1651</v>
      </c>
      <c r="S2048" s="1" t="s">
        <v>2776</v>
      </c>
      <c r="T2048" s="130" t="s">
        <v>1638</v>
      </c>
    </row>
    <row r="2049" spans="1:20" ht="95.1" customHeight="1" x14ac:dyDescent="0.25">
      <c r="A2049" s="121" t="s">
        <v>2280</v>
      </c>
      <c r="B2049" s="107">
        <v>2732</v>
      </c>
      <c r="C2049" s="107" t="s">
        <v>1496</v>
      </c>
      <c r="D2049" s="107" t="s">
        <v>1635</v>
      </c>
      <c r="E2049" s="36" t="s">
        <v>2636</v>
      </c>
      <c r="F2049" s="65">
        <v>1112506</v>
      </c>
      <c r="G2049" s="1" t="s">
        <v>44</v>
      </c>
      <c r="H2049" s="141">
        <v>100</v>
      </c>
      <c r="I2049" s="107" t="s">
        <v>1044</v>
      </c>
      <c r="J2049" s="1" t="s">
        <v>57</v>
      </c>
      <c r="K2049" s="107" t="s">
        <v>1736</v>
      </c>
      <c r="L2049" s="9">
        <v>1356.67</v>
      </c>
      <c r="M2049" s="108">
        <f t="shared" si="34"/>
        <v>135667</v>
      </c>
      <c r="N2049" s="25" t="s">
        <v>34</v>
      </c>
      <c r="O2049" s="1" t="s">
        <v>1512</v>
      </c>
      <c r="P2049" s="1" t="s">
        <v>57</v>
      </c>
      <c r="Q2049" s="107" t="s">
        <v>226</v>
      </c>
      <c r="R2049" s="16" t="s">
        <v>1651</v>
      </c>
      <c r="S2049" s="1" t="s">
        <v>2776</v>
      </c>
      <c r="T2049" s="130" t="s">
        <v>1638</v>
      </c>
    </row>
    <row r="2050" spans="1:20" ht="95.1" customHeight="1" x14ac:dyDescent="0.25">
      <c r="A2050" s="121" t="s">
        <v>2280</v>
      </c>
      <c r="B2050" s="107">
        <v>2732</v>
      </c>
      <c r="C2050" s="107" t="s">
        <v>1496</v>
      </c>
      <c r="D2050" s="107" t="s">
        <v>1635</v>
      </c>
      <c r="E2050" s="36" t="s">
        <v>2636</v>
      </c>
      <c r="F2050" s="65">
        <v>1058004</v>
      </c>
      <c r="G2050" s="110" t="s">
        <v>1636</v>
      </c>
      <c r="H2050" s="141">
        <v>60000</v>
      </c>
      <c r="I2050" s="107" t="s">
        <v>1044</v>
      </c>
      <c r="J2050" s="1" t="s">
        <v>57</v>
      </c>
      <c r="K2050" s="107" t="s">
        <v>1737</v>
      </c>
      <c r="L2050" s="9">
        <v>6.04</v>
      </c>
      <c r="M2050" s="108">
        <f t="shared" si="34"/>
        <v>362400</v>
      </c>
      <c r="N2050" s="5" t="s">
        <v>2639</v>
      </c>
      <c r="O2050" s="1" t="s">
        <v>1512</v>
      </c>
      <c r="P2050" s="1" t="s">
        <v>57</v>
      </c>
      <c r="Q2050" s="107" t="s">
        <v>226</v>
      </c>
      <c r="R2050" s="16" t="s">
        <v>1651</v>
      </c>
      <c r="S2050" s="1" t="s">
        <v>2776</v>
      </c>
      <c r="T2050" s="130" t="s">
        <v>1638</v>
      </c>
    </row>
    <row r="2051" spans="1:20" ht="95.1" customHeight="1" x14ac:dyDescent="0.25">
      <c r="A2051" s="121" t="s">
        <v>2280</v>
      </c>
      <c r="B2051" s="107">
        <v>2732</v>
      </c>
      <c r="C2051" s="107" t="s">
        <v>1496</v>
      </c>
      <c r="D2051" s="107" t="s">
        <v>1635</v>
      </c>
      <c r="E2051" s="36" t="s">
        <v>2636</v>
      </c>
      <c r="F2051" s="65">
        <v>1309</v>
      </c>
      <c r="G2051" s="110" t="s">
        <v>1726</v>
      </c>
      <c r="H2051" s="141">
        <v>600</v>
      </c>
      <c r="I2051" s="107" t="s">
        <v>1044</v>
      </c>
      <c r="J2051" s="1" t="s">
        <v>57</v>
      </c>
      <c r="K2051" s="107" t="s">
        <v>1738</v>
      </c>
      <c r="L2051" s="9">
        <v>1776.29</v>
      </c>
      <c r="M2051" s="108">
        <f t="shared" si="34"/>
        <v>1065774</v>
      </c>
      <c r="N2051" s="25" t="s">
        <v>34</v>
      </c>
      <c r="O2051" s="1" t="s">
        <v>1512</v>
      </c>
      <c r="P2051" s="1" t="s">
        <v>57</v>
      </c>
      <c r="Q2051" s="107" t="s">
        <v>226</v>
      </c>
      <c r="R2051" s="16" t="s">
        <v>1651</v>
      </c>
      <c r="S2051" s="1" t="s">
        <v>2776</v>
      </c>
      <c r="T2051" s="130" t="s">
        <v>1638</v>
      </c>
    </row>
    <row r="2052" spans="1:20" ht="95.1" customHeight="1" x14ac:dyDescent="0.25">
      <c r="A2052" s="121" t="s">
        <v>2280</v>
      </c>
      <c r="B2052" s="107">
        <v>2732</v>
      </c>
      <c r="C2052" s="107" t="s">
        <v>1496</v>
      </c>
      <c r="D2052" s="107" t="s">
        <v>1635</v>
      </c>
      <c r="E2052" s="36" t="s">
        <v>2636</v>
      </c>
      <c r="F2052" s="65">
        <v>1090186</v>
      </c>
      <c r="G2052" s="1" t="s">
        <v>44</v>
      </c>
      <c r="H2052" s="141">
        <v>23000</v>
      </c>
      <c r="I2052" s="107" t="s">
        <v>1044</v>
      </c>
      <c r="J2052" s="1" t="s">
        <v>57</v>
      </c>
      <c r="K2052" s="107" t="s">
        <v>1739</v>
      </c>
      <c r="L2052" s="9">
        <v>13.6</v>
      </c>
      <c r="M2052" s="108">
        <f t="shared" si="34"/>
        <v>312800</v>
      </c>
      <c r="N2052" s="5" t="s">
        <v>2639</v>
      </c>
      <c r="O2052" s="1" t="s">
        <v>1512</v>
      </c>
      <c r="P2052" s="1" t="s">
        <v>57</v>
      </c>
      <c r="Q2052" s="107" t="s">
        <v>226</v>
      </c>
      <c r="R2052" s="16" t="s">
        <v>1651</v>
      </c>
      <c r="S2052" s="1" t="s">
        <v>2776</v>
      </c>
      <c r="T2052" s="130" t="s">
        <v>1638</v>
      </c>
    </row>
    <row r="2053" spans="1:20" ht="95.1" customHeight="1" x14ac:dyDescent="0.25">
      <c r="A2053" s="121" t="s">
        <v>2280</v>
      </c>
      <c r="B2053" s="107">
        <v>2732</v>
      </c>
      <c r="C2053" s="107" t="s">
        <v>1496</v>
      </c>
      <c r="D2053" s="107" t="s">
        <v>1635</v>
      </c>
      <c r="E2053" s="36" t="s">
        <v>2636</v>
      </c>
      <c r="F2053" s="65">
        <v>1090187</v>
      </c>
      <c r="G2053" s="1" t="s">
        <v>44</v>
      </c>
      <c r="H2053" s="141">
        <v>3000</v>
      </c>
      <c r="I2053" s="107" t="s">
        <v>1044</v>
      </c>
      <c r="J2053" s="1" t="s">
        <v>57</v>
      </c>
      <c r="K2053" s="107" t="s">
        <v>1740</v>
      </c>
      <c r="L2053" s="9">
        <v>17.27</v>
      </c>
      <c r="M2053" s="108">
        <f t="shared" si="34"/>
        <v>51810</v>
      </c>
      <c r="N2053" s="5" t="s">
        <v>2639</v>
      </c>
      <c r="O2053" s="1" t="s">
        <v>1512</v>
      </c>
      <c r="P2053" s="1" t="s">
        <v>57</v>
      </c>
      <c r="Q2053" s="107" t="s">
        <v>226</v>
      </c>
      <c r="R2053" s="16" t="s">
        <v>1651</v>
      </c>
      <c r="S2053" s="1" t="s">
        <v>2776</v>
      </c>
      <c r="T2053" s="130" t="s">
        <v>1638</v>
      </c>
    </row>
    <row r="2054" spans="1:20" ht="95.1" customHeight="1" x14ac:dyDescent="0.25">
      <c r="A2054" s="121" t="s">
        <v>2280</v>
      </c>
      <c r="B2054" s="107">
        <v>2732</v>
      </c>
      <c r="C2054" s="107" t="s">
        <v>1496</v>
      </c>
      <c r="D2054" s="107" t="s">
        <v>1635</v>
      </c>
      <c r="E2054" s="36" t="s">
        <v>2636</v>
      </c>
      <c r="F2054" s="65">
        <v>1063190</v>
      </c>
      <c r="G2054" s="1" t="s">
        <v>44</v>
      </c>
      <c r="H2054" s="141">
        <v>7500</v>
      </c>
      <c r="I2054" s="107" t="s">
        <v>1044</v>
      </c>
      <c r="J2054" s="1" t="s">
        <v>57</v>
      </c>
      <c r="K2054" s="107" t="s">
        <v>1741</v>
      </c>
      <c r="L2054" s="9">
        <v>2.73</v>
      </c>
      <c r="M2054" s="108">
        <f t="shared" si="34"/>
        <v>20475</v>
      </c>
      <c r="N2054" s="5" t="s">
        <v>2639</v>
      </c>
      <c r="O2054" s="1" t="s">
        <v>1512</v>
      </c>
      <c r="P2054" s="1" t="s">
        <v>57</v>
      </c>
      <c r="Q2054" s="107" t="s">
        <v>226</v>
      </c>
      <c r="R2054" s="16" t="s">
        <v>1651</v>
      </c>
      <c r="S2054" s="1" t="s">
        <v>2776</v>
      </c>
      <c r="T2054" s="130" t="s">
        <v>1638</v>
      </c>
    </row>
    <row r="2055" spans="1:20" ht="95.1" customHeight="1" x14ac:dyDescent="0.25">
      <c r="A2055" s="121" t="s">
        <v>2280</v>
      </c>
      <c r="B2055" s="107">
        <v>2732</v>
      </c>
      <c r="C2055" s="107" t="s">
        <v>1496</v>
      </c>
      <c r="D2055" s="107" t="s">
        <v>1635</v>
      </c>
      <c r="E2055" s="36" t="s">
        <v>2636</v>
      </c>
      <c r="F2055" s="65">
        <v>1063187</v>
      </c>
      <c r="G2055" s="107" t="s">
        <v>1742</v>
      </c>
      <c r="H2055" s="141">
        <v>1000</v>
      </c>
      <c r="I2055" s="107" t="s">
        <v>1044</v>
      </c>
      <c r="J2055" s="1" t="s">
        <v>57</v>
      </c>
      <c r="K2055" s="107" t="s">
        <v>1743</v>
      </c>
      <c r="L2055" s="9">
        <v>4.7699999999999996</v>
      </c>
      <c r="M2055" s="108">
        <f t="shared" si="34"/>
        <v>4770</v>
      </c>
      <c r="N2055" s="5" t="s">
        <v>2639</v>
      </c>
      <c r="O2055" s="1" t="s">
        <v>1512</v>
      </c>
      <c r="P2055" s="1" t="s">
        <v>57</v>
      </c>
      <c r="Q2055" s="107" t="s">
        <v>226</v>
      </c>
      <c r="R2055" s="16" t="s">
        <v>1651</v>
      </c>
      <c r="S2055" s="1" t="s">
        <v>2776</v>
      </c>
      <c r="T2055" s="130" t="s">
        <v>1638</v>
      </c>
    </row>
    <row r="2056" spans="1:20" ht="95.1" customHeight="1" x14ac:dyDescent="0.25">
      <c r="A2056" s="121" t="s">
        <v>2280</v>
      </c>
      <c r="B2056" s="107">
        <v>2732</v>
      </c>
      <c r="C2056" s="107" t="s">
        <v>1496</v>
      </c>
      <c r="D2056" s="107" t="s">
        <v>1635</v>
      </c>
      <c r="E2056" s="36" t="s">
        <v>2636</v>
      </c>
      <c r="F2056" s="65">
        <v>1063191</v>
      </c>
      <c r="G2056" s="110" t="s">
        <v>1636</v>
      </c>
      <c r="H2056" s="141">
        <v>200000</v>
      </c>
      <c r="I2056" s="107" t="s">
        <v>1044</v>
      </c>
      <c r="J2056" s="1" t="s">
        <v>57</v>
      </c>
      <c r="K2056" s="107" t="s">
        <v>1744</v>
      </c>
      <c r="L2056" s="9">
        <v>0.56000000000000005</v>
      </c>
      <c r="M2056" s="108">
        <f t="shared" si="34"/>
        <v>112000.00000000001</v>
      </c>
      <c r="N2056" s="5" t="s">
        <v>2639</v>
      </c>
      <c r="O2056" s="1" t="s">
        <v>1512</v>
      </c>
      <c r="P2056" s="1" t="s">
        <v>57</v>
      </c>
      <c r="Q2056" s="107" t="s">
        <v>226</v>
      </c>
      <c r="R2056" s="16" t="s">
        <v>1651</v>
      </c>
      <c r="S2056" s="1" t="s">
        <v>2776</v>
      </c>
      <c r="T2056" s="130" t="s">
        <v>1638</v>
      </c>
    </row>
    <row r="2057" spans="1:20" ht="95.1" customHeight="1" x14ac:dyDescent="0.25">
      <c r="A2057" s="121" t="s">
        <v>2280</v>
      </c>
      <c r="B2057" s="107">
        <v>2732</v>
      </c>
      <c r="C2057" s="107" t="s">
        <v>1496</v>
      </c>
      <c r="D2057" s="107" t="s">
        <v>1635</v>
      </c>
      <c r="E2057" s="36" t="s">
        <v>2636</v>
      </c>
      <c r="F2057" s="65">
        <v>1012683</v>
      </c>
      <c r="G2057" s="110" t="s">
        <v>1636</v>
      </c>
      <c r="H2057" s="141">
        <v>170000</v>
      </c>
      <c r="I2057" s="107" t="s">
        <v>1044</v>
      </c>
      <c r="J2057" s="1" t="s">
        <v>57</v>
      </c>
      <c r="K2057" s="107" t="s">
        <v>1745</v>
      </c>
      <c r="L2057" s="9">
        <v>4.0599999999999996</v>
      </c>
      <c r="M2057" s="108">
        <f t="shared" si="34"/>
        <v>690199.99999999988</v>
      </c>
      <c r="N2057" s="5" t="s">
        <v>2639</v>
      </c>
      <c r="O2057" s="1" t="s">
        <v>1512</v>
      </c>
      <c r="P2057" s="1" t="s">
        <v>57</v>
      </c>
      <c r="Q2057" s="107" t="s">
        <v>226</v>
      </c>
      <c r="R2057" s="16" t="s">
        <v>1651</v>
      </c>
      <c r="S2057" s="1" t="s">
        <v>2776</v>
      </c>
      <c r="T2057" s="130" t="s">
        <v>1638</v>
      </c>
    </row>
    <row r="2058" spans="1:20" ht="95.1" customHeight="1" x14ac:dyDescent="0.25">
      <c r="A2058" s="121" t="s">
        <v>2280</v>
      </c>
      <c r="B2058" s="107">
        <v>2732</v>
      </c>
      <c r="C2058" s="107" t="s">
        <v>1496</v>
      </c>
      <c r="D2058" s="107" t="s">
        <v>1635</v>
      </c>
      <c r="E2058" s="36" t="s">
        <v>2636</v>
      </c>
      <c r="F2058" s="65">
        <v>1063192</v>
      </c>
      <c r="G2058" s="1" t="s">
        <v>44</v>
      </c>
      <c r="H2058" s="141">
        <v>18000</v>
      </c>
      <c r="I2058" s="107" t="s">
        <v>1044</v>
      </c>
      <c r="J2058" s="1" t="s">
        <v>57</v>
      </c>
      <c r="K2058" s="107" t="s">
        <v>1746</v>
      </c>
      <c r="L2058" s="9">
        <v>5.93</v>
      </c>
      <c r="M2058" s="108">
        <f t="shared" si="34"/>
        <v>106740</v>
      </c>
      <c r="N2058" s="5" t="s">
        <v>2639</v>
      </c>
      <c r="O2058" s="1" t="s">
        <v>1512</v>
      </c>
      <c r="P2058" s="1" t="s">
        <v>57</v>
      </c>
      <c r="Q2058" s="107" t="s">
        <v>226</v>
      </c>
      <c r="R2058" s="16" t="s">
        <v>1651</v>
      </c>
      <c r="S2058" s="1" t="s">
        <v>2776</v>
      </c>
      <c r="T2058" s="130" t="s">
        <v>1638</v>
      </c>
    </row>
    <row r="2059" spans="1:20" ht="95.1" customHeight="1" x14ac:dyDescent="0.25">
      <c r="A2059" s="121" t="s">
        <v>2280</v>
      </c>
      <c r="B2059" s="107">
        <v>2732</v>
      </c>
      <c r="C2059" s="107" t="s">
        <v>1496</v>
      </c>
      <c r="D2059" s="107" t="s">
        <v>1635</v>
      </c>
      <c r="E2059" s="36" t="s">
        <v>2636</v>
      </c>
      <c r="F2059" s="65">
        <v>1097202</v>
      </c>
      <c r="G2059" s="110" t="s">
        <v>1636</v>
      </c>
      <c r="H2059" s="141">
        <v>550000</v>
      </c>
      <c r="I2059" s="107" t="s">
        <v>1044</v>
      </c>
      <c r="J2059" s="1" t="s">
        <v>57</v>
      </c>
      <c r="K2059" s="107" t="s">
        <v>1747</v>
      </c>
      <c r="L2059" s="9">
        <v>1.23</v>
      </c>
      <c r="M2059" s="108">
        <f t="shared" si="34"/>
        <v>676500</v>
      </c>
      <c r="N2059" s="5" t="s">
        <v>2639</v>
      </c>
      <c r="O2059" s="1" t="s">
        <v>1512</v>
      </c>
      <c r="P2059" s="1" t="s">
        <v>57</v>
      </c>
      <c r="Q2059" s="107" t="s">
        <v>226</v>
      </c>
      <c r="R2059" s="16" t="s">
        <v>1651</v>
      </c>
      <c r="S2059" s="1" t="s">
        <v>2776</v>
      </c>
      <c r="T2059" s="130" t="s">
        <v>1638</v>
      </c>
    </row>
    <row r="2060" spans="1:20" ht="95.1" customHeight="1" x14ac:dyDescent="0.25">
      <c r="A2060" s="121" t="s">
        <v>2280</v>
      </c>
      <c r="B2060" s="107">
        <v>2732</v>
      </c>
      <c r="C2060" s="107" t="s">
        <v>1496</v>
      </c>
      <c r="D2060" s="107" t="s">
        <v>1635</v>
      </c>
      <c r="E2060" s="36" t="s">
        <v>2636</v>
      </c>
      <c r="F2060" s="65">
        <v>1109114</v>
      </c>
      <c r="G2060" s="110" t="s">
        <v>1636</v>
      </c>
      <c r="H2060" s="141">
        <v>30000</v>
      </c>
      <c r="I2060" s="107" t="s">
        <v>1044</v>
      </c>
      <c r="J2060" s="1" t="s">
        <v>57</v>
      </c>
      <c r="K2060" s="107" t="s">
        <v>1748</v>
      </c>
      <c r="L2060" s="9">
        <v>1.06</v>
      </c>
      <c r="M2060" s="108">
        <f t="shared" si="34"/>
        <v>31800</v>
      </c>
      <c r="N2060" s="5" t="s">
        <v>2639</v>
      </c>
      <c r="O2060" s="1" t="s">
        <v>1512</v>
      </c>
      <c r="P2060" s="1" t="s">
        <v>57</v>
      </c>
      <c r="Q2060" s="107" t="s">
        <v>226</v>
      </c>
      <c r="R2060" s="16" t="s">
        <v>1651</v>
      </c>
      <c r="S2060" s="1" t="s">
        <v>2776</v>
      </c>
      <c r="T2060" s="130" t="s">
        <v>1638</v>
      </c>
    </row>
    <row r="2061" spans="1:20" ht="95.1" customHeight="1" x14ac:dyDescent="0.25">
      <c r="A2061" s="121" t="s">
        <v>2280</v>
      </c>
      <c r="B2061" s="107">
        <v>2732</v>
      </c>
      <c r="C2061" s="107" t="s">
        <v>1496</v>
      </c>
      <c r="D2061" s="107" t="s">
        <v>1635</v>
      </c>
      <c r="E2061" s="36" t="s">
        <v>2636</v>
      </c>
      <c r="F2061" s="65">
        <v>1063195</v>
      </c>
      <c r="G2061" s="110" t="s">
        <v>2034</v>
      </c>
      <c r="H2061" s="141">
        <v>100</v>
      </c>
      <c r="I2061" s="107" t="s">
        <v>1044</v>
      </c>
      <c r="J2061" s="1" t="s">
        <v>57</v>
      </c>
      <c r="K2061" s="107" t="s">
        <v>1749</v>
      </c>
      <c r="L2061" s="9">
        <v>3.66</v>
      </c>
      <c r="M2061" s="108">
        <f t="shared" si="34"/>
        <v>366</v>
      </c>
      <c r="N2061" s="5" t="s">
        <v>2639</v>
      </c>
      <c r="O2061" s="1" t="s">
        <v>1512</v>
      </c>
      <c r="P2061" s="1" t="s">
        <v>57</v>
      </c>
      <c r="Q2061" s="107" t="s">
        <v>226</v>
      </c>
      <c r="R2061" s="16" t="s">
        <v>1651</v>
      </c>
      <c r="S2061" s="1" t="s">
        <v>2776</v>
      </c>
      <c r="T2061" s="130" t="s">
        <v>1638</v>
      </c>
    </row>
    <row r="2062" spans="1:20" ht="95.1" customHeight="1" x14ac:dyDescent="0.25">
      <c r="A2062" s="121" t="s">
        <v>2280</v>
      </c>
      <c r="B2062" s="107">
        <v>2732</v>
      </c>
      <c r="C2062" s="107" t="s">
        <v>1496</v>
      </c>
      <c r="D2062" s="107" t="s">
        <v>1635</v>
      </c>
      <c r="E2062" s="36" t="s">
        <v>2636</v>
      </c>
      <c r="F2062" s="65">
        <v>1109115</v>
      </c>
      <c r="G2062" s="110" t="s">
        <v>1636</v>
      </c>
      <c r="H2062" s="141">
        <v>40000</v>
      </c>
      <c r="I2062" s="107" t="s">
        <v>1044</v>
      </c>
      <c r="J2062" s="1" t="s">
        <v>57</v>
      </c>
      <c r="K2062" s="107" t="s">
        <v>1750</v>
      </c>
      <c r="L2062" s="9">
        <v>0.56000000000000005</v>
      </c>
      <c r="M2062" s="108">
        <f t="shared" si="34"/>
        <v>22400.000000000004</v>
      </c>
      <c r="N2062" s="5" t="s">
        <v>2639</v>
      </c>
      <c r="O2062" s="1" t="s">
        <v>1512</v>
      </c>
      <c r="P2062" s="1" t="s">
        <v>57</v>
      </c>
      <c r="Q2062" s="107" t="s">
        <v>226</v>
      </c>
      <c r="R2062" s="16" t="s">
        <v>1651</v>
      </c>
      <c r="S2062" s="1" t="s">
        <v>2776</v>
      </c>
      <c r="T2062" s="130" t="s">
        <v>1638</v>
      </c>
    </row>
    <row r="2063" spans="1:20" ht="95.1" customHeight="1" x14ac:dyDescent="0.25">
      <c r="A2063" s="121" t="s">
        <v>2280</v>
      </c>
      <c r="B2063" s="107">
        <v>2732</v>
      </c>
      <c r="C2063" s="107" t="s">
        <v>1496</v>
      </c>
      <c r="D2063" s="107" t="s">
        <v>1635</v>
      </c>
      <c r="E2063" s="36" t="s">
        <v>2636</v>
      </c>
      <c r="F2063" s="65">
        <v>1063203</v>
      </c>
      <c r="G2063" s="110" t="s">
        <v>1817</v>
      </c>
      <c r="H2063" s="141">
        <v>100</v>
      </c>
      <c r="I2063" s="107" t="s">
        <v>1044</v>
      </c>
      <c r="J2063" s="1" t="s">
        <v>57</v>
      </c>
      <c r="K2063" s="107" t="s">
        <v>1751</v>
      </c>
      <c r="L2063" s="9">
        <v>43.86</v>
      </c>
      <c r="M2063" s="108">
        <f t="shared" si="34"/>
        <v>4386</v>
      </c>
      <c r="N2063" s="5" t="s">
        <v>2639</v>
      </c>
      <c r="O2063" s="1" t="s">
        <v>1512</v>
      </c>
      <c r="P2063" s="1" t="s">
        <v>57</v>
      </c>
      <c r="Q2063" s="107" t="s">
        <v>226</v>
      </c>
      <c r="R2063" s="16" t="s">
        <v>1651</v>
      </c>
      <c r="S2063" s="1" t="s">
        <v>2776</v>
      </c>
      <c r="T2063" s="130" t="s">
        <v>1638</v>
      </c>
    </row>
    <row r="2064" spans="1:20" ht="95.1" customHeight="1" x14ac:dyDescent="0.25">
      <c r="A2064" s="121" t="s">
        <v>2280</v>
      </c>
      <c r="B2064" s="107">
        <v>2732</v>
      </c>
      <c r="C2064" s="107" t="s">
        <v>1496</v>
      </c>
      <c r="D2064" s="107" t="s">
        <v>1635</v>
      </c>
      <c r="E2064" s="36" t="s">
        <v>2636</v>
      </c>
      <c r="F2064" s="65">
        <v>1063234</v>
      </c>
      <c r="G2064" s="110" t="s">
        <v>1544</v>
      </c>
      <c r="H2064" s="141">
        <v>5000</v>
      </c>
      <c r="I2064" s="107" t="s">
        <v>1044</v>
      </c>
      <c r="J2064" s="1" t="s">
        <v>57</v>
      </c>
      <c r="K2064" s="107" t="s">
        <v>1752</v>
      </c>
      <c r="L2064" s="9">
        <v>1.72</v>
      </c>
      <c r="M2064" s="108">
        <f t="shared" si="34"/>
        <v>8600</v>
      </c>
      <c r="N2064" s="5" t="s">
        <v>2639</v>
      </c>
      <c r="O2064" s="1" t="s">
        <v>1512</v>
      </c>
      <c r="P2064" s="1" t="s">
        <v>57</v>
      </c>
      <c r="Q2064" s="107" t="s">
        <v>226</v>
      </c>
      <c r="R2064" s="16" t="s">
        <v>1651</v>
      </c>
      <c r="S2064" s="1" t="s">
        <v>2776</v>
      </c>
      <c r="T2064" s="130" t="s">
        <v>1638</v>
      </c>
    </row>
    <row r="2065" spans="1:20" ht="95.1" customHeight="1" x14ac:dyDescent="0.25">
      <c r="A2065" s="121" t="s">
        <v>2280</v>
      </c>
      <c r="B2065" s="107">
        <v>2732</v>
      </c>
      <c r="C2065" s="107" t="s">
        <v>1496</v>
      </c>
      <c r="D2065" s="107" t="s">
        <v>1635</v>
      </c>
      <c r="E2065" s="36" t="s">
        <v>2636</v>
      </c>
      <c r="F2065" s="65">
        <v>1063235</v>
      </c>
      <c r="G2065" s="110" t="s">
        <v>1544</v>
      </c>
      <c r="H2065" s="141">
        <v>1000</v>
      </c>
      <c r="I2065" s="107" t="s">
        <v>1044</v>
      </c>
      <c r="J2065" s="1" t="s">
        <v>57</v>
      </c>
      <c r="K2065" s="107" t="s">
        <v>1753</v>
      </c>
      <c r="L2065" s="9">
        <v>2.4500000000000002</v>
      </c>
      <c r="M2065" s="108">
        <f t="shared" si="34"/>
        <v>2450</v>
      </c>
      <c r="N2065" s="5" t="s">
        <v>2639</v>
      </c>
      <c r="O2065" s="1" t="s">
        <v>1512</v>
      </c>
      <c r="P2065" s="1" t="s">
        <v>57</v>
      </c>
      <c r="Q2065" s="107" t="s">
        <v>226</v>
      </c>
      <c r="R2065" s="16" t="s">
        <v>1651</v>
      </c>
      <c r="S2065" s="1" t="s">
        <v>2776</v>
      </c>
      <c r="T2065" s="130" t="s">
        <v>1638</v>
      </c>
    </row>
    <row r="2066" spans="1:20" ht="95.1" customHeight="1" x14ac:dyDescent="0.25">
      <c r="A2066" s="121" t="s">
        <v>2280</v>
      </c>
      <c r="B2066" s="107">
        <v>2732</v>
      </c>
      <c r="C2066" s="107" t="s">
        <v>1496</v>
      </c>
      <c r="D2066" s="107" t="s">
        <v>1635</v>
      </c>
      <c r="E2066" s="36" t="s">
        <v>2636</v>
      </c>
      <c r="F2066" s="65">
        <v>1063230</v>
      </c>
      <c r="G2066" s="110" t="s">
        <v>1544</v>
      </c>
      <c r="H2066" s="141">
        <v>1000</v>
      </c>
      <c r="I2066" s="107" t="s">
        <v>1044</v>
      </c>
      <c r="J2066" s="1" t="s">
        <v>57</v>
      </c>
      <c r="K2066" s="107" t="s">
        <v>1754</v>
      </c>
      <c r="L2066" s="9">
        <v>3.06</v>
      </c>
      <c r="M2066" s="108">
        <f t="shared" si="34"/>
        <v>3060</v>
      </c>
      <c r="N2066" s="5" t="s">
        <v>2639</v>
      </c>
      <c r="O2066" s="1" t="s">
        <v>1512</v>
      </c>
      <c r="P2066" s="1" t="s">
        <v>57</v>
      </c>
      <c r="Q2066" s="107" t="s">
        <v>226</v>
      </c>
      <c r="R2066" s="16" t="s">
        <v>1651</v>
      </c>
      <c r="S2066" s="1" t="s">
        <v>2776</v>
      </c>
      <c r="T2066" s="130" t="s">
        <v>1638</v>
      </c>
    </row>
    <row r="2067" spans="1:20" ht="95.1" customHeight="1" x14ac:dyDescent="0.25">
      <c r="A2067" s="121" t="s">
        <v>2280</v>
      </c>
      <c r="B2067" s="107">
        <v>2732</v>
      </c>
      <c r="C2067" s="107" t="s">
        <v>1496</v>
      </c>
      <c r="D2067" s="107" t="s">
        <v>1635</v>
      </c>
      <c r="E2067" s="36" t="s">
        <v>2636</v>
      </c>
      <c r="F2067" s="65">
        <v>1063231</v>
      </c>
      <c r="G2067" s="110" t="s">
        <v>1636</v>
      </c>
      <c r="H2067" s="141">
        <v>60000</v>
      </c>
      <c r="I2067" s="107" t="s">
        <v>1044</v>
      </c>
      <c r="J2067" s="1" t="s">
        <v>57</v>
      </c>
      <c r="K2067" s="107" t="s">
        <v>1755</v>
      </c>
      <c r="L2067" s="9">
        <v>0.49</v>
      </c>
      <c r="M2067" s="108">
        <f t="shared" si="34"/>
        <v>29400</v>
      </c>
      <c r="N2067" s="5" t="s">
        <v>2639</v>
      </c>
      <c r="O2067" s="1" t="s">
        <v>1512</v>
      </c>
      <c r="P2067" s="1" t="s">
        <v>57</v>
      </c>
      <c r="Q2067" s="107" t="s">
        <v>226</v>
      </c>
      <c r="R2067" s="16" t="s">
        <v>1651</v>
      </c>
      <c r="S2067" s="1" t="s">
        <v>2776</v>
      </c>
      <c r="T2067" s="130" t="s">
        <v>1638</v>
      </c>
    </row>
    <row r="2068" spans="1:20" ht="95.1" customHeight="1" x14ac:dyDescent="0.25">
      <c r="A2068" s="121" t="s">
        <v>2280</v>
      </c>
      <c r="B2068" s="107">
        <v>2732</v>
      </c>
      <c r="C2068" s="107" t="s">
        <v>1496</v>
      </c>
      <c r="D2068" s="107" t="s">
        <v>1635</v>
      </c>
      <c r="E2068" s="36" t="s">
        <v>2636</v>
      </c>
      <c r="F2068" s="65">
        <v>1089139</v>
      </c>
      <c r="G2068" s="110" t="s">
        <v>1636</v>
      </c>
      <c r="H2068" s="141">
        <v>30000</v>
      </c>
      <c r="I2068" s="107" t="s">
        <v>1044</v>
      </c>
      <c r="J2068" s="1" t="s">
        <v>57</v>
      </c>
      <c r="K2068" s="107" t="s">
        <v>1756</v>
      </c>
      <c r="L2068" s="9">
        <v>1.34</v>
      </c>
      <c r="M2068" s="108">
        <f t="shared" si="34"/>
        <v>40200</v>
      </c>
      <c r="N2068" s="5" t="s">
        <v>2639</v>
      </c>
      <c r="O2068" s="1" t="s">
        <v>1512</v>
      </c>
      <c r="P2068" s="1" t="s">
        <v>57</v>
      </c>
      <c r="Q2068" s="107" t="s">
        <v>226</v>
      </c>
      <c r="R2068" s="16" t="s">
        <v>1651</v>
      </c>
      <c r="S2068" s="1" t="s">
        <v>2776</v>
      </c>
      <c r="T2068" s="130" t="s">
        <v>1638</v>
      </c>
    </row>
    <row r="2069" spans="1:20" ht="95.1" customHeight="1" x14ac:dyDescent="0.25">
      <c r="A2069" s="121" t="s">
        <v>2280</v>
      </c>
      <c r="B2069" s="107">
        <v>2732</v>
      </c>
      <c r="C2069" s="107" t="s">
        <v>1496</v>
      </c>
      <c r="D2069" s="107" t="s">
        <v>1635</v>
      </c>
      <c r="E2069" s="36" t="s">
        <v>2636</v>
      </c>
      <c r="F2069" s="65">
        <v>1063232</v>
      </c>
      <c r="G2069" s="110" t="s">
        <v>2034</v>
      </c>
      <c r="H2069" s="141">
        <v>100</v>
      </c>
      <c r="I2069" s="107" t="s">
        <v>1044</v>
      </c>
      <c r="J2069" s="1" t="s">
        <v>57</v>
      </c>
      <c r="K2069" s="107" t="s">
        <v>1757</v>
      </c>
      <c r="L2069" s="9">
        <v>2.04</v>
      </c>
      <c r="M2069" s="108">
        <f t="shared" si="34"/>
        <v>204</v>
      </c>
      <c r="N2069" s="5" t="s">
        <v>2639</v>
      </c>
      <c r="O2069" s="1" t="s">
        <v>1512</v>
      </c>
      <c r="P2069" s="1" t="s">
        <v>57</v>
      </c>
      <c r="Q2069" s="107" t="s">
        <v>226</v>
      </c>
      <c r="R2069" s="16" t="s">
        <v>1651</v>
      </c>
      <c r="S2069" s="1" t="s">
        <v>2776</v>
      </c>
      <c r="T2069" s="130" t="s">
        <v>1638</v>
      </c>
    </row>
    <row r="2070" spans="1:20" ht="95.1" customHeight="1" x14ac:dyDescent="0.25">
      <c r="A2070" s="121" t="s">
        <v>2280</v>
      </c>
      <c r="B2070" s="107">
        <v>2732</v>
      </c>
      <c r="C2070" s="107" t="s">
        <v>1496</v>
      </c>
      <c r="D2070" s="107" t="s">
        <v>1635</v>
      </c>
      <c r="E2070" s="36" t="s">
        <v>2636</v>
      </c>
      <c r="F2070" s="65">
        <v>1063233</v>
      </c>
      <c r="G2070" s="110" t="s">
        <v>1817</v>
      </c>
      <c r="H2070" s="141">
        <v>200</v>
      </c>
      <c r="I2070" s="107" t="s">
        <v>1044</v>
      </c>
      <c r="J2070" s="1" t="s">
        <v>57</v>
      </c>
      <c r="K2070" s="107" t="s">
        <v>1757</v>
      </c>
      <c r="L2070" s="9">
        <v>25.98</v>
      </c>
      <c r="M2070" s="108">
        <f t="shared" si="34"/>
        <v>5196</v>
      </c>
      <c r="N2070" s="5" t="s">
        <v>2639</v>
      </c>
      <c r="O2070" s="1" t="s">
        <v>1512</v>
      </c>
      <c r="P2070" s="1" t="s">
        <v>57</v>
      </c>
      <c r="Q2070" s="107" t="s">
        <v>226</v>
      </c>
      <c r="R2070" s="16" t="s">
        <v>1651</v>
      </c>
      <c r="S2070" s="1" t="s">
        <v>2776</v>
      </c>
      <c r="T2070" s="130" t="s">
        <v>1638</v>
      </c>
    </row>
    <row r="2071" spans="1:20" ht="95.1" customHeight="1" x14ac:dyDescent="0.25">
      <c r="A2071" s="121" t="s">
        <v>2280</v>
      </c>
      <c r="B2071" s="107">
        <v>2732</v>
      </c>
      <c r="C2071" s="107" t="s">
        <v>1496</v>
      </c>
      <c r="D2071" s="107" t="s">
        <v>1635</v>
      </c>
      <c r="E2071" s="36" t="s">
        <v>2636</v>
      </c>
      <c r="F2071" s="65">
        <v>1063243</v>
      </c>
      <c r="G2071" s="110" t="s">
        <v>1636</v>
      </c>
      <c r="H2071" s="141">
        <v>500</v>
      </c>
      <c r="I2071" s="107" t="s">
        <v>1044</v>
      </c>
      <c r="J2071" s="1" t="s">
        <v>57</v>
      </c>
      <c r="K2071" s="107" t="s">
        <v>1758</v>
      </c>
      <c r="L2071" s="9">
        <v>0.51</v>
      </c>
      <c r="M2071" s="108">
        <f t="shared" si="34"/>
        <v>255</v>
      </c>
      <c r="N2071" s="5" t="s">
        <v>2639</v>
      </c>
      <c r="O2071" s="1" t="s">
        <v>1512</v>
      </c>
      <c r="P2071" s="1" t="s">
        <v>57</v>
      </c>
      <c r="Q2071" s="107" t="s">
        <v>226</v>
      </c>
      <c r="R2071" s="16" t="s">
        <v>1651</v>
      </c>
      <c r="S2071" s="1" t="s">
        <v>2776</v>
      </c>
      <c r="T2071" s="130" t="s">
        <v>1638</v>
      </c>
    </row>
    <row r="2072" spans="1:20" ht="95.1" customHeight="1" x14ac:dyDescent="0.25">
      <c r="A2072" s="121" t="s">
        <v>2280</v>
      </c>
      <c r="B2072" s="107">
        <v>2732</v>
      </c>
      <c r="C2072" s="107" t="s">
        <v>1496</v>
      </c>
      <c r="D2072" s="107" t="s">
        <v>1635</v>
      </c>
      <c r="E2072" s="36" t="s">
        <v>2636</v>
      </c>
      <c r="F2072" s="65">
        <v>1063245</v>
      </c>
      <c r="G2072" s="110" t="s">
        <v>1636</v>
      </c>
      <c r="H2072" s="141">
        <v>9000</v>
      </c>
      <c r="I2072" s="107" t="s">
        <v>1044</v>
      </c>
      <c r="J2072" s="1" t="s">
        <v>57</v>
      </c>
      <c r="K2072" s="107" t="s">
        <v>1759</v>
      </c>
      <c r="L2072" s="9">
        <v>0.6</v>
      </c>
      <c r="M2072" s="108">
        <f t="shared" si="34"/>
        <v>5400</v>
      </c>
      <c r="N2072" s="5" t="s">
        <v>2639</v>
      </c>
      <c r="O2072" s="1" t="s">
        <v>1512</v>
      </c>
      <c r="P2072" s="1" t="s">
        <v>57</v>
      </c>
      <c r="Q2072" s="107" t="s">
        <v>226</v>
      </c>
      <c r="R2072" s="16" t="s">
        <v>1651</v>
      </c>
      <c r="S2072" s="1" t="s">
        <v>2776</v>
      </c>
      <c r="T2072" s="130" t="s">
        <v>1638</v>
      </c>
    </row>
    <row r="2073" spans="1:20" ht="95.1" customHeight="1" x14ac:dyDescent="0.25">
      <c r="A2073" s="121" t="s">
        <v>2280</v>
      </c>
      <c r="B2073" s="107">
        <v>2732</v>
      </c>
      <c r="C2073" s="107" t="s">
        <v>1496</v>
      </c>
      <c r="D2073" s="107" t="s">
        <v>1635</v>
      </c>
      <c r="E2073" s="36" t="s">
        <v>2636</v>
      </c>
      <c r="F2073" s="65">
        <v>1063308</v>
      </c>
      <c r="G2073" s="107" t="s">
        <v>1817</v>
      </c>
      <c r="H2073" s="141">
        <v>10</v>
      </c>
      <c r="I2073" s="107" t="s">
        <v>1044</v>
      </c>
      <c r="J2073" s="1" t="s">
        <v>57</v>
      </c>
      <c r="K2073" s="107" t="s">
        <v>1760</v>
      </c>
      <c r="L2073" s="9">
        <v>43.84</v>
      </c>
      <c r="M2073" s="108">
        <f t="shared" si="34"/>
        <v>438.40000000000003</v>
      </c>
      <c r="N2073" s="25" t="s">
        <v>34</v>
      </c>
      <c r="O2073" s="1" t="s">
        <v>1512</v>
      </c>
      <c r="P2073" s="1" t="s">
        <v>57</v>
      </c>
      <c r="Q2073" s="107" t="s">
        <v>226</v>
      </c>
      <c r="R2073" s="16" t="s">
        <v>1651</v>
      </c>
      <c r="S2073" s="1" t="s">
        <v>2776</v>
      </c>
      <c r="T2073" s="130" t="s">
        <v>1638</v>
      </c>
    </row>
    <row r="2074" spans="1:20" ht="95.1" customHeight="1" x14ac:dyDescent="0.25">
      <c r="A2074" s="121" t="s">
        <v>2280</v>
      </c>
      <c r="B2074" s="107">
        <v>2732</v>
      </c>
      <c r="C2074" s="107" t="s">
        <v>1496</v>
      </c>
      <c r="D2074" s="107" t="s">
        <v>1635</v>
      </c>
      <c r="E2074" s="36" t="s">
        <v>2636</v>
      </c>
      <c r="F2074" s="65">
        <v>1063310</v>
      </c>
      <c r="G2074" s="1" t="s">
        <v>44</v>
      </c>
      <c r="H2074" s="141">
        <v>10</v>
      </c>
      <c r="I2074" s="107" t="s">
        <v>1044</v>
      </c>
      <c r="J2074" s="1" t="s">
        <v>57</v>
      </c>
      <c r="K2074" s="107" t="s">
        <v>1761</v>
      </c>
      <c r="L2074" s="9">
        <v>3186.43</v>
      </c>
      <c r="M2074" s="108">
        <f t="shared" si="34"/>
        <v>31864.3</v>
      </c>
      <c r="N2074" s="25" t="s">
        <v>34</v>
      </c>
      <c r="O2074" s="1" t="s">
        <v>1512</v>
      </c>
      <c r="P2074" s="1" t="s">
        <v>57</v>
      </c>
      <c r="Q2074" s="107" t="s">
        <v>226</v>
      </c>
      <c r="R2074" s="16" t="s">
        <v>1651</v>
      </c>
      <c r="S2074" s="1" t="s">
        <v>2776</v>
      </c>
      <c r="T2074" s="130" t="s">
        <v>1638</v>
      </c>
    </row>
    <row r="2075" spans="1:20" ht="95.1" customHeight="1" x14ac:dyDescent="0.25">
      <c r="A2075" s="121" t="s">
        <v>2280</v>
      </c>
      <c r="B2075" s="107">
        <v>2732</v>
      </c>
      <c r="C2075" s="107" t="s">
        <v>1496</v>
      </c>
      <c r="D2075" s="107" t="s">
        <v>1635</v>
      </c>
      <c r="E2075" s="36" t="s">
        <v>2636</v>
      </c>
      <c r="F2075" s="65">
        <v>1339</v>
      </c>
      <c r="G2075" s="110" t="s">
        <v>1726</v>
      </c>
      <c r="H2075" s="141">
        <v>1500</v>
      </c>
      <c r="I2075" s="107" t="s">
        <v>1044</v>
      </c>
      <c r="J2075" s="1" t="s">
        <v>57</v>
      </c>
      <c r="K2075" s="107" t="s">
        <v>1762</v>
      </c>
      <c r="L2075" s="9">
        <v>1995.68</v>
      </c>
      <c r="M2075" s="108">
        <f t="shared" si="34"/>
        <v>2993520</v>
      </c>
      <c r="N2075" s="25" t="s">
        <v>34</v>
      </c>
      <c r="O2075" s="1" t="s">
        <v>1512</v>
      </c>
      <c r="P2075" s="1" t="s">
        <v>57</v>
      </c>
      <c r="Q2075" s="107" t="s">
        <v>226</v>
      </c>
      <c r="R2075" s="16" t="s">
        <v>1651</v>
      </c>
      <c r="S2075" s="1" t="s">
        <v>2776</v>
      </c>
      <c r="T2075" s="130" t="s">
        <v>1638</v>
      </c>
    </row>
    <row r="2076" spans="1:20" ht="95.1" customHeight="1" x14ac:dyDescent="0.25">
      <c r="A2076" s="121" t="s">
        <v>2280</v>
      </c>
      <c r="B2076" s="107">
        <v>2732</v>
      </c>
      <c r="C2076" s="107" t="s">
        <v>1496</v>
      </c>
      <c r="D2076" s="107" t="s">
        <v>1635</v>
      </c>
      <c r="E2076" s="36" t="s">
        <v>2636</v>
      </c>
      <c r="F2076" s="65">
        <v>1089526</v>
      </c>
      <c r="G2076" s="110" t="s">
        <v>1544</v>
      </c>
      <c r="H2076" s="141">
        <v>30000</v>
      </c>
      <c r="I2076" s="107" t="s">
        <v>1044</v>
      </c>
      <c r="J2076" s="1" t="s">
        <v>57</v>
      </c>
      <c r="K2076" s="107" t="s">
        <v>1763</v>
      </c>
      <c r="L2076" s="9">
        <v>1.55</v>
      </c>
      <c r="M2076" s="108">
        <f t="shared" si="34"/>
        <v>46500</v>
      </c>
      <c r="N2076" s="5" t="s">
        <v>2639</v>
      </c>
      <c r="O2076" s="1" t="s">
        <v>1512</v>
      </c>
      <c r="P2076" s="1" t="s">
        <v>57</v>
      </c>
      <c r="Q2076" s="107" t="s">
        <v>226</v>
      </c>
      <c r="R2076" s="16" t="s">
        <v>1651</v>
      </c>
      <c r="S2076" s="1" t="s">
        <v>2776</v>
      </c>
      <c r="T2076" s="130" t="s">
        <v>1638</v>
      </c>
    </row>
    <row r="2077" spans="1:20" ht="95.1" customHeight="1" x14ac:dyDescent="0.25">
      <c r="A2077" s="121" t="s">
        <v>2280</v>
      </c>
      <c r="B2077" s="107">
        <v>2732</v>
      </c>
      <c r="C2077" s="107" t="s">
        <v>1496</v>
      </c>
      <c r="D2077" s="107" t="s">
        <v>1635</v>
      </c>
      <c r="E2077" s="36" t="s">
        <v>2636</v>
      </c>
      <c r="F2077" s="65">
        <v>1089456</v>
      </c>
      <c r="G2077" s="1" t="s">
        <v>44</v>
      </c>
      <c r="H2077" s="141">
        <v>30</v>
      </c>
      <c r="I2077" s="107" t="s">
        <v>1044</v>
      </c>
      <c r="J2077" s="1" t="s">
        <v>57</v>
      </c>
      <c r="K2077" s="107" t="s">
        <v>1764</v>
      </c>
      <c r="L2077" s="9">
        <v>59</v>
      </c>
      <c r="M2077" s="108">
        <f t="shared" si="34"/>
        <v>1770</v>
      </c>
      <c r="N2077" s="5" t="s">
        <v>2639</v>
      </c>
      <c r="O2077" s="1" t="s">
        <v>1512</v>
      </c>
      <c r="P2077" s="1" t="s">
        <v>57</v>
      </c>
      <c r="Q2077" s="107" t="s">
        <v>226</v>
      </c>
      <c r="R2077" s="16" t="s">
        <v>1651</v>
      </c>
      <c r="S2077" s="1" t="s">
        <v>2776</v>
      </c>
      <c r="T2077" s="130" t="s">
        <v>1638</v>
      </c>
    </row>
    <row r="2078" spans="1:20" ht="95.1" customHeight="1" x14ac:dyDescent="0.25">
      <c r="A2078" s="121" t="s">
        <v>2280</v>
      </c>
      <c r="B2078" s="107">
        <v>2732</v>
      </c>
      <c r="C2078" s="107" t="s">
        <v>1496</v>
      </c>
      <c r="D2078" s="107" t="s">
        <v>1635</v>
      </c>
      <c r="E2078" s="36" t="s">
        <v>2636</v>
      </c>
      <c r="F2078" s="65">
        <v>1058851</v>
      </c>
      <c r="G2078" s="110" t="s">
        <v>1544</v>
      </c>
      <c r="H2078" s="141">
        <v>150000</v>
      </c>
      <c r="I2078" s="107" t="s">
        <v>1044</v>
      </c>
      <c r="J2078" s="1" t="s">
        <v>57</v>
      </c>
      <c r="K2078" s="107" t="s">
        <v>1765</v>
      </c>
      <c r="L2078" s="9">
        <v>1.3</v>
      </c>
      <c r="M2078" s="108">
        <f t="shared" si="34"/>
        <v>195000</v>
      </c>
      <c r="N2078" s="25" t="s">
        <v>34</v>
      </c>
      <c r="O2078" s="1" t="s">
        <v>1512</v>
      </c>
      <c r="P2078" s="1" t="s">
        <v>57</v>
      </c>
      <c r="Q2078" s="107" t="s">
        <v>226</v>
      </c>
      <c r="R2078" s="16" t="s">
        <v>1651</v>
      </c>
      <c r="S2078" s="1" t="s">
        <v>2776</v>
      </c>
      <c r="T2078" s="130" t="s">
        <v>1638</v>
      </c>
    </row>
    <row r="2079" spans="1:20" ht="95.1" customHeight="1" x14ac:dyDescent="0.25">
      <c r="A2079" s="121" t="s">
        <v>2280</v>
      </c>
      <c r="B2079" s="107">
        <v>2732</v>
      </c>
      <c r="C2079" s="107" t="s">
        <v>1496</v>
      </c>
      <c r="D2079" s="107" t="s">
        <v>1635</v>
      </c>
      <c r="E2079" s="36" t="s">
        <v>2636</v>
      </c>
      <c r="F2079" s="65">
        <v>1058850</v>
      </c>
      <c r="G2079" s="110" t="s">
        <v>1544</v>
      </c>
      <c r="H2079" s="141">
        <v>270000</v>
      </c>
      <c r="I2079" s="107" t="s">
        <v>1044</v>
      </c>
      <c r="J2079" s="1" t="s">
        <v>57</v>
      </c>
      <c r="K2079" s="107" t="s">
        <v>1766</v>
      </c>
      <c r="L2079" s="9">
        <v>2.62</v>
      </c>
      <c r="M2079" s="108">
        <f t="shared" si="34"/>
        <v>707400</v>
      </c>
      <c r="N2079" s="25" t="s">
        <v>34</v>
      </c>
      <c r="O2079" s="1" t="s">
        <v>1512</v>
      </c>
      <c r="P2079" s="1" t="s">
        <v>57</v>
      </c>
      <c r="Q2079" s="107" t="s">
        <v>226</v>
      </c>
      <c r="R2079" s="16" t="s">
        <v>1651</v>
      </c>
      <c r="S2079" s="1" t="s">
        <v>2776</v>
      </c>
      <c r="T2079" s="130" t="s">
        <v>1638</v>
      </c>
    </row>
    <row r="2080" spans="1:20" ht="95.1" customHeight="1" x14ac:dyDescent="0.25">
      <c r="A2080" s="121" t="s">
        <v>2280</v>
      </c>
      <c r="B2080" s="107">
        <v>2732</v>
      </c>
      <c r="C2080" s="107" t="s">
        <v>1496</v>
      </c>
      <c r="D2080" s="107" t="s">
        <v>1635</v>
      </c>
      <c r="E2080" s="36" t="s">
        <v>2636</v>
      </c>
      <c r="F2080" s="65">
        <v>1082846</v>
      </c>
      <c r="G2080" s="110" t="s">
        <v>1544</v>
      </c>
      <c r="H2080" s="141">
        <v>500</v>
      </c>
      <c r="I2080" s="107" t="s">
        <v>1044</v>
      </c>
      <c r="J2080" s="1" t="s">
        <v>57</v>
      </c>
      <c r="K2080" s="107" t="s">
        <v>1767</v>
      </c>
      <c r="L2080" s="9">
        <v>2.6</v>
      </c>
      <c r="M2080" s="108">
        <f t="shared" si="34"/>
        <v>1300</v>
      </c>
      <c r="N2080" s="25" t="s">
        <v>34</v>
      </c>
      <c r="O2080" s="1" t="s">
        <v>1512</v>
      </c>
      <c r="P2080" s="1" t="s">
        <v>57</v>
      </c>
      <c r="Q2080" s="107" t="s">
        <v>226</v>
      </c>
      <c r="R2080" s="16" t="s">
        <v>1651</v>
      </c>
      <c r="S2080" s="1" t="s">
        <v>2776</v>
      </c>
      <c r="T2080" s="130" t="s">
        <v>1638</v>
      </c>
    </row>
    <row r="2081" spans="1:20" ht="95.1" customHeight="1" x14ac:dyDescent="0.25">
      <c r="A2081" s="121" t="s">
        <v>2280</v>
      </c>
      <c r="B2081" s="107">
        <v>2732</v>
      </c>
      <c r="C2081" s="107" t="s">
        <v>1496</v>
      </c>
      <c r="D2081" s="107" t="s">
        <v>1635</v>
      </c>
      <c r="E2081" s="36" t="s">
        <v>2636</v>
      </c>
      <c r="F2081" s="65">
        <v>1063373</v>
      </c>
      <c r="G2081" s="110" t="s">
        <v>1817</v>
      </c>
      <c r="H2081" s="141">
        <v>150</v>
      </c>
      <c r="I2081" s="107" t="s">
        <v>1044</v>
      </c>
      <c r="J2081" s="1" t="s">
        <v>57</v>
      </c>
      <c r="K2081" s="107" t="s">
        <v>1768</v>
      </c>
      <c r="L2081" s="9">
        <v>18.97</v>
      </c>
      <c r="M2081" s="108">
        <f t="shared" si="34"/>
        <v>2845.5</v>
      </c>
      <c r="N2081" s="5" t="s">
        <v>2639</v>
      </c>
      <c r="O2081" s="1" t="s">
        <v>1512</v>
      </c>
      <c r="P2081" s="1" t="s">
        <v>57</v>
      </c>
      <c r="Q2081" s="107" t="s">
        <v>226</v>
      </c>
      <c r="R2081" s="16" t="s">
        <v>1651</v>
      </c>
      <c r="S2081" s="1" t="s">
        <v>2776</v>
      </c>
      <c r="T2081" s="130" t="s">
        <v>1638</v>
      </c>
    </row>
    <row r="2082" spans="1:20" ht="95.1" customHeight="1" x14ac:dyDescent="0.25">
      <c r="A2082" s="121" t="s">
        <v>2280</v>
      </c>
      <c r="B2082" s="107">
        <v>2732</v>
      </c>
      <c r="C2082" s="107" t="s">
        <v>1496</v>
      </c>
      <c r="D2082" s="107" t="s">
        <v>1635</v>
      </c>
      <c r="E2082" s="36" t="s">
        <v>2636</v>
      </c>
      <c r="F2082" s="65">
        <v>1012808</v>
      </c>
      <c r="G2082" s="110" t="s">
        <v>1636</v>
      </c>
      <c r="H2082" s="141">
        <v>75000</v>
      </c>
      <c r="I2082" s="107" t="s">
        <v>1044</v>
      </c>
      <c r="J2082" s="1" t="s">
        <v>57</v>
      </c>
      <c r="K2082" s="107" t="s">
        <v>1769</v>
      </c>
      <c r="L2082" s="9">
        <v>0.79</v>
      </c>
      <c r="M2082" s="108">
        <f t="shared" si="34"/>
        <v>59250</v>
      </c>
      <c r="N2082" s="5" t="s">
        <v>2639</v>
      </c>
      <c r="O2082" s="1" t="s">
        <v>1512</v>
      </c>
      <c r="P2082" s="1" t="s">
        <v>57</v>
      </c>
      <c r="Q2082" s="107" t="s">
        <v>226</v>
      </c>
      <c r="R2082" s="16" t="s">
        <v>1651</v>
      </c>
      <c r="S2082" s="1" t="s">
        <v>2776</v>
      </c>
      <c r="T2082" s="130" t="s">
        <v>1638</v>
      </c>
    </row>
    <row r="2083" spans="1:20" ht="95.1" customHeight="1" x14ac:dyDescent="0.25">
      <c r="A2083" s="121" t="s">
        <v>2280</v>
      </c>
      <c r="B2083" s="107">
        <v>2732</v>
      </c>
      <c r="C2083" s="107" t="s">
        <v>1496</v>
      </c>
      <c r="D2083" s="107" t="s">
        <v>1635</v>
      </c>
      <c r="E2083" s="36" t="s">
        <v>2636</v>
      </c>
      <c r="F2083" s="65">
        <v>1012811</v>
      </c>
      <c r="G2083" s="110" t="s">
        <v>1636</v>
      </c>
      <c r="H2083" s="141">
        <v>55000</v>
      </c>
      <c r="I2083" s="107" t="s">
        <v>1044</v>
      </c>
      <c r="J2083" s="1" t="s">
        <v>57</v>
      </c>
      <c r="K2083" s="107" t="s">
        <v>1770</v>
      </c>
      <c r="L2083" s="9">
        <v>0.4</v>
      </c>
      <c r="M2083" s="108">
        <f t="shared" si="34"/>
        <v>22000</v>
      </c>
      <c r="N2083" s="5" t="s">
        <v>2639</v>
      </c>
      <c r="O2083" s="1" t="s">
        <v>1512</v>
      </c>
      <c r="P2083" s="1" t="s">
        <v>57</v>
      </c>
      <c r="Q2083" s="107" t="s">
        <v>226</v>
      </c>
      <c r="R2083" s="16" t="s">
        <v>1651</v>
      </c>
      <c r="S2083" s="1" t="s">
        <v>2776</v>
      </c>
      <c r="T2083" s="130" t="s">
        <v>1638</v>
      </c>
    </row>
    <row r="2084" spans="1:20" ht="95.1" customHeight="1" x14ac:dyDescent="0.25">
      <c r="A2084" s="121" t="s">
        <v>2280</v>
      </c>
      <c r="B2084" s="107">
        <v>2732</v>
      </c>
      <c r="C2084" s="107" t="s">
        <v>1496</v>
      </c>
      <c r="D2084" s="107" t="s">
        <v>1635</v>
      </c>
      <c r="E2084" s="36" t="s">
        <v>2636</v>
      </c>
      <c r="F2084" s="65">
        <v>1063386</v>
      </c>
      <c r="G2084" s="110" t="s">
        <v>1636</v>
      </c>
      <c r="H2084" s="141">
        <v>500</v>
      </c>
      <c r="I2084" s="107" t="s">
        <v>1044</v>
      </c>
      <c r="J2084" s="1" t="s">
        <v>57</v>
      </c>
      <c r="K2084" s="107" t="s">
        <v>1771</v>
      </c>
      <c r="L2084" s="9">
        <v>1.1499999999999999</v>
      </c>
      <c r="M2084" s="108">
        <f t="shared" si="34"/>
        <v>575</v>
      </c>
      <c r="N2084" s="5" t="s">
        <v>2639</v>
      </c>
      <c r="O2084" s="1" t="s">
        <v>1512</v>
      </c>
      <c r="P2084" s="1" t="s">
        <v>57</v>
      </c>
      <c r="Q2084" s="107" t="s">
        <v>226</v>
      </c>
      <c r="R2084" s="16" t="s">
        <v>1651</v>
      </c>
      <c r="S2084" s="1" t="s">
        <v>2776</v>
      </c>
      <c r="T2084" s="130" t="s">
        <v>1638</v>
      </c>
    </row>
    <row r="2085" spans="1:20" ht="95.1" customHeight="1" x14ac:dyDescent="0.25">
      <c r="A2085" s="121" t="s">
        <v>2280</v>
      </c>
      <c r="B2085" s="107">
        <v>2732</v>
      </c>
      <c r="C2085" s="107" t="s">
        <v>1496</v>
      </c>
      <c r="D2085" s="107" t="s">
        <v>1635</v>
      </c>
      <c r="E2085" s="36" t="s">
        <v>2636</v>
      </c>
      <c r="F2085" s="65">
        <v>1012714</v>
      </c>
      <c r="G2085" s="110" t="s">
        <v>1636</v>
      </c>
      <c r="H2085" s="141">
        <v>500</v>
      </c>
      <c r="I2085" s="107" t="s">
        <v>1044</v>
      </c>
      <c r="J2085" s="1" t="s">
        <v>57</v>
      </c>
      <c r="K2085" s="107" t="s">
        <v>1772</v>
      </c>
      <c r="L2085" s="9">
        <v>1.9</v>
      </c>
      <c r="M2085" s="108">
        <f t="shared" si="34"/>
        <v>950</v>
      </c>
      <c r="N2085" s="5" t="s">
        <v>2639</v>
      </c>
      <c r="O2085" s="1" t="s">
        <v>1512</v>
      </c>
      <c r="P2085" s="1" t="s">
        <v>57</v>
      </c>
      <c r="Q2085" s="107" t="s">
        <v>226</v>
      </c>
      <c r="R2085" s="16" t="s">
        <v>1651</v>
      </c>
      <c r="S2085" s="1" t="s">
        <v>2776</v>
      </c>
      <c r="T2085" s="130" t="s">
        <v>1638</v>
      </c>
    </row>
    <row r="2086" spans="1:20" ht="95.1" customHeight="1" x14ac:dyDescent="0.25">
      <c r="A2086" s="121" t="s">
        <v>2280</v>
      </c>
      <c r="B2086" s="107">
        <v>2732</v>
      </c>
      <c r="C2086" s="107" t="s">
        <v>1496</v>
      </c>
      <c r="D2086" s="107" t="s">
        <v>1635</v>
      </c>
      <c r="E2086" s="36" t="s">
        <v>2636</v>
      </c>
      <c r="F2086" s="65">
        <v>1063387</v>
      </c>
      <c r="G2086" s="110" t="s">
        <v>1636</v>
      </c>
      <c r="H2086" s="141">
        <v>500</v>
      </c>
      <c r="I2086" s="107" t="s">
        <v>1044</v>
      </c>
      <c r="J2086" s="1" t="s">
        <v>57</v>
      </c>
      <c r="K2086" s="107" t="s">
        <v>1773</v>
      </c>
      <c r="L2086" s="9">
        <v>3.42</v>
      </c>
      <c r="M2086" s="108">
        <f t="shared" si="34"/>
        <v>1710</v>
      </c>
      <c r="N2086" s="5" t="s">
        <v>2639</v>
      </c>
      <c r="O2086" s="1" t="s">
        <v>1512</v>
      </c>
      <c r="P2086" s="1" t="s">
        <v>57</v>
      </c>
      <c r="Q2086" s="107" t="s">
        <v>226</v>
      </c>
      <c r="R2086" s="16" t="s">
        <v>1651</v>
      </c>
      <c r="S2086" s="1" t="s">
        <v>2776</v>
      </c>
      <c r="T2086" s="130" t="s">
        <v>1638</v>
      </c>
    </row>
    <row r="2087" spans="1:20" ht="95.1" customHeight="1" x14ac:dyDescent="0.25">
      <c r="A2087" s="121" t="s">
        <v>2280</v>
      </c>
      <c r="B2087" s="107">
        <v>2732</v>
      </c>
      <c r="C2087" s="107" t="s">
        <v>1496</v>
      </c>
      <c r="D2087" s="107" t="s">
        <v>1635</v>
      </c>
      <c r="E2087" s="36" t="s">
        <v>2636</v>
      </c>
      <c r="F2087" s="65">
        <v>1063389</v>
      </c>
      <c r="G2087" s="110" t="s">
        <v>1636</v>
      </c>
      <c r="H2087" s="141">
        <v>10000</v>
      </c>
      <c r="I2087" s="107" t="s">
        <v>1044</v>
      </c>
      <c r="J2087" s="1" t="s">
        <v>57</v>
      </c>
      <c r="K2087" s="107" t="s">
        <v>1774</v>
      </c>
      <c r="L2087" s="9">
        <v>0.42</v>
      </c>
      <c r="M2087" s="108">
        <f t="shared" ref="M2087:M2124" si="35">L2087*H2087</f>
        <v>4200</v>
      </c>
      <c r="N2087" s="5" t="s">
        <v>2639</v>
      </c>
      <c r="O2087" s="1" t="s">
        <v>1512</v>
      </c>
      <c r="P2087" s="1" t="s">
        <v>57</v>
      </c>
      <c r="Q2087" s="107" t="s">
        <v>226</v>
      </c>
      <c r="R2087" s="16" t="s">
        <v>1651</v>
      </c>
      <c r="S2087" s="1" t="s">
        <v>2776</v>
      </c>
      <c r="T2087" s="130" t="s">
        <v>1638</v>
      </c>
    </row>
    <row r="2088" spans="1:20" ht="95.1" customHeight="1" x14ac:dyDescent="0.25">
      <c r="A2088" s="121" t="s">
        <v>2280</v>
      </c>
      <c r="B2088" s="107">
        <v>2732</v>
      </c>
      <c r="C2088" s="107" t="s">
        <v>1496</v>
      </c>
      <c r="D2088" s="107" t="s">
        <v>1635</v>
      </c>
      <c r="E2088" s="36" t="s">
        <v>2636</v>
      </c>
      <c r="F2088" s="65">
        <v>1063390</v>
      </c>
      <c r="G2088" s="110" t="s">
        <v>1636</v>
      </c>
      <c r="H2088" s="141">
        <v>1000</v>
      </c>
      <c r="I2088" s="107" t="s">
        <v>1044</v>
      </c>
      <c r="J2088" s="1" t="s">
        <v>57</v>
      </c>
      <c r="K2088" s="107" t="s">
        <v>1775</v>
      </c>
      <c r="L2088" s="9">
        <v>0.99</v>
      </c>
      <c r="M2088" s="108">
        <f t="shared" si="35"/>
        <v>990</v>
      </c>
      <c r="N2088" s="5" t="s">
        <v>2639</v>
      </c>
      <c r="O2088" s="1" t="s">
        <v>1512</v>
      </c>
      <c r="P2088" s="1" t="s">
        <v>57</v>
      </c>
      <c r="Q2088" s="107" t="s">
        <v>226</v>
      </c>
      <c r="R2088" s="16" t="s">
        <v>1651</v>
      </c>
      <c r="S2088" s="1" t="s">
        <v>2776</v>
      </c>
      <c r="T2088" s="130" t="s">
        <v>1638</v>
      </c>
    </row>
    <row r="2089" spans="1:20" ht="95.1" customHeight="1" x14ac:dyDescent="0.25">
      <c r="A2089" s="121" t="s">
        <v>2280</v>
      </c>
      <c r="B2089" s="107">
        <v>2732</v>
      </c>
      <c r="C2089" s="107" t="s">
        <v>1496</v>
      </c>
      <c r="D2089" s="107" t="s">
        <v>1635</v>
      </c>
      <c r="E2089" s="36" t="s">
        <v>2636</v>
      </c>
      <c r="F2089" s="65">
        <v>1109118</v>
      </c>
      <c r="G2089" s="110" t="s">
        <v>1636</v>
      </c>
      <c r="H2089" s="141">
        <v>2500</v>
      </c>
      <c r="I2089" s="107" t="s">
        <v>1044</v>
      </c>
      <c r="J2089" s="1" t="s">
        <v>57</v>
      </c>
      <c r="K2089" s="107" t="s">
        <v>1776</v>
      </c>
      <c r="L2089" s="9">
        <v>3.43</v>
      </c>
      <c r="M2089" s="108">
        <f t="shared" si="35"/>
        <v>8575</v>
      </c>
      <c r="N2089" s="5" t="s">
        <v>2639</v>
      </c>
      <c r="O2089" s="1" t="s">
        <v>1512</v>
      </c>
      <c r="P2089" s="1" t="s">
        <v>57</v>
      </c>
      <c r="Q2089" s="107" t="s">
        <v>226</v>
      </c>
      <c r="R2089" s="16" t="s">
        <v>1651</v>
      </c>
      <c r="S2089" s="1" t="s">
        <v>2776</v>
      </c>
      <c r="T2089" s="130" t="s">
        <v>1638</v>
      </c>
    </row>
    <row r="2090" spans="1:20" ht="95.1" customHeight="1" x14ac:dyDescent="0.25">
      <c r="A2090" s="121" t="s">
        <v>2280</v>
      </c>
      <c r="B2090" s="107">
        <v>2732</v>
      </c>
      <c r="C2090" s="107" t="s">
        <v>1496</v>
      </c>
      <c r="D2090" s="107" t="s">
        <v>1635</v>
      </c>
      <c r="E2090" s="36" t="s">
        <v>2636</v>
      </c>
      <c r="F2090" s="65">
        <v>1096877</v>
      </c>
      <c r="G2090" s="110" t="s">
        <v>1636</v>
      </c>
      <c r="H2090" s="141">
        <v>2500</v>
      </c>
      <c r="I2090" s="107" t="s">
        <v>1044</v>
      </c>
      <c r="J2090" s="1" t="s">
        <v>57</v>
      </c>
      <c r="K2090" s="107" t="s">
        <v>1777</v>
      </c>
      <c r="L2090" s="9">
        <v>2.99</v>
      </c>
      <c r="M2090" s="108">
        <f t="shared" si="35"/>
        <v>7475.0000000000009</v>
      </c>
      <c r="N2090" s="5" t="s">
        <v>2639</v>
      </c>
      <c r="O2090" s="1" t="s">
        <v>1512</v>
      </c>
      <c r="P2090" s="1" t="s">
        <v>57</v>
      </c>
      <c r="Q2090" s="107" t="s">
        <v>226</v>
      </c>
      <c r="R2090" s="16" t="s">
        <v>1651</v>
      </c>
      <c r="S2090" s="1" t="s">
        <v>2776</v>
      </c>
      <c r="T2090" s="130" t="s">
        <v>1638</v>
      </c>
    </row>
    <row r="2091" spans="1:20" ht="95.1" customHeight="1" x14ac:dyDescent="0.25">
      <c r="A2091" s="121" t="s">
        <v>2280</v>
      </c>
      <c r="B2091" s="107">
        <v>2732</v>
      </c>
      <c r="C2091" s="107" t="s">
        <v>1496</v>
      </c>
      <c r="D2091" s="107" t="s">
        <v>1635</v>
      </c>
      <c r="E2091" s="36" t="s">
        <v>2636</v>
      </c>
      <c r="F2091" s="65">
        <v>1089445</v>
      </c>
      <c r="G2091" s="110" t="s">
        <v>1636</v>
      </c>
      <c r="H2091" s="141">
        <v>120000</v>
      </c>
      <c r="I2091" s="107" t="s">
        <v>1044</v>
      </c>
      <c r="J2091" s="1" t="s">
        <v>57</v>
      </c>
      <c r="K2091" s="107" t="s">
        <v>1778</v>
      </c>
      <c r="L2091" s="9">
        <v>0.09</v>
      </c>
      <c r="M2091" s="108">
        <f t="shared" si="35"/>
        <v>10800</v>
      </c>
      <c r="N2091" s="25" t="s">
        <v>34</v>
      </c>
      <c r="O2091" s="1" t="s">
        <v>1512</v>
      </c>
      <c r="P2091" s="1" t="s">
        <v>57</v>
      </c>
      <c r="Q2091" s="107" t="s">
        <v>226</v>
      </c>
      <c r="R2091" s="16" t="s">
        <v>1651</v>
      </c>
      <c r="S2091" s="1" t="s">
        <v>2776</v>
      </c>
      <c r="T2091" s="130" t="s">
        <v>1638</v>
      </c>
    </row>
    <row r="2092" spans="1:20" ht="95.1" customHeight="1" x14ac:dyDescent="0.25">
      <c r="A2092" s="121" t="s">
        <v>2280</v>
      </c>
      <c r="B2092" s="107">
        <v>2732</v>
      </c>
      <c r="C2092" s="107" t="s">
        <v>1496</v>
      </c>
      <c r="D2092" s="107" t="s">
        <v>1635</v>
      </c>
      <c r="E2092" s="36" t="s">
        <v>2636</v>
      </c>
      <c r="F2092" s="65">
        <v>1089444</v>
      </c>
      <c r="G2092" s="110" t="s">
        <v>1817</v>
      </c>
      <c r="H2092" s="141">
        <v>8500</v>
      </c>
      <c r="I2092" s="107" t="s">
        <v>1044</v>
      </c>
      <c r="J2092" s="1" t="s">
        <v>57</v>
      </c>
      <c r="K2092" s="107" t="s">
        <v>1779</v>
      </c>
      <c r="L2092" s="9">
        <v>6.16</v>
      </c>
      <c r="M2092" s="108">
        <f t="shared" si="35"/>
        <v>52360</v>
      </c>
      <c r="N2092" s="25" t="s">
        <v>34</v>
      </c>
      <c r="O2092" s="1" t="s">
        <v>1512</v>
      </c>
      <c r="P2092" s="1" t="s">
        <v>57</v>
      </c>
      <c r="Q2092" s="107" t="s">
        <v>226</v>
      </c>
      <c r="R2092" s="16" t="s">
        <v>1651</v>
      </c>
      <c r="S2092" s="1" t="s">
        <v>2776</v>
      </c>
      <c r="T2092" s="130" t="s">
        <v>1638</v>
      </c>
    </row>
    <row r="2093" spans="1:20" ht="95.1" customHeight="1" x14ac:dyDescent="0.25">
      <c r="A2093" s="121" t="s">
        <v>2280</v>
      </c>
      <c r="B2093" s="107">
        <v>2732</v>
      </c>
      <c r="C2093" s="107" t="s">
        <v>1496</v>
      </c>
      <c r="D2093" s="107" t="s">
        <v>1635</v>
      </c>
      <c r="E2093" s="36" t="s">
        <v>2636</v>
      </c>
      <c r="F2093" s="65">
        <v>1089446</v>
      </c>
      <c r="G2093" s="110" t="s">
        <v>1636</v>
      </c>
      <c r="H2093" s="141">
        <v>330000</v>
      </c>
      <c r="I2093" s="107" t="s">
        <v>1044</v>
      </c>
      <c r="J2093" s="1" t="s">
        <v>57</v>
      </c>
      <c r="K2093" s="107" t="s">
        <v>1780</v>
      </c>
      <c r="L2093" s="9">
        <v>0.09</v>
      </c>
      <c r="M2093" s="108">
        <f t="shared" si="35"/>
        <v>29700</v>
      </c>
      <c r="N2093" s="25" t="s">
        <v>34</v>
      </c>
      <c r="O2093" s="1" t="s">
        <v>1512</v>
      </c>
      <c r="P2093" s="1" t="s">
        <v>57</v>
      </c>
      <c r="Q2093" s="107" t="s">
        <v>226</v>
      </c>
      <c r="R2093" s="16" t="s">
        <v>1651</v>
      </c>
      <c r="S2093" s="1" t="s">
        <v>2776</v>
      </c>
      <c r="T2093" s="130" t="s">
        <v>1638</v>
      </c>
    </row>
    <row r="2094" spans="1:20" ht="95.1" customHeight="1" x14ac:dyDescent="0.25">
      <c r="A2094" s="121" t="s">
        <v>2280</v>
      </c>
      <c r="B2094" s="107">
        <v>2732</v>
      </c>
      <c r="C2094" s="107" t="s">
        <v>1496</v>
      </c>
      <c r="D2094" s="107" t="s">
        <v>1635</v>
      </c>
      <c r="E2094" s="36" t="s">
        <v>2636</v>
      </c>
      <c r="F2094" s="65">
        <v>1089447</v>
      </c>
      <c r="G2094" s="110" t="s">
        <v>1636</v>
      </c>
      <c r="H2094" s="141">
        <v>150000</v>
      </c>
      <c r="I2094" s="107" t="s">
        <v>1044</v>
      </c>
      <c r="J2094" s="1" t="s">
        <v>57</v>
      </c>
      <c r="K2094" s="107" t="s">
        <v>1781</v>
      </c>
      <c r="L2094" s="9">
        <v>0.09</v>
      </c>
      <c r="M2094" s="108">
        <f t="shared" si="35"/>
        <v>13500</v>
      </c>
      <c r="N2094" s="25" t="s">
        <v>34</v>
      </c>
      <c r="O2094" s="1" t="s">
        <v>1512</v>
      </c>
      <c r="P2094" s="1" t="s">
        <v>57</v>
      </c>
      <c r="Q2094" s="107" t="s">
        <v>226</v>
      </c>
      <c r="R2094" s="16" t="s">
        <v>1651</v>
      </c>
      <c r="S2094" s="1" t="s">
        <v>2776</v>
      </c>
      <c r="T2094" s="130" t="s">
        <v>1638</v>
      </c>
    </row>
    <row r="2095" spans="1:20" ht="95.1" customHeight="1" x14ac:dyDescent="0.25">
      <c r="A2095" s="121" t="s">
        <v>2280</v>
      </c>
      <c r="B2095" s="107">
        <v>2732</v>
      </c>
      <c r="C2095" s="107" t="s">
        <v>1496</v>
      </c>
      <c r="D2095" s="107" t="s">
        <v>1635</v>
      </c>
      <c r="E2095" s="36" t="s">
        <v>2636</v>
      </c>
      <c r="F2095" s="65">
        <v>1089451</v>
      </c>
      <c r="G2095" s="110" t="s">
        <v>1817</v>
      </c>
      <c r="H2095" s="141">
        <v>100</v>
      </c>
      <c r="I2095" s="107" t="s">
        <v>1044</v>
      </c>
      <c r="J2095" s="1" t="s">
        <v>57</v>
      </c>
      <c r="K2095" s="107" t="s">
        <v>1782</v>
      </c>
      <c r="L2095" s="9">
        <v>263.98</v>
      </c>
      <c r="M2095" s="108">
        <f t="shared" si="35"/>
        <v>26398</v>
      </c>
      <c r="N2095" s="25" t="s">
        <v>34</v>
      </c>
      <c r="O2095" s="1" t="s">
        <v>1512</v>
      </c>
      <c r="P2095" s="1" t="s">
        <v>57</v>
      </c>
      <c r="Q2095" s="107" t="s">
        <v>226</v>
      </c>
      <c r="R2095" s="16" t="s">
        <v>1651</v>
      </c>
      <c r="S2095" s="1" t="s">
        <v>2776</v>
      </c>
      <c r="T2095" s="130" t="s">
        <v>1638</v>
      </c>
    </row>
    <row r="2096" spans="1:20" ht="95.1" customHeight="1" x14ac:dyDescent="0.25">
      <c r="A2096" s="121" t="s">
        <v>2280</v>
      </c>
      <c r="B2096" s="107">
        <v>2732</v>
      </c>
      <c r="C2096" s="107" t="s">
        <v>1496</v>
      </c>
      <c r="D2096" s="107" t="s">
        <v>1635</v>
      </c>
      <c r="E2096" s="36" t="s">
        <v>2636</v>
      </c>
      <c r="F2096" s="65">
        <v>1063168</v>
      </c>
      <c r="G2096" s="107" t="s">
        <v>1817</v>
      </c>
      <c r="H2096" s="141">
        <v>105000</v>
      </c>
      <c r="I2096" s="107" t="s">
        <v>1044</v>
      </c>
      <c r="J2096" s="1" t="s">
        <v>57</v>
      </c>
      <c r="K2096" s="107" t="s">
        <v>1783</v>
      </c>
      <c r="L2096" s="9">
        <v>7.18</v>
      </c>
      <c r="M2096" s="108">
        <f t="shared" si="35"/>
        <v>753900</v>
      </c>
      <c r="N2096" s="25" t="s">
        <v>34</v>
      </c>
      <c r="O2096" s="1" t="s">
        <v>1512</v>
      </c>
      <c r="P2096" s="1" t="s">
        <v>57</v>
      </c>
      <c r="Q2096" s="107" t="s">
        <v>226</v>
      </c>
      <c r="R2096" s="16" t="s">
        <v>1651</v>
      </c>
      <c r="S2096" s="1" t="s">
        <v>2776</v>
      </c>
      <c r="T2096" s="130" t="s">
        <v>1638</v>
      </c>
    </row>
    <row r="2097" spans="1:20" ht="95.1" customHeight="1" x14ac:dyDescent="0.25">
      <c r="A2097" s="121" t="s">
        <v>2280</v>
      </c>
      <c r="B2097" s="107">
        <v>2732</v>
      </c>
      <c r="C2097" s="107" t="s">
        <v>1496</v>
      </c>
      <c r="D2097" s="107" t="s">
        <v>1635</v>
      </c>
      <c r="E2097" s="36" t="s">
        <v>2636</v>
      </c>
      <c r="F2097" s="65">
        <v>1089733</v>
      </c>
      <c r="G2097" s="110" t="s">
        <v>1636</v>
      </c>
      <c r="H2097" s="141">
        <v>150000</v>
      </c>
      <c r="I2097" s="107" t="s">
        <v>1044</v>
      </c>
      <c r="J2097" s="1" t="s">
        <v>57</v>
      </c>
      <c r="K2097" s="107" t="s">
        <v>1784</v>
      </c>
      <c r="L2097" s="9">
        <v>3.99</v>
      </c>
      <c r="M2097" s="108">
        <f t="shared" si="35"/>
        <v>598500</v>
      </c>
      <c r="N2097" s="25" t="s">
        <v>34</v>
      </c>
      <c r="O2097" s="1" t="s">
        <v>1512</v>
      </c>
      <c r="P2097" s="1" t="s">
        <v>57</v>
      </c>
      <c r="Q2097" s="107" t="s">
        <v>226</v>
      </c>
      <c r="R2097" s="16" t="s">
        <v>1651</v>
      </c>
      <c r="S2097" s="1" t="s">
        <v>2776</v>
      </c>
      <c r="T2097" s="130" t="s">
        <v>1638</v>
      </c>
    </row>
    <row r="2098" spans="1:20" ht="95.1" customHeight="1" x14ac:dyDescent="0.25">
      <c r="A2098" s="121" t="s">
        <v>2280</v>
      </c>
      <c r="B2098" s="107">
        <v>2732</v>
      </c>
      <c r="C2098" s="107" t="s">
        <v>1496</v>
      </c>
      <c r="D2098" s="107" t="s">
        <v>1635</v>
      </c>
      <c r="E2098" s="36" t="s">
        <v>2636</v>
      </c>
      <c r="F2098" s="65">
        <v>1089731</v>
      </c>
      <c r="G2098" s="110" t="s">
        <v>1636</v>
      </c>
      <c r="H2098" s="141">
        <v>150000</v>
      </c>
      <c r="I2098" s="107" t="s">
        <v>1044</v>
      </c>
      <c r="J2098" s="1" t="s">
        <v>57</v>
      </c>
      <c r="K2098" s="107" t="s">
        <v>1785</v>
      </c>
      <c r="L2098" s="9">
        <v>3.75</v>
      </c>
      <c r="M2098" s="108">
        <f t="shared" si="35"/>
        <v>562500</v>
      </c>
      <c r="N2098" s="25" t="s">
        <v>34</v>
      </c>
      <c r="O2098" s="1" t="s">
        <v>1512</v>
      </c>
      <c r="P2098" s="1" t="s">
        <v>57</v>
      </c>
      <c r="Q2098" s="107" t="s">
        <v>226</v>
      </c>
      <c r="R2098" s="16" t="s">
        <v>1651</v>
      </c>
      <c r="S2098" s="1" t="s">
        <v>2776</v>
      </c>
      <c r="T2098" s="130" t="s">
        <v>1638</v>
      </c>
    </row>
    <row r="2099" spans="1:20" ht="95.1" customHeight="1" x14ac:dyDescent="0.25">
      <c r="A2099" s="121" t="s">
        <v>2280</v>
      </c>
      <c r="B2099" s="107">
        <v>2732</v>
      </c>
      <c r="C2099" s="107" t="s">
        <v>1496</v>
      </c>
      <c r="D2099" s="107" t="s">
        <v>1635</v>
      </c>
      <c r="E2099" s="36" t="s">
        <v>2636</v>
      </c>
      <c r="F2099" s="65">
        <v>1089732</v>
      </c>
      <c r="G2099" s="110" t="s">
        <v>1636</v>
      </c>
      <c r="H2099" s="141">
        <v>150000</v>
      </c>
      <c r="I2099" s="107" t="s">
        <v>1044</v>
      </c>
      <c r="J2099" s="1" t="s">
        <v>57</v>
      </c>
      <c r="K2099" s="107" t="s">
        <v>1786</v>
      </c>
      <c r="L2099" s="9">
        <v>3.75</v>
      </c>
      <c r="M2099" s="108">
        <f t="shared" si="35"/>
        <v>562500</v>
      </c>
      <c r="N2099" s="25" t="s">
        <v>34</v>
      </c>
      <c r="O2099" s="1" t="s">
        <v>1512</v>
      </c>
      <c r="P2099" s="1" t="s">
        <v>57</v>
      </c>
      <c r="Q2099" s="107" t="s">
        <v>226</v>
      </c>
      <c r="R2099" s="16" t="s">
        <v>1651</v>
      </c>
      <c r="S2099" s="1" t="s">
        <v>2776</v>
      </c>
      <c r="T2099" s="130" t="s">
        <v>1638</v>
      </c>
    </row>
    <row r="2100" spans="1:20" ht="95.1" customHeight="1" x14ac:dyDescent="0.25">
      <c r="A2100" s="121" t="s">
        <v>2280</v>
      </c>
      <c r="B2100" s="107">
        <v>2732</v>
      </c>
      <c r="C2100" s="107" t="s">
        <v>1496</v>
      </c>
      <c r="D2100" s="107" t="s">
        <v>1635</v>
      </c>
      <c r="E2100" s="36" t="s">
        <v>2636</v>
      </c>
      <c r="F2100" s="65">
        <v>1090410</v>
      </c>
      <c r="G2100" s="110" t="s">
        <v>1636</v>
      </c>
      <c r="H2100" s="141">
        <v>500</v>
      </c>
      <c r="I2100" s="107" t="s">
        <v>1044</v>
      </c>
      <c r="J2100" s="1" t="s">
        <v>57</v>
      </c>
      <c r="K2100" s="107" t="s">
        <v>1787</v>
      </c>
      <c r="L2100" s="9">
        <v>113.38</v>
      </c>
      <c r="M2100" s="108">
        <f t="shared" si="35"/>
        <v>56690</v>
      </c>
      <c r="N2100" s="5" t="s">
        <v>2639</v>
      </c>
      <c r="O2100" s="1" t="s">
        <v>1512</v>
      </c>
      <c r="P2100" s="1" t="s">
        <v>57</v>
      </c>
      <c r="Q2100" s="107" t="s">
        <v>226</v>
      </c>
      <c r="R2100" s="16" t="s">
        <v>1651</v>
      </c>
      <c r="S2100" s="1" t="s">
        <v>2776</v>
      </c>
      <c r="T2100" s="130" t="s">
        <v>1638</v>
      </c>
    </row>
    <row r="2101" spans="1:20" ht="95.1" customHeight="1" x14ac:dyDescent="0.25">
      <c r="A2101" s="121" t="s">
        <v>2280</v>
      </c>
      <c r="B2101" s="107">
        <v>2732</v>
      </c>
      <c r="C2101" s="107" t="s">
        <v>1496</v>
      </c>
      <c r="D2101" s="107" t="s">
        <v>1635</v>
      </c>
      <c r="E2101" s="36" t="s">
        <v>2636</v>
      </c>
      <c r="F2101" s="65">
        <v>1088900</v>
      </c>
      <c r="G2101" s="110" t="s">
        <v>1636</v>
      </c>
      <c r="H2101" s="141">
        <v>3000</v>
      </c>
      <c r="I2101" s="107" t="s">
        <v>1044</v>
      </c>
      <c r="J2101" s="1" t="s">
        <v>57</v>
      </c>
      <c r="K2101" s="107" t="s">
        <v>1788</v>
      </c>
      <c r="L2101" s="9">
        <v>1.59</v>
      </c>
      <c r="M2101" s="108">
        <f t="shared" si="35"/>
        <v>4770</v>
      </c>
      <c r="N2101" s="25" t="s">
        <v>34</v>
      </c>
      <c r="O2101" s="1" t="s">
        <v>1512</v>
      </c>
      <c r="P2101" s="1" t="s">
        <v>57</v>
      </c>
      <c r="Q2101" s="107" t="s">
        <v>226</v>
      </c>
      <c r="R2101" s="16" t="s">
        <v>1651</v>
      </c>
      <c r="S2101" s="1" t="s">
        <v>2776</v>
      </c>
      <c r="T2101" s="130" t="s">
        <v>1638</v>
      </c>
    </row>
    <row r="2102" spans="1:20" ht="95.1" customHeight="1" x14ac:dyDescent="0.25">
      <c r="A2102" s="121" t="s">
        <v>2280</v>
      </c>
      <c r="B2102" s="107">
        <v>2732</v>
      </c>
      <c r="C2102" s="107" t="s">
        <v>1496</v>
      </c>
      <c r="D2102" s="107" t="s">
        <v>1635</v>
      </c>
      <c r="E2102" s="36" t="s">
        <v>2636</v>
      </c>
      <c r="F2102" s="65">
        <v>1112497</v>
      </c>
      <c r="G2102" s="110" t="s">
        <v>1636</v>
      </c>
      <c r="H2102" s="141">
        <v>5000</v>
      </c>
      <c r="I2102" s="107" t="s">
        <v>1044</v>
      </c>
      <c r="J2102" s="1" t="s">
        <v>57</v>
      </c>
      <c r="K2102" s="107" t="s">
        <v>1789</v>
      </c>
      <c r="L2102" s="9">
        <v>133.19999999999999</v>
      </c>
      <c r="M2102" s="108">
        <f t="shared" si="35"/>
        <v>666000</v>
      </c>
      <c r="N2102" s="25" t="s">
        <v>34</v>
      </c>
      <c r="O2102" s="1" t="s">
        <v>1512</v>
      </c>
      <c r="P2102" s="1" t="s">
        <v>57</v>
      </c>
      <c r="Q2102" s="107" t="s">
        <v>226</v>
      </c>
      <c r="R2102" s="16" t="s">
        <v>1651</v>
      </c>
      <c r="S2102" s="1" t="s">
        <v>2776</v>
      </c>
      <c r="T2102" s="130" t="s">
        <v>1638</v>
      </c>
    </row>
    <row r="2103" spans="1:20" ht="95.1" customHeight="1" x14ac:dyDescent="0.25">
      <c r="A2103" s="121" t="s">
        <v>2280</v>
      </c>
      <c r="B2103" s="107">
        <v>2732</v>
      </c>
      <c r="C2103" s="107" t="s">
        <v>1496</v>
      </c>
      <c r="D2103" s="107" t="s">
        <v>1635</v>
      </c>
      <c r="E2103" s="36" t="s">
        <v>2636</v>
      </c>
      <c r="F2103" s="65">
        <v>1112499</v>
      </c>
      <c r="G2103" s="110" t="s">
        <v>1636</v>
      </c>
      <c r="H2103" s="141">
        <v>5000</v>
      </c>
      <c r="I2103" s="107" t="s">
        <v>1044</v>
      </c>
      <c r="J2103" s="1" t="s">
        <v>57</v>
      </c>
      <c r="K2103" s="107" t="s">
        <v>1790</v>
      </c>
      <c r="L2103" s="9">
        <v>133.19999999999999</v>
      </c>
      <c r="M2103" s="108">
        <f t="shared" si="35"/>
        <v>666000</v>
      </c>
      <c r="N2103" s="25" t="s">
        <v>34</v>
      </c>
      <c r="O2103" s="1" t="s">
        <v>1512</v>
      </c>
      <c r="P2103" s="1" t="s">
        <v>57</v>
      </c>
      <c r="Q2103" s="107" t="s">
        <v>226</v>
      </c>
      <c r="R2103" s="16" t="s">
        <v>1651</v>
      </c>
      <c r="S2103" s="1" t="s">
        <v>2776</v>
      </c>
      <c r="T2103" s="130" t="s">
        <v>1638</v>
      </c>
    </row>
    <row r="2104" spans="1:20" ht="95.1" customHeight="1" x14ac:dyDescent="0.25">
      <c r="A2104" s="121" t="s">
        <v>2280</v>
      </c>
      <c r="B2104" s="107">
        <v>2732</v>
      </c>
      <c r="C2104" s="107" t="s">
        <v>1496</v>
      </c>
      <c r="D2104" s="107" t="s">
        <v>1635</v>
      </c>
      <c r="E2104" s="36" t="s">
        <v>2636</v>
      </c>
      <c r="F2104" s="65">
        <v>1112500</v>
      </c>
      <c r="G2104" s="110" t="s">
        <v>1636</v>
      </c>
      <c r="H2104" s="141">
        <v>5000</v>
      </c>
      <c r="I2104" s="107" t="s">
        <v>1044</v>
      </c>
      <c r="J2104" s="1" t="s">
        <v>57</v>
      </c>
      <c r="K2104" s="107" t="s">
        <v>1791</v>
      </c>
      <c r="L2104" s="9">
        <v>133.19999999999999</v>
      </c>
      <c r="M2104" s="108">
        <f t="shared" si="35"/>
        <v>666000</v>
      </c>
      <c r="N2104" s="25" t="s">
        <v>34</v>
      </c>
      <c r="O2104" s="1" t="s">
        <v>1512</v>
      </c>
      <c r="P2104" s="1" t="s">
        <v>57</v>
      </c>
      <c r="Q2104" s="107" t="s">
        <v>226</v>
      </c>
      <c r="R2104" s="16" t="s">
        <v>1651</v>
      </c>
      <c r="S2104" s="1" t="s">
        <v>2776</v>
      </c>
      <c r="T2104" s="130" t="s">
        <v>1638</v>
      </c>
    </row>
    <row r="2105" spans="1:20" ht="95.1" customHeight="1" x14ac:dyDescent="0.25">
      <c r="A2105" s="121" t="s">
        <v>2280</v>
      </c>
      <c r="B2105" s="107">
        <v>2732</v>
      </c>
      <c r="C2105" s="107" t="s">
        <v>1496</v>
      </c>
      <c r="D2105" s="107" t="s">
        <v>1635</v>
      </c>
      <c r="E2105" s="36" t="s">
        <v>2636</v>
      </c>
      <c r="F2105" s="65">
        <v>1112501</v>
      </c>
      <c r="G2105" s="110" t="s">
        <v>1636</v>
      </c>
      <c r="H2105" s="141">
        <v>5000</v>
      </c>
      <c r="I2105" s="107" t="s">
        <v>1044</v>
      </c>
      <c r="J2105" s="1" t="s">
        <v>57</v>
      </c>
      <c r="K2105" s="107" t="s">
        <v>1792</v>
      </c>
      <c r="L2105" s="9">
        <v>133.19999999999999</v>
      </c>
      <c r="M2105" s="108">
        <f t="shared" si="35"/>
        <v>666000</v>
      </c>
      <c r="N2105" s="25" t="s">
        <v>34</v>
      </c>
      <c r="O2105" s="1" t="s">
        <v>1512</v>
      </c>
      <c r="P2105" s="1" t="s">
        <v>57</v>
      </c>
      <c r="Q2105" s="107" t="s">
        <v>226</v>
      </c>
      <c r="R2105" s="16" t="s">
        <v>1651</v>
      </c>
      <c r="S2105" s="1" t="s">
        <v>2776</v>
      </c>
      <c r="T2105" s="130" t="s">
        <v>1638</v>
      </c>
    </row>
    <row r="2106" spans="1:20" ht="95.1" customHeight="1" x14ac:dyDescent="0.25">
      <c r="A2106" s="121" t="s">
        <v>2280</v>
      </c>
      <c r="B2106" s="107">
        <v>2732</v>
      </c>
      <c r="C2106" s="107" t="s">
        <v>1496</v>
      </c>
      <c r="D2106" s="107" t="s">
        <v>1635</v>
      </c>
      <c r="E2106" s="36" t="s">
        <v>2636</v>
      </c>
      <c r="F2106" s="65">
        <v>1112503</v>
      </c>
      <c r="G2106" s="110" t="s">
        <v>1636</v>
      </c>
      <c r="H2106" s="141">
        <v>5000</v>
      </c>
      <c r="I2106" s="107" t="s">
        <v>1044</v>
      </c>
      <c r="J2106" s="1" t="s">
        <v>57</v>
      </c>
      <c r="K2106" s="107" t="s">
        <v>1793</v>
      </c>
      <c r="L2106" s="9">
        <v>133.19999999999999</v>
      </c>
      <c r="M2106" s="108">
        <f t="shared" si="35"/>
        <v>666000</v>
      </c>
      <c r="N2106" s="25" t="s">
        <v>34</v>
      </c>
      <c r="O2106" s="1" t="s">
        <v>1512</v>
      </c>
      <c r="P2106" s="1" t="s">
        <v>57</v>
      </c>
      <c r="Q2106" s="107" t="s">
        <v>226</v>
      </c>
      <c r="R2106" s="16" t="s">
        <v>1651</v>
      </c>
      <c r="S2106" s="1" t="s">
        <v>2776</v>
      </c>
      <c r="T2106" s="130" t="s">
        <v>1638</v>
      </c>
    </row>
    <row r="2107" spans="1:20" ht="95.1" customHeight="1" x14ac:dyDescent="0.25">
      <c r="A2107" s="121" t="s">
        <v>2280</v>
      </c>
      <c r="B2107" s="107">
        <v>2732</v>
      </c>
      <c r="C2107" s="107" t="s">
        <v>1496</v>
      </c>
      <c r="D2107" s="107" t="s">
        <v>1635</v>
      </c>
      <c r="E2107" s="36" t="s">
        <v>2636</v>
      </c>
      <c r="F2107" s="65">
        <v>1112504</v>
      </c>
      <c r="G2107" s="110" t="s">
        <v>1636</v>
      </c>
      <c r="H2107" s="141">
        <v>5000</v>
      </c>
      <c r="I2107" s="107" t="s">
        <v>1044</v>
      </c>
      <c r="J2107" s="1" t="s">
        <v>57</v>
      </c>
      <c r="K2107" s="107" t="s">
        <v>1794</v>
      </c>
      <c r="L2107" s="9">
        <v>133.19999999999999</v>
      </c>
      <c r="M2107" s="108">
        <f t="shared" si="35"/>
        <v>666000</v>
      </c>
      <c r="N2107" s="25" t="s">
        <v>34</v>
      </c>
      <c r="O2107" s="1" t="s">
        <v>1512</v>
      </c>
      <c r="P2107" s="1" t="s">
        <v>57</v>
      </c>
      <c r="Q2107" s="107" t="s">
        <v>226</v>
      </c>
      <c r="R2107" s="16" t="s">
        <v>1651</v>
      </c>
      <c r="S2107" s="1" t="s">
        <v>2776</v>
      </c>
      <c r="T2107" s="130" t="s">
        <v>1638</v>
      </c>
    </row>
    <row r="2108" spans="1:20" ht="95.1" customHeight="1" x14ac:dyDescent="0.25">
      <c r="A2108" s="121" t="s">
        <v>2280</v>
      </c>
      <c r="B2108" s="107">
        <v>2732</v>
      </c>
      <c r="C2108" s="107" t="s">
        <v>1496</v>
      </c>
      <c r="D2108" s="107" t="s">
        <v>1635</v>
      </c>
      <c r="E2108" s="36" t="s">
        <v>2636</v>
      </c>
      <c r="F2108" s="65">
        <v>1112505</v>
      </c>
      <c r="G2108" s="110" t="s">
        <v>1636</v>
      </c>
      <c r="H2108" s="141">
        <v>5000</v>
      </c>
      <c r="I2108" s="107" t="s">
        <v>1044</v>
      </c>
      <c r="J2108" s="1" t="s">
        <v>57</v>
      </c>
      <c r="K2108" s="107" t="s">
        <v>1795</v>
      </c>
      <c r="L2108" s="9">
        <v>133.19999999999999</v>
      </c>
      <c r="M2108" s="108">
        <f t="shared" si="35"/>
        <v>666000</v>
      </c>
      <c r="N2108" s="25" t="s">
        <v>34</v>
      </c>
      <c r="O2108" s="1" t="s">
        <v>1512</v>
      </c>
      <c r="P2108" s="1" t="s">
        <v>57</v>
      </c>
      <c r="Q2108" s="107" t="s">
        <v>226</v>
      </c>
      <c r="R2108" s="16" t="s">
        <v>1651</v>
      </c>
      <c r="S2108" s="1" t="s">
        <v>2776</v>
      </c>
      <c r="T2108" s="130" t="s">
        <v>1638</v>
      </c>
    </row>
    <row r="2109" spans="1:20" ht="95.1" customHeight="1" x14ac:dyDescent="0.25">
      <c r="A2109" s="121" t="s">
        <v>2280</v>
      </c>
      <c r="B2109" s="107">
        <v>2732</v>
      </c>
      <c r="C2109" s="107" t="s">
        <v>1496</v>
      </c>
      <c r="D2109" s="107" t="s">
        <v>1635</v>
      </c>
      <c r="E2109" s="36" t="s">
        <v>2636</v>
      </c>
      <c r="F2109" s="65">
        <v>1112502</v>
      </c>
      <c r="G2109" s="110" t="s">
        <v>1636</v>
      </c>
      <c r="H2109" s="141">
        <v>5000</v>
      </c>
      <c r="I2109" s="107" t="s">
        <v>1044</v>
      </c>
      <c r="J2109" s="1" t="s">
        <v>57</v>
      </c>
      <c r="K2109" s="107" t="s">
        <v>1796</v>
      </c>
      <c r="L2109" s="9">
        <v>133.19999999999999</v>
      </c>
      <c r="M2109" s="108">
        <f t="shared" si="35"/>
        <v>666000</v>
      </c>
      <c r="N2109" s="25" t="s">
        <v>34</v>
      </c>
      <c r="O2109" s="1" t="s">
        <v>1512</v>
      </c>
      <c r="P2109" s="1" t="s">
        <v>57</v>
      </c>
      <c r="Q2109" s="107" t="s">
        <v>226</v>
      </c>
      <c r="R2109" s="16" t="s">
        <v>1651</v>
      </c>
      <c r="S2109" s="1" t="s">
        <v>2776</v>
      </c>
      <c r="T2109" s="130" t="s">
        <v>1638</v>
      </c>
    </row>
    <row r="2110" spans="1:20" ht="95.1" customHeight="1" x14ac:dyDescent="0.25">
      <c r="A2110" s="121" t="s">
        <v>2280</v>
      </c>
      <c r="B2110" s="107">
        <v>2732</v>
      </c>
      <c r="C2110" s="107" t="s">
        <v>1496</v>
      </c>
      <c r="D2110" s="107" t="s">
        <v>1635</v>
      </c>
      <c r="E2110" s="36" t="s">
        <v>2636</v>
      </c>
      <c r="F2110" s="65">
        <v>1063431</v>
      </c>
      <c r="G2110" s="110" t="s">
        <v>1636</v>
      </c>
      <c r="H2110" s="141">
        <v>75000</v>
      </c>
      <c r="I2110" s="107" t="s">
        <v>1044</v>
      </c>
      <c r="J2110" s="1" t="s">
        <v>57</v>
      </c>
      <c r="K2110" s="107" t="s">
        <v>1797</v>
      </c>
      <c r="L2110" s="9">
        <v>0.89</v>
      </c>
      <c r="M2110" s="108">
        <f t="shared" si="35"/>
        <v>66750</v>
      </c>
      <c r="N2110" s="5" t="s">
        <v>2639</v>
      </c>
      <c r="O2110" s="1" t="s">
        <v>1512</v>
      </c>
      <c r="P2110" s="1" t="s">
        <v>57</v>
      </c>
      <c r="Q2110" s="107" t="s">
        <v>226</v>
      </c>
      <c r="R2110" s="16" t="s">
        <v>1651</v>
      </c>
      <c r="S2110" s="1" t="s">
        <v>2776</v>
      </c>
      <c r="T2110" s="130" t="s">
        <v>1638</v>
      </c>
    </row>
    <row r="2111" spans="1:20" ht="95.1" customHeight="1" x14ac:dyDescent="0.25">
      <c r="A2111" s="121" t="s">
        <v>2280</v>
      </c>
      <c r="B2111" s="107">
        <v>2732</v>
      </c>
      <c r="C2111" s="107" t="s">
        <v>1496</v>
      </c>
      <c r="D2111" s="107" t="s">
        <v>1635</v>
      </c>
      <c r="E2111" s="36" t="s">
        <v>2636</v>
      </c>
      <c r="F2111" s="65">
        <v>1088908</v>
      </c>
      <c r="G2111" s="110" t="s">
        <v>1636</v>
      </c>
      <c r="H2111" s="141">
        <v>1200000</v>
      </c>
      <c r="I2111" s="107" t="s">
        <v>1044</v>
      </c>
      <c r="J2111" s="1" t="s">
        <v>57</v>
      </c>
      <c r="K2111" s="107" t="s">
        <v>1798</v>
      </c>
      <c r="L2111" s="9">
        <v>0.1</v>
      </c>
      <c r="M2111" s="108">
        <f t="shared" si="35"/>
        <v>120000</v>
      </c>
      <c r="N2111" s="5" t="s">
        <v>2639</v>
      </c>
      <c r="O2111" s="1" t="s">
        <v>1512</v>
      </c>
      <c r="P2111" s="1" t="s">
        <v>57</v>
      </c>
      <c r="Q2111" s="107" t="s">
        <v>226</v>
      </c>
      <c r="R2111" s="16" t="s">
        <v>1651</v>
      </c>
      <c r="S2111" s="1" t="s">
        <v>2776</v>
      </c>
      <c r="T2111" s="130" t="s">
        <v>1638</v>
      </c>
    </row>
    <row r="2112" spans="1:20" ht="95.1" customHeight="1" x14ac:dyDescent="0.25">
      <c r="A2112" s="121" t="s">
        <v>2280</v>
      </c>
      <c r="B2112" s="107">
        <v>2732</v>
      </c>
      <c r="C2112" s="107" t="s">
        <v>1496</v>
      </c>
      <c r="D2112" s="107" t="s">
        <v>1635</v>
      </c>
      <c r="E2112" s="36" t="s">
        <v>2636</v>
      </c>
      <c r="F2112" s="65">
        <v>1063435</v>
      </c>
      <c r="G2112" s="110" t="s">
        <v>1544</v>
      </c>
      <c r="H2112" s="141">
        <v>500</v>
      </c>
      <c r="I2112" s="107" t="s">
        <v>1044</v>
      </c>
      <c r="J2112" s="1" t="s">
        <v>57</v>
      </c>
      <c r="K2112" s="107" t="s">
        <v>1799</v>
      </c>
      <c r="L2112" s="9">
        <v>1</v>
      </c>
      <c r="M2112" s="108">
        <f t="shared" si="35"/>
        <v>500</v>
      </c>
      <c r="N2112" s="5" t="s">
        <v>2639</v>
      </c>
      <c r="O2112" s="1" t="s">
        <v>1512</v>
      </c>
      <c r="P2112" s="1" t="s">
        <v>57</v>
      </c>
      <c r="Q2112" s="107" t="s">
        <v>226</v>
      </c>
      <c r="R2112" s="16" t="s">
        <v>1651</v>
      </c>
      <c r="S2112" s="1" t="s">
        <v>2776</v>
      </c>
      <c r="T2112" s="130" t="s">
        <v>1638</v>
      </c>
    </row>
    <row r="2113" spans="1:20" ht="95.1" customHeight="1" x14ac:dyDescent="0.25">
      <c r="A2113" s="121" t="s">
        <v>2280</v>
      </c>
      <c r="B2113" s="107">
        <v>2732</v>
      </c>
      <c r="C2113" s="107" t="s">
        <v>1496</v>
      </c>
      <c r="D2113" s="107" t="s">
        <v>1635</v>
      </c>
      <c r="E2113" s="36" t="s">
        <v>2636</v>
      </c>
      <c r="F2113" s="65">
        <v>1063436</v>
      </c>
      <c r="G2113" s="110" t="s">
        <v>1544</v>
      </c>
      <c r="H2113" s="141">
        <v>1000</v>
      </c>
      <c r="I2113" s="107" t="s">
        <v>1044</v>
      </c>
      <c r="J2113" s="1" t="s">
        <v>57</v>
      </c>
      <c r="K2113" s="107" t="s">
        <v>1800</v>
      </c>
      <c r="L2113" s="9">
        <v>0.63</v>
      </c>
      <c r="M2113" s="108">
        <f t="shared" si="35"/>
        <v>630</v>
      </c>
      <c r="N2113" s="5" t="s">
        <v>2639</v>
      </c>
      <c r="O2113" s="1" t="s">
        <v>1512</v>
      </c>
      <c r="P2113" s="1" t="s">
        <v>57</v>
      </c>
      <c r="Q2113" s="107" t="s">
        <v>226</v>
      </c>
      <c r="R2113" s="16" t="s">
        <v>1651</v>
      </c>
      <c r="S2113" s="1" t="s">
        <v>2776</v>
      </c>
      <c r="T2113" s="130" t="s">
        <v>1638</v>
      </c>
    </row>
    <row r="2114" spans="1:20" ht="95.1" customHeight="1" x14ac:dyDescent="0.25">
      <c r="A2114" s="121" t="s">
        <v>2280</v>
      </c>
      <c r="B2114" s="107">
        <v>2732</v>
      </c>
      <c r="C2114" s="107" t="s">
        <v>1496</v>
      </c>
      <c r="D2114" s="107" t="s">
        <v>1635</v>
      </c>
      <c r="E2114" s="36" t="s">
        <v>2636</v>
      </c>
      <c r="F2114" s="65">
        <v>1012815</v>
      </c>
      <c r="G2114" s="110" t="s">
        <v>1636</v>
      </c>
      <c r="H2114" s="141">
        <v>120000</v>
      </c>
      <c r="I2114" s="107" t="s">
        <v>1044</v>
      </c>
      <c r="J2114" s="1" t="s">
        <v>57</v>
      </c>
      <c r="K2114" s="107" t="s">
        <v>1801</v>
      </c>
      <c r="L2114" s="9">
        <v>0.96</v>
      </c>
      <c r="M2114" s="108">
        <f t="shared" si="35"/>
        <v>115200</v>
      </c>
      <c r="N2114" s="5" t="s">
        <v>2639</v>
      </c>
      <c r="O2114" s="1" t="s">
        <v>1512</v>
      </c>
      <c r="P2114" s="1" t="s">
        <v>57</v>
      </c>
      <c r="Q2114" s="107" t="s">
        <v>226</v>
      </c>
      <c r="R2114" s="16" t="s">
        <v>1651</v>
      </c>
      <c r="S2114" s="1" t="s">
        <v>2776</v>
      </c>
      <c r="T2114" s="130" t="s">
        <v>1638</v>
      </c>
    </row>
    <row r="2115" spans="1:20" ht="95.1" customHeight="1" x14ac:dyDescent="0.25">
      <c r="A2115" s="121" t="s">
        <v>2280</v>
      </c>
      <c r="B2115" s="107">
        <v>2732</v>
      </c>
      <c r="C2115" s="107" t="s">
        <v>1496</v>
      </c>
      <c r="D2115" s="107" t="s">
        <v>1635</v>
      </c>
      <c r="E2115" s="36" t="s">
        <v>2636</v>
      </c>
      <c r="F2115" s="65">
        <v>1063545</v>
      </c>
      <c r="G2115" s="110" t="s">
        <v>1726</v>
      </c>
      <c r="H2115" s="141">
        <v>3000</v>
      </c>
      <c r="I2115" s="107" t="s">
        <v>1044</v>
      </c>
      <c r="J2115" s="1" t="s">
        <v>57</v>
      </c>
      <c r="K2115" s="107" t="s">
        <v>1802</v>
      </c>
      <c r="L2115" s="9">
        <v>2577.56</v>
      </c>
      <c r="M2115" s="108">
        <f t="shared" si="35"/>
        <v>7732680</v>
      </c>
      <c r="N2115" s="5" t="s">
        <v>2639</v>
      </c>
      <c r="O2115" s="1" t="s">
        <v>1512</v>
      </c>
      <c r="P2115" s="1" t="s">
        <v>57</v>
      </c>
      <c r="Q2115" s="107" t="s">
        <v>226</v>
      </c>
      <c r="R2115" s="16" t="s">
        <v>1651</v>
      </c>
      <c r="S2115" s="1" t="s">
        <v>2776</v>
      </c>
      <c r="T2115" s="130" t="s">
        <v>1638</v>
      </c>
    </row>
    <row r="2116" spans="1:20" ht="95.1" customHeight="1" x14ac:dyDescent="0.25">
      <c r="A2116" s="121" t="s">
        <v>2280</v>
      </c>
      <c r="B2116" s="107">
        <v>2732</v>
      </c>
      <c r="C2116" s="107" t="s">
        <v>1496</v>
      </c>
      <c r="D2116" s="107" t="s">
        <v>1635</v>
      </c>
      <c r="E2116" s="36" t="s">
        <v>2636</v>
      </c>
      <c r="F2116" s="65">
        <v>6531112300001</v>
      </c>
      <c r="G2116" s="110" t="s">
        <v>1817</v>
      </c>
      <c r="H2116" s="141">
        <v>18000</v>
      </c>
      <c r="I2116" s="107" t="s">
        <v>1044</v>
      </c>
      <c r="J2116" s="1" t="s">
        <v>57</v>
      </c>
      <c r="K2116" s="107" t="s">
        <v>1803</v>
      </c>
      <c r="L2116" s="9">
        <v>2.44</v>
      </c>
      <c r="M2116" s="108">
        <f t="shared" si="35"/>
        <v>43920</v>
      </c>
      <c r="N2116" s="5" t="s">
        <v>2639</v>
      </c>
      <c r="O2116" s="1" t="s">
        <v>1512</v>
      </c>
      <c r="P2116" s="1" t="s">
        <v>57</v>
      </c>
      <c r="Q2116" s="107" t="s">
        <v>226</v>
      </c>
      <c r="R2116" s="16" t="s">
        <v>1651</v>
      </c>
      <c r="S2116" s="1" t="s">
        <v>2776</v>
      </c>
      <c r="T2116" s="130" t="s">
        <v>1638</v>
      </c>
    </row>
    <row r="2117" spans="1:20" ht="95.1" customHeight="1" x14ac:dyDescent="0.25">
      <c r="A2117" s="121" t="s">
        <v>2280</v>
      </c>
      <c r="B2117" s="107">
        <v>2732</v>
      </c>
      <c r="C2117" s="107" t="s">
        <v>1496</v>
      </c>
      <c r="D2117" s="107" t="s">
        <v>1635</v>
      </c>
      <c r="E2117" s="36" t="s">
        <v>2636</v>
      </c>
      <c r="F2117" s="65">
        <v>1012834</v>
      </c>
      <c r="G2117" s="110" t="s">
        <v>1636</v>
      </c>
      <c r="H2117" s="141">
        <v>180000</v>
      </c>
      <c r="I2117" s="107" t="s">
        <v>1044</v>
      </c>
      <c r="J2117" s="1" t="s">
        <v>57</v>
      </c>
      <c r="K2117" s="107" t="s">
        <v>1804</v>
      </c>
      <c r="L2117" s="9">
        <v>0.26</v>
      </c>
      <c r="M2117" s="108">
        <f t="shared" si="35"/>
        <v>46800</v>
      </c>
      <c r="N2117" s="5" t="s">
        <v>2639</v>
      </c>
      <c r="O2117" s="1" t="s">
        <v>1512</v>
      </c>
      <c r="P2117" s="1" t="s">
        <v>57</v>
      </c>
      <c r="Q2117" s="107" t="s">
        <v>226</v>
      </c>
      <c r="R2117" s="16" t="s">
        <v>1651</v>
      </c>
      <c r="S2117" s="1" t="s">
        <v>2776</v>
      </c>
      <c r="T2117" s="130" t="s">
        <v>1638</v>
      </c>
    </row>
    <row r="2118" spans="1:20" ht="95.1" customHeight="1" x14ac:dyDescent="0.25">
      <c r="A2118" s="121" t="s">
        <v>2280</v>
      </c>
      <c r="B2118" s="107">
        <v>2732</v>
      </c>
      <c r="C2118" s="107" t="s">
        <v>1496</v>
      </c>
      <c r="D2118" s="107" t="s">
        <v>1635</v>
      </c>
      <c r="E2118" s="36" t="s">
        <v>2636</v>
      </c>
      <c r="F2118" s="65">
        <v>1096714</v>
      </c>
      <c r="G2118" s="110" t="s">
        <v>1636</v>
      </c>
      <c r="H2118" s="141">
        <v>15000</v>
      </c>
      <c r="I2118" s="107" t="s">
        <v>1044</v>
      </c>
      <c r="J2118" s="1" t="s">
        <v>57</v>
      </c>
      <c r="K2118" s="107" t="s">
        <v>1805</v>
      </c>
      <c r="L2118" s="9">
        <v>0.13</v>
      </c>
      <c r="M2118" s="108">
        <f t="shared" si="35"/>
        <v>1950</v>
      </c>
      <c r="N2118" s="5" t="s">
        <v>2639</v>
      </c>
      <c r="O2118" s="1" t="s">
        <v>1512</v>
      </c>
      <c r="P2118" s="1" t="s">
        <v>57</v>
      </c>
      <c r="Q2118" s="107" t="s">
        <v>226</v>
      </c>
      <c r="R2118" s="16" t="s">
        <v>1651</v>
      </c>
      <c r="S2118" s="1" t="s">
        <v>2776</v>
      </c>
      <c r="T2118" s="130" t="s">
        <v>1638</v>
      </c>
    </row>
    <row r="2119" spans="1:20" ht="95.1" customHeight="1" x14ac:dyDescent="0.25">
      <c r="A2119" s="121" t="s">
        <v>2280</v>
      </c>
      <c r="B2119" s="107">
        <v>2732</v>
      </c>
      <c r="C2119" s="107" t="s">
        <v>1496</v>
      </c>
      <c r="D2119" s="107" t="s">
        <v>1635</v>
      </c>
      <c r="E2119" s="36" t="s">
        <v>2636</v>
      </c>
      <c r="F2119" s="65">
        <v>1012836</v>
      </c>
      <c r="G2119" s="110" t="s">
        <v>1636</v>
      </c>
      <c r="H2119" s="141">
        <v>90000</v>
      </c>
      <c r="I2119" s="107" t="s">
        <v>1044</v>
      </c>
      <c r="J2119" s="1" t="s">
        <v>57</v>
      </c>
      <c r="K2119" s="107" t="s">
        <v>1806</v>
      </c>
      <c r="L2119" s="9">
        <v>0.16</v>
      </c>
      <c r="M2119" s="108">
        <f t="shared" si="35"/>
        <v>14400</v>
      </c>
      <c r="N2119" s="5" t="s">
        <v>2639</v>
      </c>
      <c r="O2119" s="1" t="s">
        <v>1512</v>
      </c>
      <c r="P2119" s="1" t="s">
        <v>57</v>
      </c>
      <c r="Q2119" s="107" t="s">
        <v>226</v>
      </c>
      <c r="R2119" s="16" t="s">
        <v>1651</v>
      </c>
      <c r="S2119" s="1" t="s">
        <v>2776</v>
      </c>
      <c r="T2119" s="130" t="s">
        <v>1638</v>
      </c>
    </row>
    <row r="2120" spans="1:20" ht="95.1" customHeight="1" x14ac:dyDescent="0.25">
      <c r="A2120" s="121" t="s">
        <v>2280</v>
      </c>
      <c r="B2120" s="107">
        <v>2732</v>
      </c>
      <c r="C2120" s="107" t="s">
        <v>1496</v>
      </c>
      <c r="D2120" s="107" t="s">
        <v>1635</v>
      </c>
      <c r="E2120" s="36" t="s">
        <v>2636</v>
      </c>
      <c r="F2120" s="65">
        <v>1088018</v>
      </c>
      <c r="G2120" s="110" t="s">
        <v>1636</v>
      </c>
      <c r="H2120" s="141">
        <v>2000</v>
      </c>
      <c r="I2120" s="107" t="s">
        <v>1044</v>
      </c>
      <c r="J2120" s="1" t="s">
        <v>57</v>
      </c>
      <c r="K2120" s="107" t="s">
        <v>1807</v>
      </c>
      <c r="L2120" s="9">
        <v>0.34</v>
      </c>
      <c r="M2120" s="108">
        <f t="shared" si="35"/>
        <v>680</v>
      </c>
      <c r="N2120" s="25" t="s">
        <v>34</v>
      </c>
      <c r="O2120" s="1" t="s">
        <v>1512</v>
      </c>
      <c r="P2120" s="1" t="s">
        <v>57</v>
      </c>
      <c r="Q2120" s="107" t="s">
        <v>226</v>
      </c>
      <c r="R2120" s="16" t="s">
        <v>1651</v>
      </c>
      <c r="S2120" s="1" t="s">
        <v>2776</v>
      </c>
      <c r="T2120" s="130" t="s">
        <v>1638</v>
      </c>
    </row>
    <row r="2121" spans="1:20" ht="95.1" customHeight="1" x14ac:dyDescent="0.25">
      <c r="A2121" s="121" t="s">
        <v>2280</v>
      </c>
      <c r="B2121" s="107">
        <v>2732</v>
      </c>
      <c r="C2121" s="107" t="s">
        <v>1496</v>
      </c>
      <c r="D2121" s="107" t="s">
        <v>1635</v>
      </c>
      <c r="E2121" s="36" t="s">
        <v>2636</v>
      </c>
      <c r="F2121" s="65">
        <v>1088891</v>
      </c>
      <c r="G2121" s="1" t="s">
        <v>44</v>
      </c>
      <c r="H2121" s="141">
        <v>1500</v>
      </c>
      <c r="I2121" s="107" t="s">
        <v>1044</v>
      </c>
      <c r="J2121" s="1" t="s">
        <v>57</v>
      </c>
      <c r="K2121" s="107" t="s">
        <v>1808</v>
      </c>
      <c r="L2121" s="9">
        <v>1098</v>
      </c>
      <c r="M2121" s="108">
        <f t="shared" si="35"/>
        <v>1647000</v>
      </c>
      <c r="N2121" s="25" t="s">
        <v>34</v>
      </c>
      <c r="O2121" s="1" t="s">
        <v>1512</v>
      </c>
      <c r="P2121" s="1" t="s">
        <v>57</v>
      </c>
      <c r="Q2121" s="107" t="s">
        <v>226</v>
      </c>
      <c r="R2121" s="16" t="s">
        <v>1651</v>
      </c>
      <c r="S2121" s="1" t="s">
        <v>2776</v>
      </c>
      <c r="T2121" s="130" t="s">
        <v>1638</v>
      </c>
    </row>
    <row r="2122" spans="1:20" ht="95.1" customHeight="1" x14ac:dyDescent="0.25">
      <c r="A2122" s="121" t="s">
        <v>2280</v>
      </c>
      <c r="B2122" s="107">
        <v>2732</v>
      </c>
      <c r="C2122" s="107" t="s">
        <v>1496</v>
      </c>
      <c r="D2122" s="107" t="s">
        <v>1635</v>
      </c>
      <c r="E2122" s="36" t="s">
        <v>2636</v>
      </c>
      <c r="F2122" s="65">
        <v>1112507</v>
      </c>
      <c r="G2122" s="1" t="s">
        <v>44</v>
      </c>
      <c r="H2122" s="141">
        <v>200</v>
      </c>
      <c r="I2122" s="107" t="s">
        <v>1044</v>
      </c>
      <c r="J2122" s="1" t="s">
        <v>57</v>
      </c>
      <c r="K2122" s="107" t="s">
        <v>1809</v>
      </c>
      <c r="L2122" s="9">
        <v>2800</v>
      </c>
      <c r="M2122" s="108">
        <f t="shared" si="35"/>
        <v>560000</v>
      </c>
      <c r="N2122" s="25" t="s">
        <v>34</v>
      </c>
      <c r="O2122" s="1" t="s">
        <v>1512</v>
      </c>
      <c r="P2122" s="1" t="s">
        <v>57</v>
      </c>
      <c r="Q2122" s="107" t="s">
        <v>226</v>
      </c>
      <c r="R2122" s="16" t="s">
        <v>1651</v>
      </c>
      <c r="S2122" s="1" t="s">
        <v>2776</v>
      </c>
      <c r="T2122" s="130" t="s">
        <v>1638</v>
      </c>
    </row>
    <row r="2123" spans="1:20" ht="95.1" customHeight="1" x14ac:dyDescent="0.25">
      <c r="A2123" s="121" t="s">
        <v>2280</v>
      </c>
      <c r="B2123" s="107">
        <v>2732</v>
      </c>
      <c r="C2123" s="107" t="s">
        <v>1496</v>
      </c>
      <c r="D2123" s="107" t="s">
        <v>1635</v>
      </c>
      <c r="E2123" s="36" t="s">
        <v>2636</v>
      </c>
      <c r="F2123" s="65">
        <v>1088892</v>
      </c>
      <c r="G2123" s="1" t="s">
        <v>44</v>
      </c>
      <c r="H2123" s="141">
        <v>1500</v>
      </c>
      <c r="I2123" s="107" t="s">
        <v>1044</v>
      </c>
      <c r="J2123" s="1" t="s">
        <v>57</v>
      </c>
      <c r="K2123" s="107" t="s">
        <v>1810</v>
      </c>
      <c r="L2123" s="9">
        <v>300</v>
      </c>
      <c r="M2123" s="108">
        <f t="shared" si="35"/>
        <v>450000</v>
      </c>
      <c r="N2123" s="25" t="s">
        <v>34</v>
      </c>
      <c r="O2123" s="1" t="s">
        <v>1512</v>
      </c>
      <c r="P2123" s="1" t="s">
        <v>57</v>
      </c>
      <c r="Q2123" s="107" t="s">
        <v>226</v>
      </c>
      <c r="R2123" s="16" t="s">
        <v>1651</v>
      </c>
      <c r="S2123" s="1" t="s">
        <v>2776</v>
      </c>
      <c r="T2123" s="130" t="s">
        <v>1638</v>
      </c>
    </row>
    <row r="2124" spans="1:20" ht="95.1" customHeight="1" x14ac:dyDescent="0.25">
      <c r="A2124" s="121" t="s">
        <v>2280</v>
      </c>
      <c r="B2124" s="107">
        <v>2732</v>
      </c>
      <c r="C2124" s="107" t="s">
        <v>1496</v>
      </c>
      <c r="D2124" s="107" t="s">
        <v>1635</v>
      </c>
      <c r="E2124" s="36" t="s">
        <v>2636</v>
      </c>
      <c r="F2124" s="65">
        <v>1012843</v>
      </c>
      <c r="G2124" s="110" t="s">
        <v>1636</v>
      </c>
      <c r="H2124" s="141">
        <v>120000</v>
      </c>
      <c r="I2124" s="107" t="s">
        <v>1044</v>
      </c>
      <c r="J2124" s="1" t="s">
        <v>57</v>
      </c>
      <c r="K2124" s="107" t="s">
        <v>1811</v>
      </c>
      <c r="L2124" s="9">
        <v>4.3899999999999997</v>
      </c>
      <c r="M2124" s="108">
        <f t="shared" si="35"/>
        <v>526800</v>
      </c>
      <c r="N2124" s="5" t="s">
        <v>2639</v>
      </c>
      <c r="O2124" s="1" t="s">
        <v>1512</v>
      </c>
      <c r="P2124" s="1" t="s">
        <v>57</v>
      </c>
      <c r="Q2124" s="107" t="s">
        <v>226</v>
      </c>
      <c r="R2124" s="16" t="s">
        <v>1651</v>
      </c>
      <c r="S2124" s="1" t="s">
        <v>2776</v>
      </c>
      <c r="T2124" s="130" t="s">
        <v>1638</v>
      </c>
    </row>
    <row r="2125" spans="1:20" ht="95.1" customHeight="1" x14ac:dyDescent="0.25">
      <c r="A2125" s="121" t="s">
        <v>2280</v>
      </c>
      <c r="B2125" s="107">
        <v>2732</v>
      </c>
      <c r="C2125" s="107" t="s">
        <v>1496</v>
      </c>
      <c r="D2125" s="107" t="s">
        <v>1812</v>
      </c>
      <c r="E2125" s="36" t="s">
        <v>2636</v>
      </c>
      <c r="F2125" s="68">
        <v>1090343</v>
      </c>
      <c r="G2125" s="110" t="s">
        <v>1636</v>
      </c>
      <c r="H2125" s="45">
        <v>2880</v>
      </c>
      <c r="I2125" s="107" t="s">
        <v>1044</v>
      </c>
      <c r="J2125" s="1" t="s">
        <v>57</v>
      </c>
      <c r="K2125" s="107" t="s">
        <v>1813</v>
      </c>
      <c r="L2125" s="9">
        <v>218.6</v>
      </c>
      <c r="M2125" s="108">
        <f>L2125*H2125</f>
        <v>629568</v>
      </c>
      <c r="N2125" s="5" t="s">
        <v>12</v>
      </c>
      <c r="O2125" s="1" t="s">
        <v>1512</v>
      </c>
      <c r="P2125" s="1" t="s">
        <v>57</v>
      </c>
      <c r="Q2125" s="107" t="s">
        <v>226</v>
      </c>
      <c r="R2125" s="23">
        <v>45689</v>
      </c>
      <c r="S2125" s="1" t="s">
        <v>2776</v>
      </c>
      <c r="T2125" s="60" t="s">
        <v>1814</v>
      </c>
    </row>
    <row r="2126" spans="1:20" ht="95.1" customHeight="1" x14ac:dyDescent="0.25">
      <c r="A2126" s="121" t="s">
        <v>2280</v>
      </c>
      <c r="B2126" s="107">
        <v>2732</v>
      </c>
      <c r="C2126" s="107" t="s">
        <v>1496</v>
      </c>
      <c r="D2126" s="107" t="s">
        <v>1812</v>
      </c>
      <c r="E2126" s="36" t="s">
        <v>2636</v>
      </c>
      <c r="F2126" s="68">
        <v>1062682</v>
      </c>
      <c r="G2126" s="110" t="s">
        <v>1636</v>
      </c>
      <c r="H2126" s="45">
        <v>40080</v>
      </c>
      <c r="I2126" s="107" t="s">
        <v>1044</v>
      </c>
      <c r="J2126" s="1" t="s">
        <v>57</v>
      </c>
      <c r="K2126" s="107" t="s">
        <v>1815</v>
      </c>
      <c r="L2126" s="9">
        <v>9</v>
      </c>
      <c r="M2126" s="108">
        <f t="shared" ref="M2126:M2189" si="36">L2126*H2126</f>
        <v>360720</v>
      </c>
      <c r="N2126" s="5" t="s">
        <v>12</v>
      </c>
      <c r="O2126" s="1" t="s">
        <v>1512</v>
      </c>
      <c r="P2126" s="1" t="s">
        <v>57</v>
      </c>
      <c r="Q2126" s="107" t="s">
        <v>226</v>
      </c>
      <c r="R2126" s="23">
        <v>45689</v>
      </c>
      <c r="S2126" s="1" t="s">
        <v>2776</v>
      </c>
      <c r="T2126" s="60" t="s">
        <v>1814</v>
      </c>
    </row>
    <row r="2127" spans="1:20" ht="95.1" customHeight="1" x14ac:dyDescent="0.25">
      <c r="A2127" s="121" t="s">
        <v>2280</v>
      </c>
      <c r="B2127" s="107">
        <v>2732</v>
      </c>
      <c r="C2127" s="107" t="s">
        <v>1496</v>
      </c>
      <c r="D2127" s="107" t="s">
        <v>1812</v>
      </c>
      <c r="E2127" s="36" t="s">
        <v>2636</v>
      </c>
      <c r="F2127" s="68">
        <v>1111877</v>
      </c>
      <c r="G2127" s="110" t="s">
        <v>1544</v>
      </c>
      <c r="H2127" s="45">
        <v>1080</v>
      </c>
      <c r="I2127" s="107" t="s">
        <v>1044</v>
      </c>
      <c r="J2127" s="1" t="s">
        <v>57</v>
      </c>
      <c r="K2127" s="107" t="s">
        <v>1816</v>
      </c>
      <c r="L2127" s="9">
        <v>649.17999999999995</v>
      </c>
      <c r="M2127" s="108">
        <f t="shared" si="36"/>
        <v>701114.39999999991</v>
      </c>
      <c r="N2127" s="5" t="s">
        <v>12</v>
      </c>
      <c r="O2127" s="1" t="s">
        <v>1512</v>
      </c>
      <c r="P2127" s="1" t="s">
        <v>57</v>
      </c>
      <c r="Q2127" s="107" t="s">
        <v>226</v>
      </c>
      <c r="R2127" s="23">
        <v>45689</v>
      </c>
      <c r="S2127" s="1" t="s">
        <v>2776</v>
      </c>
      <c r="T2127" s="60" t="s">
        <v>1814</v>
      </c>
    </row>
    <row r="2128" spans="1:20" ht="95.1" customHeight="1" x14ac:dyDescent="0.25">
      <c r="A2128" s="121" t="s">
        <v>2280</v>
      </c>
      <c r="B2128" s="107">
        <v>2732</v>
      </c>
      <c r="C2128" s="107" t="s">
        <v>1496</v>
      </c>
      <c r="D2128" s="107" t="s">
        <v>1812</v>
      </c>
      <c r="E2128" s="36" t="s">
        <v>2636</v>
      </c>
      <c r="F2128" s="69">
        <v>1089138</v>
      </c>
      <c r="G2128" s="110" t="s">
        <v>1817</v>
      </c>
      <c r="H2128" s="141">
        <v>10</v>
      </c>
      <c r="I2128" s="107" t="s">
        <v>1044</v>
      </c>
      <c r="J2128" s="1" t="s">
        <v>57</v>
      </c>
      <c r="K2128" s="107" t="s">
        <v>1818</v>
      </c>
      <c r="L2128" s="9">
        <v>96</v>
      </c>
      <c r="M2128" s="108">
        <f t="shared" si="36"/>
        <v>960</v>
      </c>
      <c r="N2128" s="5" t="s">
        <v>12</v>
      </c>
      <c r="O2128" s="1" t="s">
        <v>1512</v>
      </c>
      <c r="P2128" s="1" t="s">
        <v>57</v>
      </c>
      <c r="Q2128" s="107" t="s">
        <v>226</v>
      </c>
      <c r="R2128" s="23">
        <v>45689</v>
      </c>
      <c r="S2128" s="1" t="s">
        <v>2776</v>
      </c>
      <c r="T2128" s="60" t="s">
        <v>1814</v>
      </c>
    </row>
    <row r="2129" spans="1:20" ht="95.1" customHeight="1" x14ac:dyDescent="0.25">
      <c r="A2129" s="121" t="s">
        <v>2280</v>
      </c>
      <c r="B2129" s="107">
        <v>2732</v>
      </c>
      <c r="C2129" s="107" t="s">
        <v>1496</v>
      </c>
      <c r="D2129" s="107" t="s">
        <v>1812</v>
      </c>
      <c r="E2129" s="36" t="s">
        <v>2636</v>
      </c>
      <c r="F2129" s="69">
        <v>1012324</v>
      </c>
      <c r="G2129" s="110" t="s">
        <v>1636</v>
      </c>
      <c r="H2129" s="141">
        <v>1000</v>
      </c>
      <c r="I2129" s="107" t="s">
        <v>1044</v>
      </c>
      <c r="J2129" s="1" t="s">
        <v>57</v>
      </c>
      <c r="K2129" s="107" t="s">
        <v>1819</v>
      </c>
      <c r="L2129" s="9">
        <v>0.99</v>
      </c>
      <c r="M2129" s="108">
        <f t="shared" si="36"/>
        <v>990</v>
      </c>
      <c r="N2129" s="5" t="s">
        <v>12</v>
      </c>
      <c r="O2129" s="1" t="s">
        <v>1512</v>
      </c>
      <c r="P2129" s="1" t="s">
        <v>57</v>
      </c>
      <c r="Q2129" s="107" t="s">
        <v>226</v>
      </c>
      <c r="R2129" s="23">
        <v>45689</v>
      </c>
      <c r="S2129" s="1" t="s">
        <v>2776</v>
      </c>
      <c r="T2129" s="60" t="s">
        <v>1814</v>
      </c>
    </row>
    <row r="2130" spans="1:20" ht="95.1" customHeight="1" x14ac:dyDescent="0.25">
      <c r="A2130" s="121" t="s">
        <v>2280</v>
      </c>
      <c r="B2130" s="107">
        <v>2732</v>
      </c>
      <c r="C2130" s="107" t="s">
        <v>1496</v>
      </c>
      <c r="D2130" s="107" t="s">
        <v>1812</v>
      </c>
      <c r="E2130" s="36" t="s">
        <v>2636</v>
      </c>
      <c r="F2130" s="69">
        <v>1082820</v>
      </c>
      <c r="G2130" s="110" t="s">
        <v>1636</v>
      </c>
      <c r="H2130" s="141">
        <v>13590</v>
      </c>
      <c r="I2130" s="107" t="s">
        <v>1044</v>
      </c>
      <c r="J2130" s="1" t="s">
        <v>57</v>
      </c>
      <c r="K2130" s="107" t="s">
        <v>1820</v>
      </c>
      <c r="L2130" s="9">
        <v>2.84</v>
      </c>
      <c r="M2130" s="108">
        <f t="shared" si="36"/>
        <v>38595.599999999999</v>
      </c>
      <c r="N2130" s="5" t="s">
        <v>12</v>
      </c>
      <c r="O2130" s="1" t="s">
        <v>1512</v>
      </c>
      <c r="P2130" s="1" t="s">
        <v>57</v>
      </c>
      <c r="Q2130" s="107" t="s">
        <v>226</v>
      </c>
      <c r="R2130" s="23">
        <v>45689</v>
      </c>
      <c r="S2130" s="1" t="s">
        <v>2776</v>
      </c>
      <c r="T2130" s="60" t="s">
        <v>1814</v>
      </c>
    </row>
    <row r="2131" spans="1:20" ht="95.1" customHeight="1" x14ac:dyDescent="0.25">
      <c r="A2131" s="121" t="s">
        <v>2280</v>
      </c>
      <c r="B2131" s="107">
        <v>2732</v>
      </c>
      <c r="C2131" s="107" t="s">
        <v>1496</v>
      </c>
      <c r="D2131" s="107" t="s">
        <v>1812</v>
      </c>
      <c r="E2131" s="36" t="s">
        <v>2636</v>
      </c>
      <c r="F2131" s="68">
        <v>1028949</v>
      </c>
      <c r="G2131" s="107" t="s">
        <v>3729</v>
      </c>
      <c r="H2131" s="45">
        <v>16</v>
      </c>
      <c r="I2131" s="107" t="s">
        <v>1044</v>
      </c>
      <c r="J2131" s="1" t="s">
        <v>57</v>
      </c>
      <c r="K2131" s="107" t="s">
        <v>1821</v>
      </c>
      <c r="L2131" s="9">
        <v>785.09</v>
      </c>
      <c r="M2131" s="108">
        <f t="shared" si="36"/>
        <v>12561.44</v>
      </c>
      <c r="N2131" s="5" t="s">
        <v>12</v>
      </c>
      <c r="O2131" s="1" t="s">
        <v>1512</v>
      </c>
      <c r="P2131" s="1" t="s">
        <v>57</v>
      </c>
      <c r="Q2131" s="107" t="s">
        <v>226</v>
      </c>
      <c r="R2131" s="23">
        <v>45689</v>
      </c>
      <c r="S2131" s="1" t="s">
        <v>2776</v>
      </c>
      <c r="T2131" s="60" t="s">
        <v>1814</v>
      </c>
    </row>
    <row r="2132" spans="1:20" ht="95.1" customHeight="1" x14ac:dyDescent="0.25">
      <c r="A2132" s="121" t="s">
        <v>2280</v>
      </c>
      <c r="B2132" s="107">
        <v>2732</v>
      </c>
      <c r="C2132" s="107" t="s">
        <v>1496</v>
      </c>
      <c r="D2132" s="107" t="s">
        <v>1812</v>
      </c>
      <c r="E2132" s="36" t="s">
        <v>2636</v>
      </c>
      <c r="F2132" s="69">
        <v>1012343</v>
      </c>
      <c r="G2132" s="110" t="s">
        <v>1726</v>
      </c>
      <c r="H2132" s="141">
        <v>84</v>
      </c>
      <c r="I2132" s="107" t="s">
        <v>1044</v>
      </c>
      <c r="J2132" s="1" t="s">
        <v>57</v>
      </c>
      <c r="K2132" s="107" t="s">
        <v>1822</v>
      </c>
      <c r="L2132" s="9">
        <v>847.23</v>
      </c>
      <c r="M2132" s="108">
        <f t="shared" si="36"/>
        <v>71167.320000000007</v>
      </c>
      <c r="N2132" s="5" t="s">
        <v>12</v>
      </c>
      <c r="O2132" s="1" t="s">
        <v>1512</v>
      </c>
      <c r="P2132" s="1" t="s">
        <v>57</v>
      </c>
      <c r="Q2132" s="107" t="s">
        <v>226</v>
      </c>
      <c r="R2132" s="23">
        <v>45689</v>
      </c>
      <c r="S2132" s="1" t="s">
        <v>2776</v>
      </c>
      <c r="T2132" s="60" t="s">
        <v>1814</v>
      </c>
    </row>
    <row r="2133" spans="1:20" ht="95.1" customHeight="1" x14ac:dyDescent="0.25">
      <c r="A2133" s="121" t="s">
        <v>2280</v>
      </c>
      <c r="B2133" s="107">
        <v>2732</v>
      </c>
      <c r="C2133" s="107" t="s">
        <v>1496</v>
      </c>
      <c r="D2133" s="107" t="s">
        <v>1812</v>
      </c>
      <c r="E2133" s="36" t="s">
        <v>2636</v>
      </c>
      <c r="F2133" s="68">
        <v>1063077</v>
      </c>
      <c r="G2133" s="110" t="s">
        <v>1636</v>
      </c>
      <c r="H2133" s="45">
        <v>360</v>
      </c>
      <c r="I2133" s="107" t="s">
        <v>1044</v>
      </c>
      <c r="J2133" s="1" t="s">
        <v>57</v>
      </c>
      <c r="K2133" s="107" t="s">
        <v>1823</v>
      </c>
      <c r="L2133" s="9">
        <v>219.31</v>
      </c>
      <c r="M2133" s="108">
        <f t="shared" si="36"/>
        <v>78951.600000000006</v>
      </c>
      <c r="N2133" s="5" t="s">
        <v>12</v>
      </c>
      <c r="O2133" s="1" t="s">
        <v>1512</v>
      </c>
      <c r="P2133" s="1" t="s">
        <v>57</v>
      </c>
      <c r="Q2133" s="107" t="s">
        <v>226</v>
      </c>
      <c r="R2133" s="23">
        <v>45689</v>
      </c>
      <c r="S2133" s="1" t="s">
        <v>2776</v>
      </c>
      <c r="T2133" s="60" t="s">
        <v>1814</v>
      </c>
    </row>
    <row r="2134" spans="1:20" ht="95.1" customHeight="1" x14ac:dyDescent="0.25">
      <c r="A2134" s="121" t="s">
        <v>2280</v>
      </c>
      <c r="B2134" s="107">
        <v>2732</v>
      </c>
      <c r="C2134" s="107" t="s">
        <v>1496</v>
      </c>
      <c r="D2134" s="107" t="s">
        <v>1812</v>
      </c>
      <c r="E2134" s="36" t="s">
        <v>2636</v>
      </c>
      <c r="F2134" s="69">
        <v>1102516</v>
      </c>
      <c r="G2134" s="110" t="s">
        <v>1817</v>
      </c>
      <c r="H2134" s="141">
        <v>5</v>
      </c>
      <c r="I2134" s="107" t="s">
        <v>1044</v>
      </c>
      <c r="J2134" s="1" t="s">
        <v>57</v>
      </c>
      <c r="K2134" s="107" t="s">
        <v>1824</v>
      </c>
      <c r="L2134" s="9">
        <v>45.09</v>
      </c>
      <c r="M2134" s="108">
        <f t="shared" si="36"/>
        <v>225.45000000000002</v>
      </c>
      <c r="N2134" s="5" t="s">
        <v>12</v>
      </c>
      <c r="O2134" s="1" t="s">
        <v>1512</v>
      </c>
      <c r="P2134" s="1" t="s">
        <v>57</v>
      </c>
      <c r="Q2134" s="107" t="s">
        <v>226</v>
      </c>
      <c r="R2134" s="23">
        <v>45689</v>
      </c>
      <c r="S2134" s="1" t="s">
        <v>2776</v>
      </c>
      <c r="T2134" s="60" t="s">
        <v>1814</v>
      </c>
    </row>
    <row r="2135" spans="1:20" ht="95.1" customHeight="1" x14ac:dyDescent="0.25">
      <c r="A2135" s="121" t="s">
        <v>2280</v>
      </c>
      <c r="B2135" s="107">
        <v>2732</v>
      </c>
      <c r="C2135" s="107" t="s">
        <v>1496</v>
      </c>
      <c r="D2135" s="107" t="s">
        <v>1812</v>
      </c>
      <c r="E2135" s="36" t="s">
        <v>2636</v>
      </c>
      <c r="F2135" s="68">
        <v>1086670</v>
      </c>
      <c r="G2135" s="110" t="s">
        <v>1544</v>
      </c>
      <c r="H2135" s="45">
        <v>960</v>
      </c>
      <c r="I2135" s="107" t="s">
        <v>1044</v>
      </c>
      <c r="J2135" s="1" t="s">
        <v>57</v>
      </c>
      <c r="K2135" s="107" t="s">
        <v>1825</v>
      </c>
      <c r="L2135" s="9">
        <v>114.59</v>
      </c>
      <c r="M2135" s="108">
        <f t="shared" si="36"/>
        <v>110006.40000000001</v>
      </c>
      <c r="N2135" s="5" t="s">
        <v>12</v>
      </c>
      <c r="O2135" s="1" t="s">
        <v>1512</v>
      </c>
      <c r="P2135" s="1" t="s">
        <v>57</v>
      </c>
      <c r="Q2135" s="107" t="s">
        <v>226</v>
      </c>
      <c r="R2135" s="23">
        <v>45689</v>
      </c>
      <c r="S2135" s="1" t="s">
        <v>2776</v>
      </c>
      <c r="T2135" s="60" t="s">
        <v>1814</v>
      </c>
    </row>
    <row r="2136" spans="1:20" ht="95.1" customHeight="1" x14ac:dyDescent="0.25">
      <c r="A2136" s="121" t="s">
        <v>2280</v>
      </c>
      <c r="B2136" s="107">
        <v>2732</v>
      </c>
      <c r="C2136" s="107" t="s">
        <v>1496</v>
      </c>
      <c r="D2136" s="107" t="s">
        <v>1812</v>
      </c>
      <c r="E2136" s="36" t="s">
        <v>2636</v>
      </c>
      <c r="F2136" s="69">
        <v>1108811</v>
      </c>
      <c r="G2136" s="110" t="s">
        <v>3729</v>
      </c>
      <c r="H2136" s="141">
        <v>60</v>
      </c>
      <c r="I2136" s="107" t="s">
        <v>1044</v>
      </c>
      <c r="J2136" s="1" t="s">
        <v>57</v>
      </c>
      <c r="K2136" s="107" t="s">
        <v>1826</v>
      </c>
      <c r="L2136" s="9">
        <v>29713.79</v>
      </c>
      <c r="M2136" s="108">
        <f t="shared" si="36"/>
        <v>1782827.4000000001</v>
      </c>
      <c r="N2136" s="5" t="s">
        <v>12</v>
      </c>
      <c r="O2136" s="1" t="s">
        <v>1512</v>
      </c>
      <c r="P2136" s="1" t="s">
        <v>57</v>
      </c>
      <c r="Q2136" s="107" t="s">
        <v>226</v>
      </c>
      <c r="R2136" s="23">
        <v>45689</v>
      </c>
      <c r="S2136" s="1" t="s">
        <v>2776</v>
      </c>
      <c r="T2136" s="60" t="s">
        <v>1814</v>
      </c>
    </row>
    <row r="2137" spans="1:20" ht="95.1" customHeight="1" x14ac:dyDescent="0.25">
      <c r="A2137" s="121" t="s">
        <v>2280</v>
      </c>
      <c r="B2137" s="107">
        <v>2732</v>
      </c>
      <c r="C2137" s="107" t="s">
        <v>1496</v>
      </c>
      <c r="D2137" s="107" t="s">
        <v>1812</v>
      </c>
      <c r="E2137" s="36" t="s">
        <v>2636</v>
      </c>
      <c r="F2137" s="69">
        <v>1108749</v>
      </c>
      <c r="G2137" s="110" t="s">
        <v>1636</v>
      </c>
      <c r="H2137" s="141">
        <v>500</v>
      </c>
      <c r="I2137" s="107" t="s">
        <v>1044</v>
      </c>
      <c r="J2137" s="1" t="s">
        <v>57</v>
      </c>
      <c r="K2137" s="107" t="s">
        <v>1827</v>
      </c>
      <c r="L2137" s="9">
        <v>3.97</v>
      </c>
      <c r="M2137" s="108">
        <f t="shared" si="36"/>
        <v>1985</v>
      </c>
      <c r="N2137" s="5" t="s">
        <v>12</v>
      </c>
      <c r="O2137" s="1" t="s">
        <v>1512</v>
      </c>
      <c r="P2137" s="1" t="s">
        <v>57</v>
      </c>
      <c r="Q2137" s="107" t="s">
        <v>226</v>
      </c>
      <c r="R2137" s="23">
        <v>45689</v>
      </c>
      <c r="S2137" s="1" t="s">
        <v>2776</v>
      </c>
      <c r="T2137" s="60" t="s">
        <v>1814</v>
      </c>
    </row>
    <row r="2138" spans="1:20" ht="95.1" customHeight="1" x14ac:dyDescent="0.25">
      <c r="A2138" s="121" t="s">
        <v>2280</v>
      </c>
      <c r="B2138" s="107">
        <v>2732</v>
      </c>
      <c r="C2138" s="107" t="s">
        <v>1496</v>
      </c>
      <c r="D2138" s="107" t="s">
        <v>1812</v>
      </c>
      <c r="E2138" s="36" t="s">
        <v>2636</v>
      </c>
      <c r="F2138" s="69">
        <v>1100802</v>
      </c>
      <c r="G2138" s="110" t="s">
        <v>1636</v>
      </c>
      <c r="H2138" s="141">
        <v>500</v>
      </c>
      <c r="I2138" s="107" t="s">
        <v>1044</v>
      </c>
      <c r="J2138" s="1" t="s">
        <v>57</v>
      </c>
      <c r="K2138" s="107" t="s">
        <v>1828</v>
      </c>
      <c r="L2138" s="9">
        <v>2.57</v>
      </c>
      <c r="M2138" s="108">
        <f t="shared" si="36"/>
        <v>1285</v>
      </c>
      <c r="N2138" s="5" t="s">
        <v>12</v>
      </c>
      <c r="O2138" s="1" t="s">
        <v>1512</v>
      </c>
      <c r="P2138" s="1" t="s">
        <v>57</v>
      </c>
      <c r="Q2138" s="107" t="s">
        <v>226</v>
      </c>
      <c r="R2138" s="23">
        <v>45689</v>
      </c>
      <c r="S2138" s="1" t="s">
        <v>2776</v>
      </c>
      <c r="T2138" s="60" t="s">
        <v>1814</v>
      </c>
    </row>
    <row r="2139" spans="1:20" ht="95.1" customHeight="1" x14ac:dyDescent="0.25">
      <c r="A2139" s="121" t="s">
        <v>2280</v>
      </c>
      <c r="B2139" s="107">
        <v>2732</v>
      </c>
      <c r="C2139" s="107" t="s">
        <v>1496</v>
      </c>
      <c r="D2139" s="107" t="s">
        <v>1812</v>
      </c>
      <c r="E2139" s="36" t="s">
        <v>2636</v>
      </c>
      <c r="F2139" s="69">
        <v>1106654</v>
      </c>
      <c r="G2139" s="110" t="s">
        <v>1636</v>
      </c>
      <c r="H2139" s="141">
        <v>500</v>
      </c>
      <c r="I2139" s="107" t="s">
        <v>1044</v>
      </c>
      <c r="J2139" s="1" t="s">
        <v>57</v>
      </c>
      <c r="K2139" s="107" t="s">
        <v>1829</v>
      </c>
      <c r="L2139" s="9">
        <v>7.23</v>
      </c>
      <c r="M2139" s="108">
        <f t="shared" si="36"/>
        <v>3615</v>
      </c>
      <c r="N2139" s="5" t="s">
        <v>12</v>
      </c>
      <c r="O2139" s="1" t="s">
        <v>1512</v>
      </c>
      <c r="P2139" s="1" t="s">
        <v>57</v>
      </c>
      <c r="Q2139" s="107" t="s">
        <v>226</v>
      </c>
      <c r="R2139" s="23">
        <v>45689</v>
      </c>
      <c r="S2139" s="1" t="s">
        <v>2776</v>
      </c>
      <c r="T2139" s="60" t="s">
        <v>1814</v>
      </c>
    </row>
    <row r="2140" spans="1:20" ht="95.1" customHeight="1" x14ac:dyDescent="0.25">
      <c r="A2140" s="121" t="s">
        <v>2280</v>
      </c>
      <c r="B2140" s="107">
        <v>2732</v>
      </c>
      <c r="C2140" s="107" t="s">
        <v>1496</v>
      </c>
      <c r="D2140" s="107" t="s">
        <v>1812</v>
      </c>
      <c r="E2140" s="36" t="s">
        <v>2636</v>
      </c>
      <c r="F2140" s="69" t="s">
        <v>1830</v>
      </c>
      <c r="G2140" s="110" t="s">
        <v>1636</v>
      </c>
      <c r="H2140" s="141">
        <v>500</v>
      </c>
      <c r="I2140" s="107" t="s">
        <v>1044</v>
      </c>
      <c r="J2140" s="1" t="s">
        <v>57</v>
      </c>
      <c r="K2140" s="107" t="s">
        <v>1831</v>
      </c>
      <c r="L2140" s="9">
        <v>0.13</v>
      </c>
      <c r="M2140" s="108">
        <f t="shared" si="36"/>
        <v>65</v>
      </c>
      <c r="N2140" s="5" t="s">
        <v>12</v>
      </c>
      <c r="O2140" s="1" t="s">
        <v>1512</v>
      </c>
      <c r="P2140" s="1" t="s">
        <v>57</v>
      </c>
      <c r="Q2140" s="107" t="s">
        <v>226</v>
      </c>
      <c r="R2140" s="23">
        <v>45689</v>
      </c>
      <c r="S2140" s="1" t="s">
        <v>2776</v>
      </c>
      <c r="T2140" s="60" t="s">
        <v>1814</v>
      </c>
    </row>
    <row r="2141" spans="1:20" ht="95.1" customHeight="1" x14ac:dyDescent="0.25">
      <c r="A2141" s="121" t="s">
        <v>2280</v>
      </c>
      <c r="B2141" s="107">
        <v>2732</v>
      </c>
      <c r="C2141" s="107" t="s">
        <v>1496</v>
      </c>
      <c r="D2141" s="107" t="s">
        <v>1812</v>
      </c>
      <c r="E2141" s="36" t="s">
        <v>2636</v>
      </c>
      <c r="F2141" s="69" t="s">
        <v>1832</v>
      </c>
      <c r="G2141" s="110" t="s">
        <v>1636</v>
      </c>
      <c r="H2141" s="141">
        <v>500</v>
      </c>
      <c r="I2141" s="107" t="s">
        <v>1044</v>
      </c>
      <c r="J2141" s="1" t="s">
        <v>57</v>
      </c>
      <c r="K2141" s="107" t="s">
        <v>1833</v>
      </c>
      <c r="L2141" s="9">
        <v>0.49</v>
      </c>
      <c r="M2141" s="108">
        <f t="shared" si="36"/>
        <v>245</v>
      </c>
      <c r="N2141" s="5" t="s">
        <v>12</v>
      </c>
      <c r="O2141" s="1" t="s">
        <v>1512</v>
      </c>
      <c r="P2141" s="1" t="s">
        <v>57</v>
      </c>
      <c r="Q2141" s="107" t="s">
        <v>226</v>
      </c>
      <c r="R2141" s="23">
        <v>45689</v>
      </c>
      <c r="S2141" s="1" t="s">
        <v>2776</v>
      </c>
      <c r="T2141" s="60" t="s">
        <v>1814</v>
      </c>
    </row>
    <row r="2142" spans="1:20" ht="95.1" customHeight="1" x14ac:dyDescent="0.25">
      <c r="A2142" s="121" t="s">
        <v>2280</v>
      </c>
      <c r="B2142" s="107">
        <v>2732</v>
      </c>
      <c r="C2142" s="107" t="s">
        <v>1496</v>
      </c>
      <c r="D2142" s="107" t="s">
        <v>1812</v>
      </c>
      <c r="E2142" s="36" t="s">
        <v>2636</v>
      </c>
      <c r="F2142" s="69">
        <v>1012502</v>
      </c>
      <c r="G2142" s="110" t="s">
        <v>1636</v>
      </c>
      <c r="H2142" s="141">
        <v>500</v>
      </c>
      <c r="I2142" s="107" t="s">
        <v>1044</v>
      </c>
      <c r="J2142" s="1" t="s">
        <v>57</v>
      </c>
      <c r="K2142" s="107" t="s">
        <v>1834</v>
      </c>
      <c r="L2142" s="9">
        <v>0.09</v>
      </c>
      <c r="M2142" s="108">
        <f t="shared" si="36"/>
        <v>45</v>
      </c>
      <c r="N2142" s="5" t="s">
        <v>12</v>
      </c>
      <c r="O2142" s="1" t="s">
        <v>1512</v>
      </c>
      <c r="P2142" s="1" t="s">
        <v>57</v>
      </c>
      <c r="Q2142" s="107" t="s">
        <v>226</v>
      </c>
      <c r="R2142" s="23">
        <v>45689</v>
      </c>
      <c r="S2142" s="1" t="s">
        <v>2776</v>
      </c>
      <c r="T2142" s="60" t="s">
        <v>1814</v>
      </c>
    </row>
    <row r="2143" spans="1:20" ht="95.1" customHeight="1" x14ac:dyDescent="0.25">
      <c r="A2143" s="121" t="s">
        <v>2280</v>
      </c>
      <c r="B2143" s="107">
        <v>2732</v>
      </c>
      <c r="C2143" s="107" t="s">
        <v>1496</v>
      </c>
      <c r="D2143" s="107" t="s">
        <v>1812</v>
      </c>
      <c r="E2143" s="36" t="s">
        <v>2636</v>
      </c>
      <c r="F2143" s="69">
        <v>1012503</v>
      </c>
      <c r="G2143" s="110" t="s">
        <v>1636</v>
      </c>
      <c r="H2143" s="141">
        <v>500</v>
      </c>
      <c r="I2143" s="107" t="s">
        <v>1044</v>
      </c>
      <c r="J2143" s="1" t="s">
        <v>57</v>
      </c>
      <c r="K2143" s="107" t="s">
        <v>1835</v>
      </c>
      <c r="L2143" s="9">
        <v>1.3</v>
      </c>
      <c r="M2143" s="108">
        <f t="shared" si="36"/>
        <v>650</v>
      </c>
      <c r="N2143" s="5" t="s">
        <v>12</v>
      </c>
      <c r="O2143" s="1" t="s">
        <v>1512</v>
      </c>
      <c r="P2143" s="1" t="s">
        <v>57</v>
      </c>
      <c r="Q2143" s="107" t="s">
        <v>226</v>
      </c>
      <c r="R2143" s="23">
        <v>45689</v>
      </c>
      <c r="S2143" s="1" t="s">
        <v>2776</v>
      </c>
      <c r="T2143" s="60" t="s">
        <v>1814</v>
      </c>
    </row>
    <row r="2144" spans="1:20" ht="95.1" customHeight="1" x14ac:dyDescent="0.25">
      <c r="A2144" s="121" t="s">
        <v>2280</v>
      </c>
      <c r="B2144" s="107">
        <v>2732</v>
      </c>
      <c r="C2144" s="107" t="s">
        <v>1496</v>
      </c>
      <c r="D2144" s="107" t="s">
        <v>1812</v>
      </c>
      <c r="E2144" s="36" t="s">
        <v>2636</v>
      </c>
      <c r="F2144" s="69">
        <v>1106381</v>
      </c>
      <c r="G2144" s="110" t="s">
        <v>1636</v>
      </c>
      <c r="H2144" s="141">
        <v>500</v>
      </c>
      <c r="I2144" s="107" t="s">
        <v>1044</v>
      </c>
      <c r="J2144" s="1" t="s">
        <v>57</v>
      </c>
      <c r="K2144" s="107" t="s">
        <v>1836</v>
      </c>
      <c r="L2144" s="9">
        <v>0.97</v>
      </c>
      <c r="M2144" s="108">
        <f t="shared" si="36"/>
        <v>485</v>
      </c>
      <c r="N2144" s="5" t="s">
        <v>12</v>
      </c>
      <c r="O2144" s="1" t="s">
        <v>1512</v>
      </c>
      <c r="P2144" s="1" t="s">
        <v>57</v>
      </c>
      <c r="Q2144" s="107" t="s">
        <v>226</v>
      </c>
      <c r="R2144" s="23">
        <v>45689</v>
      </c>
      <c r="S2144" s="1" t="s">
        <v>2776</v>
      </c>
      <c r="T2144" s="60" t="s">
        <v>1814</v>
      </c>
    </row>
    <row r="2145" spans="1:20" ht="95.1" customHeight="1" x14ac:dyDescent="0.25">
      <c r="A2145" s="121" t="s">
        <v>2280</v>
      </c>
      <c r="B2145" s="107">
        <v>2732</v>
      </c>
      <c r="C2145" s="107" t="s">
        <v>1496</v>
      </c>
      <c r="D2145" s="107" t="s">
        <v>1812</v>
      </c>
      <c r="E2145" s="36" t="s">
        <v>2636</v>
      </c>
      <c r="F2145" s="69">
        <v>1105636</v>
      </c>
      <c r="G2145" s="110" t="s">
        <v>1636</v>
      </c>
      <c r="H2145" s="141">
        <v>500</v>
      </c>
      <c r="I2145" s="107" t="s">
        <v>1044</v>
      </c>
      <c r="J2145" s="1" t="s">
        <v>57</v>
      </c>
      <c r="K2145" s="107" t="s">
        <v>1837</v>
      </c>
      <c r="L2145" s="9">
        <v>0.28000000000000003</v>
      </c>
      <c r="M2145" s="108">
        <f t="shared" si="36"/>
        <v>140</v>
      </c>
      <c r="N2145" s="5" t="s">
        <v>12</v>
      </c>
      <c r="O2145" s="1" t="s">
        <v>1512</v>
      </c>
      <c r="P2145" s="1" t="s">
        <v>57</v>
      </c>
      <c r="Q2145" s="107" t="s">
        <v>226</v>
      </c>
      <c r="R2145" s="23">
        <v>45689</v>
      </c>
      <c r="S2145" s="1" t="s">
        <v>2776</v>
      </c>
      <c r="T2145" s="60" t="s">
        <v>1814</v>
      </c>
    </row>
    <row r="2146" spans="1:20" ht="95.1" customHeight="1" x14ac:dyDescent="0.25">
      <c r="A2146" s="121" t="s">
        <v>2280</v>
      </c>
      <c r="B2146" s="107">
        <v>2732</v>
      </c>
      <c r="C2146" s="107" t="s">
        <v>1496</v>
      </c>
      <c r="D2146" s="107" t="s">
        <v>1812</v>
      </c>
      <c r="E2146" s="36" t="s">
        <v>2636</v>
      </c>
      <c r="F2146" s="69" t="s">
        <v>1838</v>
      </c>
      <c r="G2146" s="110" t="s">
        <v>1636</v>
      </c>
      <c r="H2146" s="141">
        <v>500</v>
      </c>
      <c r="I2146" s="107" t="s">
        <v>1044</v>
      </c>
      <c r="J2146" s="1" t="s">
        <v>57</v>
      </c>
      <c r="K2146" s="107" t="s">
        <v>1839</v>
      </c>
      <c r="L2146" s="9">
        <v>7.0000000000000007E-2</v>
      </c>
      <c r="M2146" s="108">
        <f t="shared" si="36"/>
        <v>35</v>
      </c>
      <c r="N2146" s="5" t="s">
        <v>12</v>
      </c>
      <c r="O2146" s="1" t="s">
        <v>1512</v>
      </c>
      <c r="P2146" s="1" t="s">
        <v>57</v>
      </c>
      <c r="Q2146" s="107" t="s">
        <v>226</v>
      </c>
      <c r="R2146" s="23">
        <v>45689</v>
      </c>
      <c r="S2146" s="1" t="s">
        <v>2776</v>
      </c>
      <c r="T2146" s="60" t="s">
        <v>1814</v>
      </c>
    </row>
    <row r="2147" spans="1:20" ht="95.1" customHeight="1" x14ac:dyDescent="0.25">
      <c r="A2147" s="121" t="s">
        <v>2280</v>
      </c>
      <c r="B2147" s="107">
        <v>2732</v>
      </c>
      <c r="C2147" s="107" t="s">
        <v>1496</v>
      </c>
      <c r="D2147" s="107" t="s">
        <v>1812</v>
      </c>
      <c r="E2147" s="36" t="s">
        <v>2636</v>
      </c>
      <c r="F2147" s="69">
        <v>1058037</v>
      </c>
      <c r="G2147" s="110" t="s">
        <v>1636</v>
      </c>
      <c r="H2147" s="141">
        <v>720</v>
      </c>
      <c r="I2147" s="107" t="s">
        <v>1044</v>
      </c>
      <c r="J2147" s="1" t="s">
        <v>57</v>
      </c>
      <c r="K2147" s="107" t="s">
        <v>1840</v>
      </c>
      <c r="L2147" s="9">
        <v>7.33</v>
      </c>
      <c r="M2147" s="108">
        <f t="shared" si="36"/>
        <v>5277.6</v>
      </c>
      <c r="N2147" s="5" t="s">
        <v>12</v>
      </c>
      <c r="O2147" s="1" t="s">
        <v>1512</v>
      </c>
      <c r="P2147" s="1" t="s">
        <v>57</v>
      </c>
      <c r="Q2147" s="107" t="s">
        <v>226</v>
      </c>
      <c r="R2147" s="23">
        <v>45689</v>
      </c>
      <c r="S2147" s="1" t="s">
        <v>2776</v>
      </c>
      <c r="T2147" s="60" t="s">
        <v>1814</v>
      </c>
    </row>
    <row r="2148" spans="1:20" ht="95.1" customHeight="1" x14ac:dyDescent="0.25">
      <c r="A2148" s="121" t="s">
        <v>2280</v>
      </c>
      <c r="B2148" s="107">
        <v>2732</v>
      </c>
      <c r="C2148" s="107" t="s">
        <v>1496</v>
      </c>
      <c r="D2148" s="107" t="s">
        <v>1812</v>
      </c>
      <c r="E2148" s="36" t="s">
        <v>2636</v>
      </c>
      <c r="F2148" s="68">
        <v>6531106800001</v>
      </c>
      <c r="G2148" s="110" t="s">
        <v>1636</v>
      </c>
      <c r="H2148" s="45">
        <v>500</v>
      </c>
      <c r="I2148" s="107" t="s">
        <v>1044</v>
      </c>
      <c r="J2148" s="1" t="s">
        <v>57</v>
      </c>
      <c r="K2148" s="107" t="s">
        <v>1841</v>
      </c>
      <c r="L2148" s="9">
        <v>0.33</v>
      </c>
      <c r="M2148" s="108">
        <f t="shared" si="36"/>
        <v>165</v>
      </c>
      <c r="N2148" s="5" t="s">
        <v>12</v>
      </c>
      <c r="O2148" s="1" t="s">
        <v>1512</v>
      </c>
      <c r="P2148" s="1" t="s">
        <v>57</v>
      </c>
      <c r="Q2148" s="107" t="s">
        <v>226</v>
      </c>
      <c r="R2148" s="23">
        <v>45689</v>
      </c>
      <c r="S2148" s="1" t="s">
        <v>2776</v>
      </c>
      <c r="T2148" s="60" t="s">
        <v>1814</v>
      </c>
    </row>
    <row r="2149" spans="1:20" ht="95.1" customHeight="1" x14ac:dyDescent="0.25">
      <c r="A2149" s="121" t="s">
        <v>2280</v>
      </c>
      <c r="B2149" s="107">
        <v>2732</v>
      </c>
      <c r="C2149" s="107" t="s">
        <v>1496</v>
      </c>
      <c r="D2149" s="107" t="s">
        <v>1812</v>
      </c>
      <c r="E2149" s="36" t="s">
        <v>2636</v>
      </c>
      <c r="F2149" s="69">
        <v>1058209</v>
      </c>
      <c r="G2149" s="110" t="s">
        <v>1544</v>
      </c>
      <c r="H2149" s="141">
        <v>500</v>
      </c>
      <c r="I2149" s="107" t="s">
        <v>1044</v>
      </c>
      <c r="J2149" s="1" t="s">
        <v>57</v>
      </c>
      <c r="K2149" s="107" t="s">
        <v>1842</v>
      </c>
      <c r="L2149" s="9">
        <v>3.03</v>
      </c>
      <c r="M2149" s="108">
        <f t="shared" si="36"/>
        <v>1515</v>
      </c>
      <c r="N2149" s="5" t="s">
        <v>12</v>
      </c>
      <c r="O2149" s="1" t="s">
        <v>1512</v>
      </c>
      <c r="P2149" s="1" t="s">
        <v>57</v>
      </c>
      <c r="Q2149" s="107" t="s">
        <v>226</v>
      </c>
      <c r="R2149" s="23">
        <v>45689</v>
      </c>
      <c r="S2149" s="1" t="s">
        <v>2776</v>
      </c>
      <c r="T2149" s="60" t="s">
        <v>1814</v>
      </c>
    </row>
    <row r="2150" spans="1:20" ht="95.1" customHeight="1" x14ac:dyDescent="0.25">
      <c r="A2150" s="121" t="s">
        <v>2280</v>
      </c>
      <c r="B2150" s="107">
        <v>2732</v>
      </c>
      <c r="C2150" s="107" t="s">
        <v>1496</v>
      </c>
      <c r="D2150" s="107" t="s">
        <v>1812</v>
      </c>
      <c r="E2150" s="36" t="s">
        <v>2636</v>
      </c>
      <c r="F2150" s="68">
        <v>1107477</v>
      </c>
      <c r="G2150" s="110" t="s">
        <v>1636</v>
      </c>
      <c r="H2150" s="45">
        <v>1440</v>
      </c>
      <c r="I2150" s="107" t="s">
        <v>1044</v>
      </c>
      <c r="J2150" s="1" t="s">
        <v>57</v>
      </c>
      <c r="K2150" s="107" t="s">
        <v>1843</v>
      </c>
      <c r="L2150" s="9">
        <v>93.26</v>
      </c>
      <c r="M2150" s="108">
        <f t="shared" si="36"/>
        <v>134294.39999999999</v>
      </c>
      <c r="N2150" s="5" t="s">
        <v>12</v>
      </c>
      <c r="O2150" s="1" t="s">
        <v>1512</v>
      </c>
      <c r="P2150" s="1" t="s">
        <v>57</v>
      </c>
      <c r="Q2150" s="107" t="s">
        <v>226</v>
      </c>
      <c r="R2150" s="23">
        <v>45689</v>
      </c>
      <c r="S2150" s="1" t="s">
        <v>2776</v>
      </c>
      <c r="T2150" s="60" t="s">
        <v>1814</v>
      </c>
    </row>
    <row r="2151" spans="1:20" ht="95.1" customHeight="1" x14ac:dyDescent="0.25">
      <c r="A2151" s="121" t="s">
        <v>2280</v>
      </c>
      <c r="B2151" s="107">
        <v>2732</v>
      </c>
      <c r="C2151" s="107" t="s">
        <v>1496</v>
      </c>
      <c r="D2151" s="107" t="s">
        <v>1812</v>
      </c>
      <c r="E2151" s="36" t="s">
        <v>2636</v>
      </c>
      <c r="F2151" s="69">
        <v>1075705</v>
      </c>
      <c r="G2151" s="110" t="s">
        <v>1636</v>
      </c>
      <c r="H2151" s="141">
        <v>4680</v>
      </c>
      <c r="I2151" s="107" t="s">
        <v>1044</v>
      </c>
      <c r="J2151" s="1" t="s">
        <v>57</v>
      </c>
      <c r="K2151" s="107" t="s">
        <v>1844</v>
      </c>
      <c r="L2151" s="9">
        <v>1.4</v>
      </c>
      <c r="M2151" s="108">
        <f t="shared" si="36"/>
        <v>6552</v>
      </c>
      <c r="N2151" s="5" t="s">
        <v>12</v>
      </c>
      <c r="O2151" s="1" t="s">
        <v>1512</v>
      </c>
      <c r="P2151" s="1" t="s">
        <v>57</v>
      </c>
      <c r="Q2151" s="107" t="s">
        <v>226</v>
      </c>
      <c r="R2151" s="23">
        <v>45689</v>
      </c>
      <c r="S2151" s="1" t="s">
        <v>2776</v>
      </c>
      <c r="T2151" s="60" t="s">
        <v>1814</v>
      </c>
    </row>
    <row r="2152" spans="1:20" ht="95.1" customHeight="1" x14ac:dyDescent="0.25">
      <c r="A2152" s="121" t="s">
        <v>2280</v>
      </c>
      <c r="B2152" s="107">
        <v>2732</v>
      </c>
      <c r="C2152" s="107" t="s">
        <v>1496</v>
      </c>
      <c r="D2152" s="107" t="s">
        <v>1812</v>
      </c>
      <c r="E2152" s="36" t="s">
        <v>2636</v>
      </c>
      <c r="F2152" s="69">
        <v>1075706</v>
      </c>
      <c r="G2152" s="110" t="s">
        <v>1636</v>
      </c>
      <c r="H2152" s="141">
        <v>2400</v>
      </c>
      <c r="I2152" s="107" t="s">
        <v>1044</v>
      </c>
      <c r="J2152" s="1" t="s">
        <v>57</v>
      </c>
      <c r="K2152" s="107" t="s">
        <v>1845</v>
      </c>
      <c r="L2152" s="9">
        <v>1.4</v>
      </c>
      <c r="M2152" s="108">
        <f t="shared" si="36"/>
        <v>3360</v>
      </c>
      <c r="N2152" s="5" t="s">
        <v>12</v>
      </c>
      <c r="O2152" s="1" t="s">
        <v>1512</v>
      </c>
      <c r="P2152" s="1" t="s">
        <v>57</v>
      </c>
      <c r="Q2152" s="107" t="s">
        <v>226</v>
      </c>
      <c r="R2152" s="23">
        <v>45689</v>
      </c>
      <c r="S2152" s="1" t="s">
        <v>2776</v>
      </c>
      <c r="T2152" s="60" t="s">
        <v>1814</v>
      </c>
    </row>
    <row r="2153" spans="1:20" ht="95.1" customHeight="1" x14ac:dyDescent="0.25">
      <c r="A2153" s="121" t="s">
        <v>2280</v>
      </c>
      <c r="B2153" s="107">
        <v>2732</v>
      </c>
      <c r="C2153" s="107" t="s">
        <v>1496</v>
      </c>
      <c r="D2153" s="107" t="s">
        <v>1812</v>
      </c>
      <c r="E2153" s="36" t="s">
        <v>2636</v>
      </c>
      <c r="F2153" s="69">
        <v>6531107000001</v>
      </c>
      <c r="G2153" s="110" t="s">
        <v>1636</v>
      </c>
      <c r="H2153" s="141">
        <v>3480</v>
      </c>
      <c r="I2153" s="107" t="s">
        <v>1044</v>
      </c>
      <c r="J2153" s="1" t="s">
        <v>57</v>
      </c>
      <c r="K2153" s="107" t="s">
        <v>1846</v>
      </c>
      <c r="L2153" s="9">
        <v>0.5</v>
      </c>
      <c r="M2153" s="108">
        <f t="shared" si="36"/>
        <v>1740</v>
      </c>
      <c r="N2153" s="5" t="s">
        <v>12</v>
      </c>
      <c r="O2153" s="1" t="s">
        <v>1512</v>
      </c>
      <c r="P2153" s="1" t="s">
        <v>57</v>
      </c>
      <c r="Q2153" s="107" t="s">
        <v>226</v>
      </c>
      <c r="R2153" s="23">
        <v>45689</v>
      </c>
      <c r="S2153" s="1" t="s">
        <v>2776</v>
      </c>
      <c r="T2153" s="60" t="s">
        <v>1814</v>
      </c>
    </row>
    <row r="2154" spans="1:20" ht="95.1" customHeight="1" x14ac:dyDescent="0.25">
      <c r="A2154" s="121" t="s">
        <v>2280</v>
      </c>
      <c r="B2154" s="107">
        <v>2732</v>
      </c>
      <c r="C2154" s="107" t="s">
        <v>1496</v>
      </c>
      <c r="D2154" s="107" t="s">
        <v>1812</v>
      </c>
      <c r="E2154" s="36" t="s">
        <v>2636</v>
      </c>
      <c r="F2154" s="69">
        <v>6531107000002</v>
      </c>
      <c r="G2154" s="110" t="s">
        <v>1636</v>
      </c>
      <c r="H2154" s="141">
        <v>8180</v>
      </c>
      <c r="I2154" s="107" t="s">
        <v>1044</v>
      </c>
      <c r="J2154" s="1" t="s">
        <v>57</v>
      </c>
      <c r="K2154" s="107" t="s">
        <v>1847</v>
      </c>
      <c r="L2154" s="9">
        <v>0.47</v>
      </c>
      <c r="M2154" s="108">
        <f t="shared" si="36"/>
        <v>3844.6</v>
      </c>
      <c r="N2154" s="5" t="s">
        <v>12</v>
      </c>
      <c r="O2154" s="1" t="s">
        <v>1512</v>
      </c>
      <c r="P2154" s="1" t="s">
        <v>57</v>
      </c>
      <c r="Q2154" s="107" t="s">
        <v>226</v>
      </c>
      <c r="R2154" s="23">
        <v>45689</v>
      </c>
      <c r="S2154" s="1" t="s">
        <v>2776</v>
      </c>
      <c r="T2154" s="60" t="s">
        <v>1814</v>
      </c>
    </row>
    <row r="2155" spans="1:20" ht="95.1" customHeight="1" x14ac:dyDescent="0.25">
      <c r="A2155" s="121" t="s">
        <v>2280</v>
      </c>
      <c r="B2155" s="107">
        <v>2732</v>
      </c>
      <c r="C2155" s="107" t="s">
        <v>1496</v>
      </c>
      <c r="D2155" s="107" t="s">
        <v>1812</v>
      </c>
      <c r="E2155" s="36" t="s">
        <v>2636</v>
      </c>
      <c r="F2155" s="69">
        <v>1101013</v>
      </c>
      <c r="G2155" s="110" t="s">
        <v>1817</v>
      </c>
      <c r="H2155" s="141">
        <v>50</v>
      </c>
      <c r="I2155" s="107" t="s">
        <v>1044</v>
      </c>
      <c r="J2155" s="1" t="s">
        <v>57</v>
      </c>
      <c r="K2155" s="107" t="s">
        <v>1848</v>
      </c>
      <c r="L2155" s="9">
        <v>340.2</v>
      </c>
      <c r="M2155" s="108">
        <f t="shared" si="36"/>
        <v>17010</v>
      </c>
      <c r="N2155" s="5" t="s">
        <v>12</v>
      </c>
      <c r="O2155" s="1" t="s">
        <v>1512</v>
      </c>
      <c r="P2155" s="1" t="s">
        <v>57</v>
      </c>
      <c r="Q2155" s="107" t="s">
        <v>226</v>
      </c>
      <c r="R2155" s="23">
        <v>45689</v>
      </c>
      <c r="S2155" s="1" t="s">
        <v>2776</v>
      </c>
      <c r="T2155" s="60" t="s">
        <v>1814</v>
      </c>
    </row>
    <row r="2156" spans="1:20" ht="95.1" customHeight="1" x14ac:dyDescent="0.25">
      <c r="A2156" s="121" t="s">
        <v>2280</v>
      </c>
      <c r="B2156" s="107">
        <v>2732</v>
      </c>
      <c r="C2156" s="107" t="s">
        <v>1496</v>
      </c>
      <c r="D2156" s="107" t="s">
        <v>1812</v>
      </c>
      <c r="E2156" s="36" t="s">
        <v>2636</v>
      </c>
      <c r="F2156" s="69" t="s">
        <v>1849</v>
      </c>
      <c r="G2156" s="110" t="s">
        <v>1636</v>
      </c>
      <c r="H2156" s="141">
        <v>990</v>
      </c>
      <c r="I2156" s="107" t="s">
        <v>1044</v>
      </c>
      <c r="J2156" s="1" t="s">
        <v>57</v>
      </c>
      <c r="K2156" s="107" t="s">
        <v>1850</v>
      </c>
      <c r="L2156" s="9">
        <v>0.55000000000000004</v>
      </c>
      <c r="M2156" s="108">
        <f t="shared" si="36"/>
        <v>544.5</v>
      </c>
      <c r="N2156" s="5" t="s">
        <v>12</v>
      </c>
      <c r="O2156" s="1" t="s">
        <v>1512</v>
      </c>
      <c r="P2156" s="1" t="s">
        <v>57</v>
      </c>
      <c r="Q2156" s="107" t="s">
        <v>226</v>
      </c>
      <c r="R2156" s="23">
        <v>45689</v>
      </c>
      <c r="S2156" s="1" t="s">
        <v>2776</v>
      </c>
      <c r="T2156" s="60" t="s">
        <v>1814</v>
      </c>
    </row>
    <row r="2157" spans="1:20" ht="95.1" customHeight="1" x14ac:dyDescent="0.25">
      <c r="A2157" s="121" t="s">
        <v>2280</v>
      </c>
      <c r="B2157" s="107">
        <v>2732</v>
      </c>
      <c r="C2157" s="107" t="s">
        <v>1496</v>
      </c>
      <c r="D2157" s="107" t="s">
        <v>1812</v>
      </c>
      <c r="E2157" s="36" t="s">
        <v>2636</v>
      </c>
      <c r="F2157" s="69">
        <v>1107174</v>
      </c>
      <c r="G2157" s="1" t="s">
        <v>44</v>
      </c>
      <c r="H2157" s="141">
        <v>30</v>
      </c>
      <c r="I2157" s="107" t="s">
        <v>1044</v>
      </c>
      <c r="J2157" s="1" t="s">
        <v>57</v>
      </c>
      <c r="K2157" s="107" t="s">
        <v>1851</v>
      </c>
      <c r="L2157" s="9">
        <v>5198.0200000000004</v>
      </c>
      <c r="M2157" s="108">
        <f t="shared" si="36"/>
        <v>155940.6</v>
      </c>
      <c r="N2157" s="5" t="s">
        <v>12</v>
      </c>
      <c r="O2157" s="1" t="s">
        <v>1512</v>
      </c>
      <c r="P2157" s="1" t="s">
        <v>57</v>
      </c>
      <c r="Q2157" s="107" t="s">
        <v>226</v>
      </c>
      <c r="R2157" s="23">
        <v>45689</v>
      </c>
      <c r="S2157" s="1" t="s">
        <v>2776</v>
      </c>
      <c r="T2157" s="60" t="s">
        <v>1814</v>
      </c>
    </row>
    <row r="2158" spans="1:20" ht="95.1" customHeight="1" x14ac:dyDescent="0.25">
      <c r="A2158" s="121" t="s">
        <v>2280</v>
      </c>
      <c r="B2158" s="107">
        <v>2732</v>
      </c>
      <c r="C2158" s="107" t="s">
        <v>1496</v>
      </c>
      <c r="D2158" s="107" t="s">
        <v>1812</v>
      </c>
      <c r="E2158" s="36" t="s">
        <v>2636</v>
      </c>
      <c r="F2158" s="69">
        <v>1107173</v>
      </c>
      <c r="G2158" s="1" t="s">
        <v>44</v>
      </c>
      <c r="H2158" s="141">
        <v>30</v>
      </c>
      <c r="I2158" s="107" t="s">
        <v>1044</v>
      </c>
      <c r="J2158" s="1" t="s">
        <v>57</v>
      </c>
      <c r="K2158" s="107" t="s">
        <v>1852</v>
      </c>
      <c r="L2158" s="9">
        <v>1299.5</v>
      </c>
      <c r="M2158" s="108">
        <f t="shared" si="36"/>
        <v>38985</v>
      </c>
      <c r="N2158" s="5" t="s">
        <v>12</v>
      </c>
      <c r="O2158" s="1" t="s">
        <v>1512</v>
      </c>
      <c r="P2158" s="1" t="s">
        <v>57</v>
      </c>
      <c r="Q2158" s="107" t="s">
        <v>226</v>
      </c>
      <c r="R2158" s="23">
        <v>45689</v>
      </c>
      <c r="S2158" s="1" t="s">
        <v>2776</v>
      </c>
      <c r="T2158" s="60" t="s">
        <v>1814</v>
      </c>
    </row>
    <row r="2159" spans="1:20" ht="95.1" customHeight="1" x14ac:dyDescent="0.25">
      <c r="A2159" s="121" t="s">
        <v>2280</v>
      </c>
      <c r="B2159" s="107">
        <v>2732</v>
      </c>
      <c r="C2159" s="107" t="s">
        <v>1496</v>
      </c>
      <c r="D2159" s="107" t="s">
        <v>1812</v>
      </c>
      <c r="E2159" s="36" t="s">
        <v>2636</v>
      </c>
      <c r="F2159" s="68">
        <v>1095120</v>
      </c>
      <c r="G2159" s="110" t="s">
        <v>3729</v>
      </c>
      <c r="H2159" s="45">
        <v>50</v>
      </c>
      <c r="I2159" s="107" t="s">
        <v>1044</v>
      </c>
      <c r="J2159" s="1" t="s">
        <v>57</v>
      </c>
      <c r="K2159" s="107" t="s">
        <v>1853</v>
      </c>
      <c r="L2159" s="9">
        <v>25395.75</v>
      </c>
      <c r="M2159" s="108">
        <f t="shared" si="36"/>
        <v>1269787.5</v>
      </c>
      <c r="N2159" s="5" t="s">
        <v>12</v>
      </c>
      <c r="O2159" s="1" t="s">
        <v>1512</v>
      </c>
      <c r="P2159" s="1" t="s">
        <v>57</v>
      </c>
      <c r="Q2159" s="107" t="s">
        <v>226</v>
      </c>
      <c r="R2159" s="23">
        <v>45689</v>
      </c>
      <c r="S2159" s="1" t="s">
        <v>2776</v>
      </c>
      <c r="T2159" s="60" t="s">
        <v>1814</v>
      </c>
    </row>
    <row r="2160" spans="1:20" ht="95.1" customHeight="1" x14ac:dyDescent="0.25">
      <c r="A2160" s="121" t="s">
        <v>2280</v>
      </c>
      <c r="B2160" s="107">
        <v>2732</v>
      </c>
      <c r="C2160" s="107" t="s">
        <v>1496</v>
      </c>
      <c r="D2160" s="107" t="s">
        <v>1812</v>
      </c>
      <c r="E2160" s="36" t="s">
        <v>2636</v>
      </c>
      <c r="F2160" s="69" t="s">
        <v>1854</v>
      </c>
      <c r="G2160" s="110" t="s">
        <v>1817</v>
      </c>
      <c r="H2160" s="141">
        <v>30</v>
      </c>
      <c r="I2160" s="107" t="s">
        <v>1044</v>
      </c>
      <c r="J2160" s="1" t="s">
        <v>57</v>
      </c>
      <c r="K2160" s="107" t="s">
        <v>1855</v>
      </c>
      <c r="L2160" s="9">
        <v>10.220000000000001</v>
      </c>
      <c r="M2160" s="108">
        <f t="shared" si="36"/>
        <v>306.60000000000002</v>
      </c>
      <c r="N2160" s="5" t="s">
        <v>12</v>
      </c>
      <c r="O2160" s="1" t="s">
        <v>1512</v>
      </c>
      <c r="P2160" s="1" t="s">
        <v>57</v>
      </c>
      <c r="Q2160" s="107" t="s">
        <v>226</v>
      </c>
      <c r="R2160" s="23">
        <v>45689</v>
      </c>
      <c r="S2160" s="1" t="s">
        <v>2776</v>
      </c>
      <c r="T2160" s="60" t="s">
        <v>1814</v>
      </c>
    </row>
    <row r="2161" spans="1:20" ht="95.1" customHeight="1" x14ac:dyDescent="0.25">
      <c r="A2161" s="121" t="s">
        <v>2280</v>
      </c>
      <c r="B2161" s="107">
        <v>2732</v>
      </c>
      <c r="C2161" s="107" t="s">
        <v>1496</v>
      </c>
      <c r="D2161" s="107" t="s">
        <v>1812</v>
      </c>
      <c r="E2161" s="36" t="s">
        <v>2636</v>
      </c>
      <c r="F2161" s="68">
        <v>1108753</v>
      </c>
      <c r="G2161" s="110" t="s">
        <v>3729</v>
      </c>
      <c r="H2161" s="45">
        <v>25</v>
      </c>
      <c r="I2161" s="107" t="s">
        <v>1044</v>
      </c>
      <c r="J2161" s="1" t="s">
        <v>57</v>
      </c>
      <c r="K2161" s="107" t="s">
        <v>1856</v>
      </c>
      <c r="L2161" s="9">
        <v>5803.41</v>
      </c>
      <c r="M2161" s="108">
        <f t="shared" si="36"/>
        <v>145085.25</v>
      </c>
      <c r="N2161" s="5" t="s">
        <v>12</v>
      </c>
      <c r="O2161" s="1" t="s">
        <v>1512</v>
      </c>
      <c r="P2161" s="1" t="s">
        <v>57</v>
      </c>
      <c r="Q2161" s="107" t="s">
        <v>226</v>
      </c>
      <c r="R2161" s="23">
        <v>45689</v>
      </c>
      <c r="S2161" s="1" t="s">
        <v>2776</v>
      </c>
      <c r="T2161" s="60" t="s">
        <v>1814</v>
      </c>
    </row>
    <row r="2162" spans="1:20" ht="95.1" customHeight="1" x14ac:dyDescent="0.25">
      <c r="A2162" s="121" t="s">
        <v>2280</v>
      </c>
      <c r="B2162" s="107">
        <v>2732</v>
      </c>
      <c r="C2162" s="107" t="s">
        <v>1496</v>
      </c>
      <c r="D2162" s="107" t="s">
        <v>1812</v>
      </c>
      <c r="E2162" s="36" t="s">
        <v>2636</v>
      </c>
      <c r="F2162" s="68">
        <v>1108476</v>
      </c>
      <c r="G2162" s="110" t="s">
        <v>1636</v>
      </c>
      <c r="H2162" s="45">
        <v>720</v>
      </c>
      <c r="I2162" s="107" t="s">
        <v>1044</v>
      </c>
      <c r="J2162" s="1" t="s">
        <v>57</v>
      </c>
      <c r="K2162" s="46" t="s">
        <v>1857</v>
      </c>
      <c r="L2162" s="9">
        <v>328.28</v>
      </c>
      <c r="M2162" s="108">
        <f t="shared" si="36"/>
        <v>236361.59999999998</v>
      </c>
      <c r="N2162" s="5" t="s">
        <v>12</v>
      </c>
      <c r="O2162" s="1" t="s">
        <v>1512</v>
      </c>
      <c r="P2162" s="1" t="s">
        <v>57</v>
      </c>
      <c r="Q2162" s="107" t="s">
        <v>226</v>
      </c>
      <c r="R2162" s="23">
        <v>45689</v>
      </c>
      <c r="S2162" s="1" t="s">
        <v>2776</v>
      </c>
      <c r="T2162" s="60" t="s">
        <v>1814</v>
      </c>
    </row>
    <row r="2163" spans="1:20" ht="95.1" customHeight="1" x14ac:dyDescent="0.25">
      <c r="A2163" s="121" t="s">
        <v>2280</v>
      </c>
      <c r="B2163" s="107">
        <v>2732</v>
      </c>
      <c r="C2163" s="107" t="s">
        <v>1496</v>
      </c>
      <c r="D2163" s="107" t="s">
        <v>1812</v>
      </c>
      <c r="E2163" s="36" t="s">
        <v>2636</v>
      </c>
      <c r="F2163" s="68">
        <v>1038075</v>
      </c>
      <c r="G2163" s="110" t="s">
        <v>3729</v>
      </c>
      <c r="H2163" s="45">
        <v>200</v>
      </c>
      <c r="I2163" s="107" t="s">
        <v>1044</v>
      </c>
      <c r="J2163" s="1" t="s">
        <v>57</v>
      </c>
      <c r="K2163" s="107" t="s">
        <v>1858</v>
      </c>
      <c r="L2163" s="9">
        <v>529.5</v>
      </c>
      <c r="M2163" s="108">
        <f t="shared" si="36"/>
        <v>105900</v>
      </c>
      <c r="N2163" s="5" t="s">
        <v>12</v>
      </c>
      <c r="O2163" s="1" t="s">
        <v>1512</v>
      </c>
      <c r="P2163" s="1" t="s">
        <v>57</v>
      </c>
      <c r="Q2163" s="107" t="s">
        <v>226</v>
      </c>
      <c r="R2163" s="23">
        <v>45689</v>
      </c>
      <c r="S2163" s="1" t="s">
        <v>2776</v>
      </c>
      <c r="T2163" s="60" t="s">
        <v>1814</v>
      </c>
    </row>
    <row r="2164" spans="1:20" ht="95.1" customHeight="1" x14ac:dyDescent="0.25">
      <c r="A2164" s="121" t="s">
        <v>2280</v>
      </c>
      <c r="B2164" s="107">
        <v>2732</v>
      </c>
      <c r="C2164" s="107" t="s">
        <v>1496</v>
      </c>
      <c r="D2164" s="107" t="s">
        <v>1812</v>
      </c>
      <c r="E2164" s="36" t="s">
        <v>2636</v>
      </c>
      <c r="F2164" s="69">
        <v>1012356</v>
      </c>
      <c r="G2164" s="110" t="s">
        <v>1636</v>
      </c>
      <c r="H2164" s="141">
        <v>1350</v>
      </c>
      <c r="I2164" s="107" t="s">
        <v>1044</v>
      </c>
      <c r="J2164" s="1" t="s">
        <v>57</v>
      </c>
      <c r="K2164" s="107" t="s">
        <v>1859</v>
      </c>
      <c r="L2164" s="9">
        <v>1.1200000000000001</v>
      </c>
      <c r="M2164" s="108">
        <f t="shared" si="36"/>
        <v>1512.0000000000002</v>
      </c>
      <c r="N2164" s="5" t="s">
        <v>12</v>
      </c>
      <c r="O2164" s="1" t="s">
        <v>1512</v>
      </c>
      <c r="P2164" s="1" t="s">
        <v>57</v>
      </c>
      <c r="Q2164" s="107" t="s">
        <v>226</v>
      </c>
      <c r="R2164" s="23">
        <v>45689</v>
      </c>
      <c r="S2164" s="1" t="s">
        <v>2776</v>
      </c>
      <c r="T2164" s="60" t="s">
        <v>1814</v>
      </c>
    </row>
    <row r="2165" spans="1:20" ht="95.1" customHeight="1" x14ac:dyDescent="0.25">
      <c r="A2165" s="121" t="s">
        <v>2280</v>
      </c>
      <c r="B2165" s="107">
        <v>2732</v>
      </c>
      <c r="C2165" s="107" t="s">
        <v>1496</v>
      </c>
      <c r="D2165" s="107" t="s">
        <v>1812</v>
      </c>
      <c r="E2165" s="36" t="s">
        <v>2636</v>
      </c>
      <c r="F2165" s="69">
        <v>1012524</v>
      </c>
      <c r="G2165" s="110" t="s">
        <v>1636</v>
      </c>
      <c r="H2165" s="141">
        <v>30000</v>
      </c>
      <c r="I2165" s="107" t="s">
        <v>1044</v>
      </c>
      <c r="J2165" s="1" t="s">
        <v>57</v>
      </c>
      <c r="K2165" s="107" t="s">
        <v>1860</v>
      </c>
      <c r="L2165" s="9">
        <v>0.19</v>
      </c>
      <c r="M2165" s="108">
        <f t="shared" si="36"/>
        <v>5700</v>
      </c>
      <c r="N2165" s="5" t="s">
        <v>12</v>
      </c>
      <c r="O2165" s="1" t="s">
        <v>1512</v>
      </c>
      <c r="P2165" s="1" t="s">
        <v>57</v>
      </c>
      <c r="Q2165" s="107" t="s">
        <v>226</v>
      </c>
      <c r="R2165" s="23">
        <v>45689</v>
      </c>
      <c r="S2165" s="1" t="s">
        <v>2776</v>
      </c>
      <c r="T2165" s="60" t="s">
        <v>1814</v>
      </c>
    </row>
    <row r="2166" spans="1:20" ht="95.1" customHeight="1" x14ac:dyDescent="0.25">
      <c r="A2166" s="121" t="s">
        <v>2280</v>
      </c>
      <c r="B2166" s="107">
        <v>2732</v>
      </c>
      <c r="C2166" s="107" t="s">
        <v>1496</v>
      </c>
      <c r="D2166" s="107" t="s">
        <v>1812</v>
      </c>
      <c r="E2166" s="36" t="s">
        <v>2636</v>
      </c>
      <c r="F2166" s="69" t="s">
        <v>1861</v>
      </c>
      <c r="G2166" s="107" t="s">
        <v>1862</v>
      </c>
      <c r="H2166" s="141">
        <v>2340</v>
      </c>
      <c r="I2166" s="107" t="s">
        <v>1044</v>
      </c>
      <c r="J2166" s="1" t="s">
        <v>57</v>
      </c>
      <c r="K2166" s="107" t="s">
        <v>1863</v>
      </c>
      <c r="L2166" s="9">
        <v>1.25</v>
      </c>
      <c r="M2166" s="108">
        <f t="shared" si="36"/>
        <v>2925</v>
      </c>
      <c r="N2166" s="5" t="s">
        <v>12</v>
      </c>
      <c r="O2166" s="1" t="s">
        <v>1512</v>
      </c>
      <c r="P2166" s="1" t="s">
        <v>57</v>
      </c>
      <c r="Q2166" s="107" t="s">
        <v>226</v>
      </c>
      <c r="R2166" s="23">
        <v>45689</v>
      </c>
      <c r="S2166" s="1" t="s">
        <v>2776</v>
      </c>
      <c r="T2166" s="60" t="s">
        <v>1814</v>
      </c>
    </row>
    <row r="2167" spans="1:20" ht="95.1" customHeight="1" x14ac:dyDescent="0.25">
      <c r="A2167" s="121" t="s">
        <v>2280</v>
      </c>
      <c r="B2167" s="107">
        <v>2732</v>
      </c>
      <c r="C2167" s="107" t="s">
        <v>1496</v>
      </c>
      <c r="D2167" s="107" t="s">
        <v>1812</v>
      </c>
      <c r="E2167" s="36" t="s">
        <v>2636</v>
      </c>
      <c r="F2167" s="69" t="s">
        <v>1864</v>
      </c>
      <c r="G2167" s="110" t="s">
        <v>1862</v>
      </c>
      <c r="H2167" s="141">
        <v>2620</v>
      </c>
      <c r="I2167" s="107" t="s">
        <v>1044</v>
      </c>
      <c r="J2167" s="1" t="s">
        <v>57</v>
      </c>
      <c r="K2167" s="107" t="s">
        <v>1865</v>
      </c>
      <c r="L2167" s="9">
        <v>1.99</v>
      </c>
      <c r="M2167" s="108">
        <f t="shared" si="36"/>
        <v>5213.8</v>
      </c>
      <c r="N2167" s="5" t="s">
        <v>12</v>
      </c>
      <c r="O2167" s="1" t="s">
        <v>1512</v>
      </c>
      <c r="P2167" s="1" t="s">
        <v>57</v>
      </c>
      <c r="Q2167" s="107" t="s">
        <v>226</v>
      </c>
      <c r="R2167" s="23">
        <v>45689</v>
      </c>
      <c r="S2167" s="1" t="s">
        <v>2776</v>
      </c>
      <c r="T2167" s="60" t="s">
        <v>1814</v>
      </c>
    </row>
    <row r="2168" spans="1:20" ht="95.1" customHeight="1" x14ac:dyDescent="0.25">
      <c r="A2168" s="121" t="s">
        <v>2280</v>
      </c>
      <c r="B2168" s="107">
        <v>2732</v>
      </c>
      <c r="C2168" s="107" t="s">
        <v>1496</v>
      </c>
      <c r="D2168" s="107" t="s">
        <v>1812</v>
      </c>
      <c r="E2168" s="36" t="s">
        <v>2636</v>
      </c>
      <c r="F2168" s="69">
        <v>1108824</v>
      </c>
      <c r="G2168" s="110" t="s">
        <v>1636</v>
      </c>
      <c r="H2168" s="141">
        <v>1000</v>
      </c>
      <c r="I2168" s="107" t="s">
        <v>1044</v>
      </c>
      <c r="J2168" s="1" t="s">
        <v>57</v>
      </c>
      <c r="K2168" s="107" t="s">
        <v>1866</v>
      </c>
      <c r="L2168" s="9">
        <v>149.99</v>
      </c>
      <c r="M2168" s="108">
        <f t="shared" si="36"/>
        <v>149990</v>
      </c>
      <c r="N2168" s="5" t="s">
        <v>12</v>
      </c>
      <c r="O2168" s="1" t="s">
        <v>1512</v>
      </c>
      <c r="P2168" s="1" t="s">
        <v>57</v>
      </c>
      <c r="Q2168" s="107" t="s">
        <v>226</v>
      </c>
      <c r="R2168" s="23">
        <v>45689</v>
      </c>
      <c r="S2168" s="1" t="s">
        <v>2776</v>
      </c>
      <c r="T2168" s="60" t="s">
        <v>1814</v>
      </c>
    </row>
    <row r="2169" spans="1:20" ht="95.1" customHeight="1" x14ac:dyDescent="0.25">
      <c r="A2169" s="121" t="s">
        <v>2280</v>
      </c>
      <c r="B2169" s="107">
        <v>2732</v>
      </c>
      <c r="C2169" s="107" t="s">
        <v>1496</v>
      </c>
      <c r="D2169" s="107" t="s">
        <v>1812</v>
      </c>
      <c r="E2169" s="36" t="s">
        <v>2636</v>
      </c>
      <c r="F2169" s="69">
        <v>1098129</v>
      </c>
      <c r="G2169" s="110" t="s">
        <v>1817</v>
      </c>
      <c r="H2169" s="45">
        <v>48</v>
      </c>
      <c r="I2169" s="107" t="s">
        <v>1044</v>
      </c>
      <c r="J2169" s="1" t="s">
        <v>57</v>
      </c>
      <c r="K2169" s="107" t="s">
        <v>1867</v>
      </c>
      <c r="L2169" s="9">
        <v>230.26</v>
      </c>
      <c r="M2169" s="108">
        <f t="shared" si="36"/>
        <v>11052.48</v>
      </c>
      <c r="N2169" s="5" t="s">
        <v>12</v>
      </c>
      <c r="O2169" s="1" t="s">
        <v>1512</v>
      </c>
      <c r="P2169" s="1" t="s">
        <v>57</v>
      </c>
      <c r="Q2169" s="107" t="s">
        <v>226</v>
      </c>
      <c r="R2169" s="23">
        <v>45689</v>
      </c>
      <c r="S2169" s="1" t="s">
        <v>2776</v>
      </c>
      <c r="T2169" s="60" t="s">
        <v>1814</v>
      </c>
    </row>
    <row r="2170" spans="1:20" ht="95.1" customHeight="1" x14ac:dyDescent="0.25">
      <c r="A2170" s="121" t="s">
        <v>2280</v>
      </c>
      <c r="B2170" s="107">
        <v>2732</v>
      </c>
      <c r="C2170" s="107" t="s">
        <v>1496</v>
      </c>
      <c r="D2170" s="107" t="s">
        <v>1812</v>
      </c>
      <c r="E2170" s="36" t="s">
        <v>2636</v>
      </c>
      <c r="F2170" s="69">
        <v>1088317</v>
      </c>
      <c r="G2170" s="110" t="s">
        <v>1726</v>
      </c>
      <c r="H2170" s="141">
        <v>10</v>
      </c>
      <c r="I2170" s="107" t="s">
        <v>1044</v>
      </c>
      <c r="J2170" s="1" t="s">
        <v>57</v>
      </c>
      <c r="K2170" s="107" t="s">
        <v>1868</v>
      </c>
      <c r="L2170" s="9">
        <v>11933.6</v>
      </c>
      <c r="M2170" s="108">
        <f t="shared" si="36"/>
        <v>119336</v>
      </c>
      <c r="N2170" s="5" t="s">
        <v>12</v>
      </c>
      <c r="O2170" s="1" t="s">
        <v>1512</v>
      </c>
      <c r="P2170" s="1" t="s">
        <v>57</v>
      </c>
      <c r="Q2170" s="107" t="s">
        <v>226</v>
      </c>
      <c r="R2170" s="23">
        <v>45689</v>
      </c>
      <c r="S2170" s="1" t="s">
        <v>2776</v>
      </c>
      <c r="T2170" s="60" t="s">
        <v>1814</v>
      </c>
    </row>
    <row r="2171" spans="1:20" ht="95.1" customHeight="1" x14ac:dyDescent="0.25">
      <c r="A2171" s="121" t="s">
        <v>2280</v>
      </c>
      <c r="B2171" s="107">
        <v>2732</v>
      </c>
      <c r="C2171" s="107" t="s">
        <v>1496</v>
      </c>
      <c r="D2171" s="107" t="s">
        <v>1812</v>
      </c>
      <c r="E2171" s="36" t="s">
        <v>2636</v>
      </c>
      <c r="F2171" s="69">
        <v>1037978</v>
      </c>
      <c r="G2171" s="110" t="s">
        <v>1544</v>
      </c>
      <c r="H2171" s="141">
        <v>300</v>
      </c>
      <c r="I2171" s="107" t="s">
        <v>1044</v>
      </c>
      <c r="J2171" s="1" t="s">
        <v>57</v>
      </c>
      <c r="K2171" s="107" t="s">
        <v>1869</v>
      </c>
      <c r="L2171" s="9">
        <v>2.37</v>
      </c>
      <c r="M2171" s="108">
        <f t="shared" si="36"/>
        <v>711</v>
      </c>
      <c r="N2171" s="5" t="s">
        <v>12</v>
      </c>
      <c r="O2171" s="1" t="s">
        <v>1512</v>
      </c>
      <c r="P2171" s="1" t="s">
        <v>57</v>
      </c>
      <c r="Q2171" s="107" t="s">
        <v>226</v>
      </c>
      <c r="R2171" s="23">
        <v>45689</v>
      </c>
      <c r="S2171" s="1" t="s">
        <v>2776</v>
      </c>
      <c r="T2171" s="60" t="s">
        <v>1814</v>
      </c>
    </row>
    <row r="2172" spans="1:20" ht="95.1" customHeight="1" x14ac:dyDescent="0.25">
      <c r="A2172" s="121" t="s">
        <v>2280</v>
      </c>
      <c r="B2172" s="107">
        <v>2732</v>
      </c>
      <c r="C2172" s="107" t="s">
        <v>1496</v>
      </c>
      <c r="D2172" s="107" t="s">
        <v>1812</v>
      </c>
      <c r="E2172" s="36" t="s">
        <v>2636</v>
      </c>
      <c r="F2172" s="69">
        <v>1088704</v>
      </c>
      <c r="G2172" s="110" t="s">
        <v>3729</v>
      </c>
      <c r="H2172" s="141">
        <v>400</v>
      </c>
      <c r="I2172" s="107" t="s">
        <v>1044</v>
      </c>
      <c r="J2172" s="1" t="s">
        <v>57</v>
      </c>
      <c r="K2172" s="107" t="s">
        <v>1870</v>
      </c>
      <c r="L2172" s="9">
        <v>13197.61</v>
      </c>
      <c r="M2172" s="108">
        <f t="shared" si="36"/>
        <v>5279044</v>
      </c>
      <c r="N2172" s="5" t="s">
        <v>12</v>
      </c>
      <c r="O2172" s="1" t="s">
        <v>1512</v>
      </c>
      <c r="P2172" s="1" t="s">
        <v>57</v>
      </c>
      <c r="Q2172" s="107" t="s">
        <v>226</v>
      </c>
      <c r="R2172" s="23">
        <v>45689</v>
      </c>
      <c r="S2172" s="1" t="s">
        <v>2776</v>
      </c>
      <c r="T2172" s="60" t="s">
        <v>1814</v>
      </c>
    </row>
    <row r="2173" spans="1:20" ht="95.1" customHeight="1" x14ac:dyDescent="0.25">
      <c r="A2173" s="121" t="s">
        <v>2280</v>
      </c>
      <c r="B2173" s="107">
        <v>2732</v>
      </c>
      <c r="C2173" s="107" t="s">
        <v>1496</v>
      </c>
      <c r="D2173" s="107" t="s">
        <v>1812</v>
      </c>
      <c r="E2173" s="36" t="s">
        <v>2636</v>
      </c>
      <c r="F2173" s="69">
        <v>1102528</v>
      </c>
      <c r="G2173" s="110" t="s">
        <v>1636</v>
      </c>
      <c r="H2173" s="141">
        <v>2000</v>
      </c>
      <c r="I2173" s="107" t="s">
        <v>1044</v>
      </c>
      <c r="J2173" s="1" t="s">
        <v>57</v>
      </c>
      <c r="K2173" s="107" t="s">
        <v>1871</v>
      </c>
      <c r="L2173" s="9">
        <v>0.31</v>
      </c>
      <c r="M2173" s="108">
        <f t="shared" si="36"/>
        <v>620</v>
      </c>
      <c r="N2173" s="5" t="s">
        <v>12</v>
      </c>
      <c r="O2173" s="1" t="s">
        <v>1512</v>
      </c>
      <c r="P2173" s="1" t="s">
        <v>57</v>
      </c>
      <c r="Q2173" s="107" t="s">
        <v>226</v>
      </c>
      <c r="R2173" s="23">
        <v>45689</v>
      </c>
      <c r="S2173" s="1" t="s">
        <v>2776</v>
      </c>
      <c r="T2173" s="60" t="s">
        <v>1814</v>
      </c>
    </row>
    <row r="2174" spans="1:20" ht="95.1" customHeight="1" x14ac:dyDescent="0.25">
      <c r="A2174" s="121" t="s">
        <v>2280</v>
      </c>
      <c r="B2174" s="107">
        <v>2732</v>
      </c>
      <c r="C2174" s="107" t="s">
        <v>1496</v>
      </c>
      <c r="D2174" s="107" t="s">
        <v>1812</v>
      </c>
      <c r="E2174" s="36" t="s">
        <v>2636</v>
      </c>
      <c r="F2174" s="68">
        <v>1082825</v>
      </c>
      <c r="G2174" s="110" t="s">
        <v>3729</v>
      </c>
      <c r="H2174" s="45">
        <v>1000</v>
      </c>
      <c r="I2174" s="107" t="s">
        <v>1044</v>
      </c>
      <c r="J2174" s="1" t="s">
        <v>57</v>
      </c>
      <c r="K2174" s="107" t="s">
        <v>1872</v>
      </c>
      <c r="L2174" s="9">
        <v>6077.59</v>
      </c>
      <c r="M2174" s="108">
        <f t="shared" si="36"/>
        <v>6077590</v>
      </c>
      <c r="N2174" s="5" t="s">
        <v>12</v>
      </c>
      <c r="O2174" s="1" t="s">
        <v>1512</v>
      </c>
      <c r="P2174" s="1" t="s">
        <v>57</v>
      </c>
      <c r="Q2174" s="107" t="s">
        <v>226</v>
      </c>
      <c r="R2174" s="23">
        <v>45689</v>
      </c>
      <c r="S2174" s="1" t="s">
        <v>2776</v>
      </c>
      <c r="T2174" s="60" t="s">
        <v>1814</v>
      </c>
    </row>
    <row r="2175" spans="1:20" ht="95.1" customHeight="1" x14ac:dyDescent="0.25">
      <c r="A2175" s="121" t="s">
        <v>2280</v>
      </c>
      <c r="B2175" s="107">
        <v>2732</v>
      </c>
      <c r="C2175" s="107" t="s">
        <v>1496</v>
      </c>
      <c r="D2175" s="107" t="s">
        <v>1812</v>
      </c>
      <c r="E2175" s="36" t="s">
        <v>2636</v>
      </c>
      <c r="F2175" s="68">
        <v>1082824</v>
      </c>
      <c r="G2175" s="110" t="s">
        <v>3729</v>
      </c>
      <c r="H2175" s="45">
        <v>1200</v>
      </c>
      <c r="I2175" s="107" t="s">
        <v>1044</v>
      </c>
      <c r="J2175" s="1" t="s">
        <v>57</v>
      </c>
      <c r="K2175" s="46" t="s">
        <v>1873</v>
      </c>
      <c r="L2175" s="9">
        <v>1700.74</v>
      </c>
      <c r="M2175" s="108">
        <f t="shared" si="36"/>
        <v>2040888</v>
      </c>
      <c r="N2175" s="5" t="s">
        <v>12</v>
      </c>
      <c r="O2175" s="1" t="s">
        <v>1512</v>
      </c>
      <c r="P2175" s="1" t="s">
        <v>57</v>
      </c>
      <c r="Q2175" s="107" t="s">
        <v>226</v>
      </c>
      <c r="R2175" s="23">
        <v>45689</v>
      </c>
      <c r="S2175" s="1" t="s">
        <v>2776</v>
      </c>
      <c r="T2175" s="60" t="s">
        <v>1814</v>
      </c>
    </row>
    <row r="2176" spans="1:20" ht="95.1" customHeight="1" x14ac:dyDescent="0.25">
      <c r="A2176" s="121" t="s">
        <v>2280</v>
      </c>
      <c r="B2176" s="107">
        <v>2732</v>
      </c>
      <c r="C2176" s="107" t="s">
        <v>1496</v>
      </c>
      <c r="D2176" s="107" t="s">
        <v>1812</v>
      </c>
      <c r="E2176" s="36" t="s">
        <v>2636</v>
      </c>
      <c r="F2176" s="69">
        <v>1062748</v>
      </c>
      <c r="G2176" s="110" t="s">
        <v>1636</v>
      </c>
      <c r="H2176" s="141">
        <v>540</v>
      </c>
      <c r="I2176" s="107" t="s">
        <v>1044</v>
      </c>
      <c r="J2176" s="1" t="s">
        <v>57</v>
      </c>
      <c r="K2176" s="107" t="s">
        <v>1874</v>
      </c>
      <c r="L2176" s="9">
        <v>0.86</v>
      </c>
      <c r="M2176" s="108">
        <f t="shared" si="36"/>
        <v>464.4</v>
      </c>
      <c r="N2176" s="5" t="s">
        <v>12</v>
      </c>
      <c r="O2176" s="1" t="s">
        <v>1512</v>
      </c>
      <c r="P2176" s="1" t="s">
        <v>57</v>
      </c>
      <c r="Q2176" s="107" t="s">
        <v>226</v>
      </c>
      <c r="R2176" s="23">
        <v>45689</v>
      </c>
      <c r="S2176" s="1" t="s">
        <v>2776</v>
      </c>
      <c r="T2176" s="60" t="s">
        <v>1814</v>
      </c>
    </row>
    <row r="2177" spans="1:20" ht="95.1" customHeight="1" x14ac:dyDescent="0.25">
      <c r="A2177" s="121" t="s">
        <v>2280</v>
      </c>
      <c r="B2177" s="107">
        <v>2732</v>
      </c>
      <c r="C2177" s="107" t="s">
        <v>1496</v>
      </c>
      <c r="D2177" s="107" t="s">
        <v>1812</v>
      </c>
      <c r="E2177" s="36" t="s">
        <v>2636</v>
      </c>
      <c r="F2177" s="69">
        <v>1058040</v>
      </c>
      <c r="G2177" s="110" t="s">
        <v>1636</v>
      </c>
      <c r="H2177" s="141">
        <v>720</v>
      </c>
      <c r="I2177" s="107" t="s">
        <v>1044</v>
      </c>
      <c r="J2177" s="1" t="s">
        <v>57</v>
      </c>
      <c r="K2177" s="107" t="s">
        <v>1875</v>
      </c>
      <c r="L2177" s="9">
        <v>1.17</v>
      </c>
      <c r="M2177" s="108">
        <f t="shared" si="36"/>
        <v>842.4</v>
      </c>
      <c r="N2177" s="5" t="s">
        <v>12</v>
      </c>
      <c r="O2177" s="1" t="s">
        <v>1512</v>
      </c>
      <c r="P2177" s="1" t="s">
        <v>57</v>
      </c>
      <c r="Q2177" s="107" t="s">
        <v>226</v>
      </c>
      <c r="R2177" s="23">
        <v>45689</v>
      </c>
      <c r="S2177" s="1" t="s">
        <v>2776</v>
      </c>
      <c r="T2177" s="60" t="s">
        <v>1814</v>
      </c>
    </row>
    <row r="2178" spans="1:20" ht="95.1" customHeight="1" x14ac:dyDescent="0.25">
      <c r="A2178" s="121" t="s">
        <v>2280</v>
      </c>
      <c r="B2178" s="107">
        <v>2732</v>
      </c>
      <c r="C2178" s="107" t="s">
        <v>1496</v>
      </c>
      <c r="D2178" s="107" t="s">
        <v>1812</v>
      </c>
      <c r="E2178" s="36" t="s">
        <v>2636</v>
      </c>
      <c r="F2178" s="68">
        <v>1092095</v>
      </c>
      <c r="G2178" s="110" t="s">
        <v>3729</v>
      </c>
      <c r="H2178" s="45">
        <v>52</v>
      </c>
      <c r="I2178" s="107" t="s">
        <v>1044</v>
      </c>
      <c r="J2178" s="1" t="s">
        <v>57</v>
      </c>
      <c r="K2178" s="107" t="s">
        <v>1876</v>
      </c>
      <c r="L2178" s="9">
        <v>10782.24</v>
      </c>
      <c r="M2178" s="108">
        <f t="shared" si="36"/>
        <v>560676.48</v>
      </c>
      <c r="N2178" s="5" t="s">
        <v>12</v>
      </c>
      <c r="O2178" s="1" t="s">
        <v>1512</v>
      </c>
      <c r="P2178" s="1" t="s">
        <v>57</v>
      </c>
      <c r="Q2178" s="107" t="s">
        <v>226</v>
      </c>
      <c r="R2178" s="23">
        <v>45689</v>
      </c>
      <c r="S2178" s="1" t="s">
        <v>2776</v>
      </c>
      <c r="T2178" s="60" t="s">
        <v>1814</v>
      </c>
    </row>
    <row r="2179" spans="1:20" ht="95.1" customHeight="1" x14ac:dyDescent="0.25">
      <c r="A2179" s="121" t="s">
        <v>2280</v>
      </c>
      <c r="B2179" s="107">
        <v>2732</v>
      </c>
      <c r="C2179" s="107" t="s">
        <v>1496</v>
      </c>
      <c r="D2179" s="107" t="s">
        <v>1812</v>
      </c>
      <c r="E2179" s="36" t="s">
        <v>2636</v>
      </c>
      <c r="F2179" s="69">
        <v>1004991</v>
      </c>
      <c r="G2179" s="110" t="s">
        <v>1636</v>
      </c>
      <c r="H2179" s="141">
        <v>1680</v>
      </c>
      <c r="I2179" s="107" t="s">
        <v>1044</v>
      </c>
      <c r="J2179" s="1" t="s">
        <v>57</v>
      </c>
      <c r="K2179" s="107" t="s">
        <v>1877</v>
      </c>
      <c r="L2179" s="9">
        <v>10.91</v>
      </c>
      <c r="M2179" s="108">
        <f t="shared" si="36"/>
        <v>18328.8</v>
      </c>
      <c r="N2179" s="5" t="s">
        <v>12</v>
      </c>
      <c r="O2179" s="1" t="s">
        <v>1512</v>
      </c>
      <c r="P2179" s="1" t="s">
        <v>57</v>
      </c>
      <c r="Q2179" s="107" t="s">
        <v>226</v>
      </c>
      <c r="R2179" s="23">
        <v>45689</v>
      </c>
      <c r="S2179" s="1" t="s">
        <v>2776</v>
      </c>
      <c r="T2179" s="60" t="s">
        <v>1814</v>
      </c>
    </row>
    <row r="2180" spans="1:20" ht="95.1" customHeight="1" x14ac:dyDescent="0.25">
      <c r="A2180" s="121" t="s">
        <v>2280</v>
      </c>
      <c r="B2180" s="107">
        <v>2732</v>
      </c>
      <c r="C2180" s="107" t="s">
        <v>1496</v>
      </c>
      <c r="D2180" s="107" t="s">
        <v>1812</v>
      </c>
      <c r="E2180" s="36" t="s">
        <v>2636</v>
      </c>
      <c r="F2180" s="68">
        <v>1090342</v>
      </c>
      <c r="G2180" s="110" t="s">
        <v>3729</v>
      </c>
      <c r="H2180" s="45">
        <v>100</v>
      </c>
      <c r="I2180" s="107" t="s">
        <v>1044</v>
      </c>
      <c r="J2180" s="1" t="s">
        <v>57</v>
      </c>
      <c r="K2180" s="107" t="s">
        <v>1878</v>
      </c>
      <c r="L2180" s="9">
        <v>16250.2</v>
      </c>
      <c r="M2180" s="108">
        <f t="shared" si="36"/>
        <v>1625020</v>
      </c>
      <c r="N2180" s="5" t="s">
        <v>12</v>
      </c>
      <c r="O2180" s="1" t="s">
        <v>1512</v>
      </c>
      <c r="P2180" s="1" t="s">
        <v>57</v>
      </c>
      <c r="Q2180" s="107" t="s">
        <v>226</v>
      </c>
      <c r="R2180" s="23">
        <v>45689</v>
      </c>
      <c r="S2180" s="1" t="s">
        <v>2776</v>
      </c>
      <c r="T2180" s="60" t="s">
        <v>1814</v>
      </c>
    </row>
    <row r="2181" spans="1:20" ht="95.1" customHeight="1" x14ac:dyDescent="0.25">
      <c r="A2181" s="121" t="s">
        <v>2280</v>
      </c>
      <c r="B2181" s="107">
        <v>2732</v>
      </c>
      <c r="C2181" s="107" t="s">
        <v>1496</v>
      </c>
      <c r="D2181" s="107" t="s">
        <v>1812</v>
      </c>
      <c r="E2181" s="36" t="s">
        <v>2636</v>
      </c>
      <c r="F2181" s="69">
        <v>1102827</v>
      </c>
      <c r="G2181" s="1" t="s">
        <v>44</v>
      </c>
      <c r="H2181" s="141">
        <v>10</v>
      </c>
      <c r="I2181" s="107" t="s">
        <v>1044</v>
      </c>
      <c r="J2181" s="1" t="s">
        <v>57</v>
      </c>
      <c r="K2181" s="107" t="s">
        <v>1879</v>
      </c>
      <c r="L2181" s="9">
        <v>61.32</v>
      </c>
      <c r="M2181" s="108">
        <f t="shared" si="36"/>
        <v>613.20000000000005</v>
      </c>
      <c r="N2181" s="5" t="s">
        <v>12</v>
      </c>
      <c r="O2181" s="1" t="s">
        <v>1512</v>
      </c>
      <c r="P2181" s="1" t="s">
        <v>57</v>
      </c>
      <c r="Q2181" s="107" t="s">
        <v>226</v>
      </c>
      <c r="R2181" s="23">
        <v>45689</v>
      </c>
      <c r="S2181" s="1" t="s">
        <v>2776</v>
      </c>
      <c r="T2181" s="60" t="s">
        <v>1814</v>
      </c>
    </row>
    <row r="2182" spans="1:20" ht="95.1" customHeight="1" x14ac:dyDescent="0.25">
      <c r="A2182" s="121" t="s">
        <v>2280</v>
      </c>
      <c r="B2182" s="107">
        <v>2732</v>
      </c>
      <c r="C2182" s="107" t="s">
        <v>1496</v>
      </c>
      <c r="D2182" s="107" t="s">
        <v>1812</v>
      </c>
      <c r="E2182" s="36" t="s">
        <v>2636</v>
      </c>
      <c r="F2182" s="69">
        <v>1108882</v>
      </c>
      <c r="G2182" s="1" t="s">
        <v>44</v>
      </c>
      <c r="H2182" s="141">
        <v>10</v>
      </c>
      <c r="I2182" s="107" t="s">
        <v>1044</v>
      </c>
      <c r="J2182" s="1" t="s">
        <v>57</v>
      </c>
      <c r="K2182" s="107" t="s">
        <v>1880</v>
      </c>
      <c r="L2182" s="9">
        <v>53.65</v>
      </c>
      <c r="M2182" s="108">
        <f t="shared" si="36"/>
        <v>536.5</v>
      </c>
      <c r="N2182" s="5" t="s">
        <v>12</v>
      </c>
      <c r="O2182" s="1" t="s">
        <v>1512</v>
      </c>
      <c r="P2182" s="1" t="s">
        <v>57</v>
      </c>
      <c r="Q2182" s="107" t="s">
        <v>226</v>
      </c>
      <c r="R2182" s="23">
        <v>45689</v>
      </c>
      <c r="S2182" s="1" t="s">
        <v>2776</v>
      </c>
      <c r="T2182" s="60" t="s">
        <v>1814</v>
      </c>
    </row>
    <row r="2183" spans="1:20" ht="95.1" customHeight="1" x14ac:dyDescent="0.25">
      <c r="A2183" s="121" t="s">
        <v>2280</v>
      </c>
      <c r="B2183" s="107">
        <v>2732</v>
      </c>
      <c r="C2183" s="107" t="s">
        <v>1496</v>
      </c>
      <c r="D2183" s="107" t="s">
        <v>1812</v>
      </c>
      <c r="E2183" s="36" t="s">
        <v>2636</v>
      </c>
      <c r="F2183" s="69" t="s">
        <v>1881</v>
      </c>
      <c r="G2183" s="110" t="s">
        <v>1636</v>
      </c>
      <c r="H2183" s="141">
        <v>1720</v>
      </c>
      <c r="I2183" s="107" t="s">
        <v>1044</v>
      </c>
      <c r="J2183" s="1" t="s">
        <v>57</v>
      </c>
      <c r="K2183" s="107" t="s">
        <v>1882</v>
      </c>
      <c r="L2183" s="9">
        <v>0.4</v>
      </c>
      <c r="M2183" s="108">
        <f t="shared" si="36"/>
        <v>688</v>
      </c>
      <c r="N2183" s="5" t="s">
        <v>12</v>
      </c>
      <c r="O2183" s="1" t="s">
        <v>1512</v>
      </c>
      <c r="P2183" s="1" t="s">
        <v>57</v>
      </c>
      <c r="Q2183" s="107" t="s">
        <v>226</v>
      </c>
      <c r="R2183" s="23">
        <v>45689</v>
      </c>
      <c r="S2183" s="1" t="s">
        <v>2776</v>
      </c>
      <c r="T2183" s="60" t="s">
        <v>1814</v>
      </c>
    </row>
    <row r="2184" spans="1:20" ht="95.1" customHeight="1" x14ac:dyDescent="0.25">
      <c r="A2184" s="121" t="s">
        <v>2280</v>
      </c>
      <c r="B2184" s="107">
        <v>2732</v>
      </c>
      <c r="C2184" s="107" t="s">
        <v>1496</v>
      </c>
      <c r="D2184" s="107" t="s">
        <v>1812</v>
      </c>
      <c r="E2184" s="36" t="s">
        <v>2636</v>
      </c>
      <c r="F2184" s="68">
        <v>1109239</v>
      </c>
      <c r="G2184" s="110" t="s">
        <v>1636</v>
      </c>
      <c r="H2184" s="45">
        <v>360</v>
      </c>
      <c r="I2184" s="107" t="s">
        <v>1044</v>
      </c>
      <c r="J2184" s="1" t="s">
        <v>57</v>
      </c>
      <c r="K2184" s="107" t="s">
        <v>1883</v>
      </c>
      <c r="L2184" s="9">
        <v>2.64</v>
      </c>
      <c r="M2184" s="108">
        <f t="shared" si="36"/>
        <v>950.40000000000009</v>
      </c>
      <c r="N2184" s="5" t="s">
        <v>12</v>
      </c>
      <c r="O2184" s="1" t="s">
        <v>1512</v>
      </c>
      <c r="P2184" s="1" t="s">
        <v>57</v>
      </c>
      <c r="Q2184" s="107" t="s">
        <v>226</v>
      </c>
      <c r="R2184" s="23">
        <v>45689</v>
      </c>
      <c r="S2184" s="1" t="s">
        <v>2776</v>
      </c>
      <c r="T2184" s="60" t="s">
        <v>1814</v>
      </c>
    </row>
    <row r="2185" spans="1:20" ht="95.1" customHeight="1" x14ac:dyDescent="0.25">
      <c r="A2185" s="121" t="s">
        <v>2280</v>
      </c>
      <c r="B2185" s="107">
        <v>2732</v>
      </c>
      <c r="C2185" s="107" t="s">
        <v>1496</v>
      </c>
      <c r="D2185" s="107" t="s">
        <v>1812</v>
      </c>
      <c r="E2185" s="36" t="s">
        <v>2636</v>
      </c>
      <c r="F2185" s="68">
        <v>1112496</v>
      </c>
      <c r="G2185" s="110" t="s">
        <v>1817</v>
      </c>
      <c r="H2185" s="45">
        <v>50</v>
      </c>
      <c r="I2185" s="107" t="s">
        <v>1044</v>
      </c>
      <c r="J2185" s="1" t="s">
        <v>57</v>
      </c>
      <c r="K2185" s="107" t="s">
        <v>1884</v>
      </c>
      <c r="L2185" s="9">
        <v>229.8</v>
      </c>
      <c r="M2185" s="108">
        <f t="shared" si="36"/>
        <v>11490</v>
      </c>
      <c r="N2185" s="5" t="s">
        <v>12</v>
      </c>
      <c r="O2185" s="1" t="s">
        <v>1512</v>
      </c>
      <c r="P2185" s="1" t="s">
        <v>57</v>
      </c>
      <c r="Q2185" s="107" t="s">
        <v>226</v>
      </c>
      <c r="R2185" s="23">
        <v>45689</v>
      </c>
      <c r="S2185" s="1" t="s">
        <v>2776</v>
      </c>
      <c r="T2185" s="60" t="s">
        <v>1814</v>
      </c>
    </row>
    <row r="2186" spans="1:20" ht="95.1" customHeight="1" x14ac:dyDescent="0.25">
      <c r="A2186" s="121" t="s">
        <v>2280</v>
      </c>
      <c r="B2186" s="107">
        <v>2732</v>
      </c>
      <c r="C2186" s="107" t="s">
        <v>1496</v>
      </c>
      <c r="D2186" s="107" t="s">
        <v>1812</v>
      </c>
      <c r="E2186" s="36" t="s">
        <v>2636</v>
      </c>
      <c r="F2186" s="68">
        <v>1101751</v>
      </c>
      <c r="G2186" s="110" t="s">
        <v>1817</v>
      </c>
      <c r="H2186" s="45">
        <v>210</v>
      </c>
      <c r="I2186" s="107" t="s">
        <v>1044</v>
      </c>
      <c r="J2186" s="1" t="s">
        <v>57</v>
      </c>
      <c r="K2186" s="107" t="s">
        <v>1885</v>
      </c>
      <c r="L2186" s="9">
        <v>229.8</v>
      </c>
      <c r="M2186" s="108">
        <f t="shared" si="36"/>
        <v>48258</v>
      </c>
      <c r="N2186" s="5" t="s">
        <v>12</v>
      </c>
      <c r="O2186" s="1" t="s">
        <v>1512</v>
      </c>
      <c r="P2186" s="1" t="s">
        <v>57</v>
      </c>
      <c r="Q2186" s="107" t="s">
        <v>226</v>
      </c>
      <c r="R2186" s="23">
        <v>45689</v>
      </c>
      <c r="S2186" s="1" t="s">
        <v>2776</v>
      </c>
      <c r="T2186" s="60" t="s">
        <v>1814</v>
      </c>
    </row>
    <row r="2187" spans="1:20" ht="95.1" customHeight="1" x14ac:dyDescent="0.25">
      <c r="A2187" s="121" t="s">
        <v>2280</v>
      </c>
      <c r="B2187" s="107">
        <v>2732</v>
      </c>
      <c r="C2187" s="107" t="s">
        <v>1496</v>
      </c>
      <c r="D2187" s="107" t="s">
        <v>1812</v>
      </c>
      <c r="E2187" s="36" t="s">
        <v>2636</v>
      </c>
      <c r="F2187" s="68">
        <v>1099687</v>
      </c>
      <c r="G2187" s="110" t="s">
        <v>1817</v>
      </c>
      <c r="H2187" s="45">
        <v>100</v>
      </c>
      <c r="I2187" s="107" t="s">
        <v>1044</v>
      </c>
      <c r="J2187" s="1" t="s">
        <v>57</v>
      </c>
      <c r="K2187" s="107" t="s">
        <v>1886</v>
      </c>
      <c r="L2187" s="9">
        <v>690</v>
      </c>
      <c r="M2187" s="108">
        <f t="shared" si="36"/>
        <v>69000</v>
      </c>
      <c r="N2187" s="5" t="s">
        <v>12</v>
      </c>
      <c r="O2187" s="1" t="s">
        <v>1512</v>
      </c>
      <c r="P2187" s="1" t="s">
        <v>57</v>
      </c>
      <c r="Q2187" s="107" t="s">
        <v>226</v>
      </c>
      <c r="R2187" s="23">
        <v>45689</v>
      </c>
      <c r="S2187" s="1" t="s">
        <v>2776</v>
      </c>
      <c r="T2187" s="60" t="s">
        <v>1814</v>
      </c>
    </row>
    <row r="2188" spans="1:20" ht="95.1" customHeight="1" x14ac:dyDescent="0.25">
      <c r="A2188" s="121" t="s">
        <v>2280</v>
      </c>
      <c r="B2188" s="107">
        <v>2732</v>
      </c>
      <c r="C2188" s="107" t="s">
        <v>1496</v>
      </c>
      <c r="D2188" s="107" t="s">
        <v>1812</v>
      </c>
      <c r="E2188" s="36" t="s">
        <v>2636</v>
      </c>
      <c r="F2188" s="68">
        <v>1112498</v>
      </c>
      <c r="G2188" s="110" t="s">
        <v>1817</v>
      </c>
      <c r="H2188" s="45">
        <v>72</v>
      </c>
      <c r="I2188" s="107" t="s">
        <v>1044</v>
      </c>
      <c r="J2188" s="1" t="s">
        <v>57</v>
      </c>
      <c r="K2188" s="107" t="s">
        <v>1887</v>
      </c>
      <c r="L2188" s="9">
        <v>229.8</v>
      </c>
      <c r="M2188" s="108">
        <f t="shared" si="36"/>
        <v>16545.600000000002</v>
      </c>
      <c r="N2188" s="5" t="s">
        <v>12</v>
      </c>
      <c r="O2188" s="1" t="s">
        <v>1512</v>
      </c>
      <c r="P2188" s="1" t="s">
        <v>57</v>
      </c>
      <c r="Q2188" s="107" t="s">
        <v>226</v>
      </c>
      <c r="R2188" s="23">
        <v>45689</v>
      </c>
      <c r="S2188" s="1" t="s">
        <v>2776</v>
      </c>
      <c r="T2188" s="60" t="s">
        <v>1814</v>
      </c>
    </row>
    <row r="2189" spans="1:20" ht="95.1" customHeight="1" x14ac:dyDescent="0.25">
      <c r="A2189" s="121" t="s">
        <v>2280</v>
      </c>
      <c r="B2189" s="107">
        <v>2732</v>
      </c>
      <c r="C2189" s="107" t="s">
        <v>1496</v>
      </c>
      <c r="D2189" s="107" t="s">
        <v>1812</v>
      </c>
      <c r="E2189" s="36" t="s">
        <v>2636</v>
      </c>
      <c r="F2189" s="68">
        <v>1102347</v>
      </c>
      <c r="G2189" s="110" t="s">
        <v>1817</v>
      </c>
      <c r="H2189" s="45">
        <v>305</v>
      </c>
      <c r="I2189" s="107" t="s">
        <v>1044</v>
      </c>
      <c r="J2189" s="1" t="s">
        <v>57</v>
      </c>
      <c r="K2189" s="107" t="s">
        <v>1888</v>
      </c>
      <c r="L2189" s="9">
        <v>180</v>
      </c>
      <c r="M2189" s="108">
        <f t="shared" si="36"/>
        <v>54900</v>
      </c>
      <c r="N2189" s="5" t="s">
        <v>12</v>
      </c>
      <c r="O2189" s="1" t="s">
        <v>1512</v>
      </c>
      <c r="P2189" s="1" t="s">
        <v>57</v>
      </c>
      <c r="Q2189" s="107" t="s">
        <v>226</v>
      </c>
      <c r="R2189" s="23">
        <v>45689</v>
      </c>
      <c r="S2189" s="1" t="s">
        <v>2776</v>
      </c>
      <c r="T2189" s="60" t="s">
        <v>1814</v>
      </c>
    </row>
    <row r="2190" spans="1:20" ht="95.1" customHeight="1" x14ac:dyDescent="0.25">
      <c r="A2190" s="121" t="s">
        <v>2280</v>
      </c>
      <c r="B2190" s="107">
        <v>2732</v>
      </c>
      <c r="C2190" s="107" t="s">
        <v>1496</v>
      </c>
      <c r="D2190" s="107" t="s">
        <v>1812</v>
      </c>
      <c r="E2190" s="36" t="s">
        <v>2636</v>
      </c>
      <c r="F2190" s="69">
        <v>1078402</v>
      </c>
      <c r="G2190" s="110" t="s">
        <v>3729</v>
      </c>
      <c r="H2190" s="141">
        <v>18</v>
      </c>
      <c r="I2190" s="107" t="s">
        <v>1044</v>
      </c>
      <c r="J2190" s="1" t="s">
        <v>57</v>
      </c>
      <c r="K2190" s="107" t="s">
        <v>1889</v>
      </c>
      <c r="L2190" s="9">
        <v>50632.41</v>
      </c>
      <c r="M2190" s="108">
        <f t="shared" ref="M2190:M2253" si="37">L2190*H2190</f>
        <v>911383.38000000012</v>
      </c>
      <c r="N2190" s="5" t="s">
        <v>12</v>
      </c>
      <c r="O2190" s="1" t="s">
        <v>1512</v>
      </c>
      <c r="P2190" s="1" t="s">
        <v>57</v>
      </c>
      <c r="Q2190" s="107" t="s">
        <v>226</v>
      </c>
      <c r="R2190" s="23">
        <v>45689</v>
      </c>
      <c r="S2190" s="1" t="s">
        <v>2776</v>
      </c>
      <c r="T2190" s="60" t="s">
        <v>1814</v>
      </c>
    </row>
    <row r="2191" spans="1:20" ht="95.1" customHeight="1" x14ac:dyDescent="0.25">
      <c r="A2191" s="121" t="s">
        <v>2280</v>
      </c>
      <c r="B2191" s="107">
        <v>2732</v>
      </c>
      <c r="C2191" s="107" t="s">
        <v>1496</v>
      </c>
      <c r="D2191" s="107" t="s">
        <v>1812</v>
      </c>
      <c r="E2191" s="36" t="s">
        <v>2636</v>
      </c>
      <c r="F2191" s="14" t="s">
        <v>1133</v>
      </c>
      <c r="G2191" s="110" t="s">
        <v>1636</v>
      </c>
      <c r="H2191" s="141">
        <v>500</v>
      </c>
      <c r="I2191" s="107" t="s">
        <v>1044</v>
      </c>
      <c r="J2191" s="1" t="s">
        <v>57</v>
      </c>
      <c r="K2191" s="107" t="s">
        <v>1890</v>
      </c>
      <c r="L2191" s="9">
        <v>1.9</v>
      </c>
      <c r="M2191" s="108">
        <f t="shared" si="37"/>
        <v>950</v>
      </c>
      <c r="N2191" s="5" t="s">
        <v>12</v>
      </c>
      <c r="O2191" s="1" t="s">
        <v>1512</v>
      </c>
      <c r="P2191" s="1" t="s">
        <v>57</v>
      </c>
      <c r="Q2191" s="107" t="s">
        <v>226</v>
      </c>
      <c r="R2191" s="23">
        <v>45689</v>
      </c>
      <c r="S2191" s="1" t="s">
        <v>2776</v>
      </c>
      <c r="T2191" s="60" t="s">
        <v>1814</v>
      </c>
    </row>
    <row r="2192" spans="1:20" ht="95.1" customHeight="1" x14ac:dyDescent="0.25">
      <c r="A2192" s="121" t="s">
        <v>2280</v>
      </c>
      <c r="B2192" s="107">
        <v>2732</v>
      </c>
      <c r="C2192" s="107" t="s">
        <v>1496</v>
      </c>
      <c r="D2192" s="107" t="s">
        <v>1812</v>
      </c>
      <c r="E2192" s="36" t="s">
        <v>2636</v>
      </c>
      <c r="F2192" s="14" t="s">
        <v>1133</v>
      </c>
      <c r="G2192" s="110" t="s">
        <v>1636</v>
      </c>
      <c r="H2192" s="141">
        <v>500</v>
      </c>
      <c r="I2192" s="107" t="s">
        <v>1044</v>
      </c>
      <c r="J2192" s="1" t="s">
        <v>57</v>
      </c>
      <c r="K2192" s="107" t="s">
        <v>1891</v>
      </c>
      <c r="L2192" s="9">
        <v>2.48</v>
      </c>
      <c r="M2192" s="108">
        <f t="shared" si="37"/>
        <v>1240</v>
      </c>
      <c r="N2192" s="5" t="s">
        <v>12</v>
      </c>
      <c r="O2192" s="1" t="s">
        <v>1512</v>
      </c>
      <c r="P2192" s="1" t="s">
        <v>57</v>
      </c>
      <c r="Q2192" s="107" t="s">
        <v>226</v>
      </c>
      <c r="R2192" s="23">
        <v>45689</v>
      </c>
      <c r="S2192" s="1" t="s">
        <v>2776</v>
      </c>
      <c r="T2192" s="60" t="s">
        <v>1814</v>
      </c>
    </row>
    <row r="2193" spans="1:20" ht="95.1" customHeight="1" x14ac:dyDescent="0.25">
      <c r="A2193" s="121" t="s">
        <v>2280</v>
      </c>
      <c r="B2193" s="107">
        <v>2732</v>
      </c>
      <c r="C2193" s="107" t="s">
        <v>1496</v>
      </c>
      <c r="D2193" s="107" t="s">
        <v>1812</v>
      </c>
      <c r="E2193" s="36" t="s">
        <v>2636</v>
      </c>
      <c r="F2193" s="14" t="s">
        <v>1133</v>
      </c>
      <c r="G2193" s="110" t="s">
        <v>1636</v>
      </c>
      <c r="H2193" s="141">
        <v>500</v>
      </c>
      <c r="I2193" s="107" t="s">
        <v>1044</v>
      </c>
      <c r="J2193" s="1" t="s">
        <v>57</v>
      </c>
      <c r="K2193" s="107" t="s">
        <v>1892</v>
      </c>
      <c r="L2193" s="9">
        <v>1.56</v>
      </c>
      <c r="M2193" s="108">
        <f t="shared" si="37"/>
        <v>780</v>
      </c>
      <c r="N2193" s="5" t="s">
        <v>12</v>
      </c>
      <c r="O2193" s="1" t="s">
        <v>1512</v>
      </c>
      <c r="P2193" s="1" t="s">
        <v>57</v>
      </c>
      <c r="Q2193" s="107" t="s">
        <v>226</v>
      </c>
      <c r="R2193" s="23">
        <v>45689</v>
      </c>
      <c r="S2193" s="1" t="s">
        <v>2776</v>
      </c>
      <c r="T2193" s="60" t="s">
        <v>1814</v>
      </c>
    </row>
    <row r="2194" spans="1:20" ht="95.1" customHeight="1" x14ac:dyDescent="0.25">
      <c r="A2194" s="121" t="s">
        <v>2280</v>
      </c>
      <c r="B2194" s="107">
        <v>2732</v>
      </c>
      <c r="C2194" s="107" t="s">
        <v>1496</v>
      </c>
      <c r="D2194" s="107" t="s">
        <v>1812</v>
      </c>
      <c r="E2194" s="36" t="s">
        <v>2636</v>
      </c>
      <c r="F2194" s="14" t="s">
        <v>1133</v>
      </c>
      <c r="G2194" s="110" t="s">
        <v>1636</v>
      </c>
      <c r="H2194" s="141">
        <v>500</v>
      </c>
      <c r="I2194" s="107" t="s">
        <v>1044</v>
      </c>
      <c r="J2194" s="1" t="s">
        <v>57</v>
      </c>
      <c r="K2194" s="107" t="s">
        <v>1893</v>
      </c>
      <c r="L2194" s="9">
        <v>1.43</v>
      </c>
      <c r="M2194" s="108">
        <f t="shared" si="37"/>
        <v>715</v>
      </c>
      <c r="N2194" s="5" t="s">
        <v>12</v>
      </c>
      <c r="O2194" s="1" t="s">
        <v>1512</v>
      </c>
      <c r="P2194" s="1" t="s">
        <v>57</v>
      </c>
      <c r="Q2194" s="107" t="s">
        <v>226</v>
      </c>
      <c r="R2194" s="23">
        <v>45689</v>
      </c>
      <c r="S2194" s="1" t="s">
        <v>2776</v>
      </c>
      <c r="T2194" s="60" t="s">
        <v>1814</v>
      </c>
    </row>
    <row r="2195" spans="1:20" ht="95.1" customHeight="1" x14ac:dyDescent="0.25">
      <c r="A2195" s="121" t="s">
        <v>2280</v>
      </c>
      <c r="B2195" s="107">
        <v>2732</v>
      </c>
      <c r="C2195" s="107" t="s">
        <v>1496</v>
      </c>
      <c r="D2195" s="107" t="s">
        <v>1812</v>
      </c>
      <c r="E2195" s="36" t="s">
        <v>2636</v>
      </c>
      <c r="F2195" s="69">
        <v>1088061</v>
      </c>
      <c r="G2195" s="110" t="s">
        <v>1636</v>
      </c>
      <c r="H2195" s="141">
        <v>500</v>
      </c>
      <c r="I2195" s="107" t="s">
        <v>1044</v>
      </c>
      <c r="J2195" s="1" t="s">
        <v>57</v>
      </c>
      <c r="K2195" s="107" t="s">
        <v>1894</v>
      </c>
      <c r="L2195" s="9">
        <v>1.48</v>
      </c>
      <c r="M2195" s="108">
        <f t="shared" si="37"/>
        <v>740</v>
      </c>
      <c r="N2195" s="5" t="s">
        <v>12</v>
      </c>
      <c r="O2195" s="1" t="s">
        <v>1512</v>
      </c>
      <c r="P2195" s="1" t="s">
        <v>57</v>
      </c>
      <c r="Q2195" s="107" t="s">
        <v>226</v>
      </c>
      <c r="R2195" s="23">
        <v>45689</v>
      </c>
      <c r="S2195" s="1" t="s">
        <v>2776</v>
      </c>
      <c r="T2195" s="60" t="s">
        <v>1814</v>
      </c>
    </row>
    <row r="2196" spans="1:20" ht="95.1" customHeight="1" x14ac:dyDescent="0.25">
      <c r="A2196" s="121" t="s">
        <v>2280</v>
      </c>
      <c r="B2196" s="107">
        <v>2732</v>
      </c>
      <c r="C2196" s="107" t="s">
        <v>1496</v>
      </c>
      <c r="D2196" s="107" t="s">
        <v>1812</v>
      </c>
      <c r="E2196" s="36" t="s">
        <v>2636</v>
      </c>
      <c r="F2196" s="68">
        <v>1028743</v>
      </c>
      <c r="G2196" s="110" t="s">
        <v>1636</v>
      </c>
      <c r="H2196" s="45">
        <v>780</v>
      </c>
      <c r="I2196" s="107" t="s">
        <v>1044</v>
      </c>
      <c r="J2196" s="1" t="s">
        <v>57</v>
      </c>
      <c r="K2196" s="107" t="s">
        <v>1895</v>
      </c>
      <c r="L2196" s="9">
        <v>2.4300000000000002</v>
      </c>
      <c r="M2196" s="108">
        <f t="shared" si="37"/>
        <v>1895.4</v>
      </c>
      <c r="N2196" s="5" t="s">
        <v>12</v>
      </c>
      <c r="O2196" s="1" t="s">
        <v>1512</v>
      </c>
      <c r="P2196" s="1" t="s">
        <v>57</v>
      </c>
      <c r="Q2196" s="107" t="s">
        <v>226</v>
      </c>
      <c r="R2196" s="23">
        <v>45689</v>
      </c>
      <c r="S2196" s="1" t="s">
        <v>2776</v>
      </c>
      <c r="T2196" s="60" t="s">
        <v>1814</v>
      </c>
    </row>
    <row r="2197" spans="1:20" ht="95.1" customHeight="1" x14ac:dyDescent="0.25">
      <c r="A2197" s="121" t="s">
        <v>2280</v>
      </c>
      <c r="B2197" s="107">
        <v>2732</v>
      </c>
      <c r="C2197" s="107" t="s">
        <v>1496</v>
      </c>
      <c r="D2197" s="107" t="s">
        <v>1812</v>
      </c>
      <c r="E2197" s="36" t="s">
        <v>2636</v>
      </c>
      <c r="F2197" s="68">
        <v>1063212</v>
      </c>
      <c r="G2197" s="110" t="s">
        <v>1636</v>
      </c>
      <c r="H2197" s="45">
        <v>1440</v>
      </c>
      <c r="I2197" s="107" t="s">
        <v>1044</v>
      </c>
      <c r="J2197" s="1" t="s">
        <v>57</v>
      </c>
      <c r="K2197" s="107" t="s">
        <v>1896</v>
      </c>
      <c r="L2197" s="9">
        <v>3.96</v>
      </c>
      <c r="M2197" s="108">
        <f t="shared" si="37"/>
        <v>5702.4</v>
      </c>
      <c r="N2197" s="5" t="s">
        <v>12</v>
      </c>
      <c r="O2197" s="1" t="s">
        <v>1512</v>
      </c>
      <c r="P2197" s="1" t="s">
        <v>57</v>
      </c>
      <c r="Q2197" s="107" t="s">
        <v>226</v>
      </c>
      <c r="R2197" s="23">
        <v>45689</v>
      </c>
      <c r="S2197" s="1" t="s">
        <v>2776</v>
      </c>
      <c r="T2197" s="60" t="s">
        <v>1814</v>
      </c>
    </row>
    <row r="2198" spans="1:20" ht="95.1" customHeight="1" x14ac:dyDescent="0.25">
      <c r="A2198" s="121" t="s">
        <v>2280</v>
      </c>
      <c r="B2198" s="107">
        <v>2732</v>
      </c>
      <c r="C2198" s="107" t="s">
        <v>1496</v>
      </c>
      <c r="D2198" s="107" t="s">
        <v>1812</v>
      </c>
      <c r="E2198" s="36" t="s">
        <v>2636</v>
      </c>
      <c r="F2198" s="68">
        <v>1106985</v>
      </c>
      <c r="G2198" s="110" t="s">
        <v>3729</v>
      </c>
      <c r="H2198" s="45">
        <v>25</v>
      </c>
      <c r="I2198" s="107" t="s">
        <v>1044</v>
      </c>
      <c r="J2198" s="1" t="s">
        <v>57</v>
      </c>
      <c r="K2198" s="107" t="s">
        <v>1897</v>
      </c>
      <c r="L2198" s="9">
        <v>33389.339999999997</v>
      </c>
      <c r="M2198" s="108">
        <f t="shared" si="37"/>
        <v>834733.49999999988</v>
      </c>
      <c r="N2198" s="5" t="s">
        <v>12</v>
      </c>
      <c r="O2198" s="1" t="s">
        <v>1512</v>
      </c>
      <c r="P2198" s="1" t="s">
        <v>57</v>
      </c>
      <c r="Q2198" s="107" t="s">
        <v>226</v>
      </c>
      <c r="R2198" s="23">
        <v>45689</v>
      </c>
      <c r="S2198" s="1" t="s">
        <v>2776</v>
      </c>
      <c r="T2198" s="60" t="s">
        <v>1814</v>
      </c>
    </row>
    <row r="2199" spans="1:20" ht="95.1" customHeight="1" x14ac:dyDescent="0.25">
      <c r="A2199" s="121" t="s">
        <v>2280</v>
      </c>
      <c r="B2199" s="107">
        <v>2732</v>
      </c>
      <c r="C2199" s="107" t="s">
        <v>1496</v>
      </c>
      <c r="D2199" s="107" t="s">
        <v>1812</v>
      </c>
      <c r="E2199" s="36" t="s">
        <v>2636</v>
      </c>
      <c r="F2199" s="68">
        <v>1082833</v>
      </c>
      <c r="G2199" s="110" t="s">
        <v>3729</v>
      </c>
      <c r="H2199" s="45">
        <v>32</v>
      </c>
      <c r="I2199" s="107" t="s">
        <v>1044</v>
      </c>
      <c r="J2199" s="1" t="s">
        <v>57</v>
      </c>
      <c r="K2199" s="107" t="s">
        <v>1898</v>
      </c>
      <c r="L2199" s="9">
        <v>4687.3599999999997</v>
      </c>
      <c r="M2199" s="108">
        <f t="shared" si="37"/>
        <v>149995.51999999999</v>
      </c>
      <c r="N2199" s="5" t="s">
        <v>12</v>
      </c>
      <c r="O2199" s="1" t="s">
        <v>1512</v>
      </c>
      <c r="P2199" s="1" t="s">
        <v>57</v>
      </c>
      <c r="Q2199" s="107" t="s">
        <v>226</v>
      </c>
      <c r="R2199" s="23">
        <v>45689</v>
      </c>
      <c r="S2199" s="1" t="s">
        <v>2776</v>
      </c>
      <c r="T2199" s="60" t="s">
        <v>1814</v>
      </c>
    </row>
    <row r="2200" spans="1:20" ht="95.1" customHeight="1" x14ac:dyDescent="0.25">
      <c r="A2200" s="121" t="s">
        <v>2280</v>
      </c>
      <c r="B2200" s="107">
        <v>2732</v>
      </c>
      <c r="C2200" s="107" t="s">
        <v>1496</v>
      </c>
      <c r="D2200" s="107" t="s">
        <v>1812</v>
      </c>
      <c r="E2200" s="36" t="s">
        <v>2636</v>
      </c>
      <c r="F2200" s="68">
        <v>1063559</v>
      </c>
      <c r="G2200" s="110" t="s">
        <v>3729</v>
      </c>
      <c r="H2200" s="45">
        <v>62</v>
      </c>
      <c r="I2200" s="107" t="s">
        <v>1044</v>
      </c>
      <c r="J2200" s="1" t="s">
        <v>57</v>
      </c>
      <c r="K2200" s="107" t="s">
        <v>1899</v>
      </c>
      <c r="L2200" s="9">
        <v>4687.3599999999997</v>
      </c>
      <c r="M2200" s="108">
        <f t="shared" si="37"/>
        <v>290616.32000000001</v>
      </c>
      <c r="N2200" s="5" t="s">
        <v>12</v>
      </c>
      <c r="O2200" s="1" t="s">
        <v>1512</v>
      </c>
      <c r="P2200" s="1" t="s">
        <v>57</v>
      </c>
      <c r="Q2200" s="107" t="s">
        <v>226</v>
      </c>
      <c r="R2200" s="23">
        <v>45689</v>
      </c>
      <c r="S2200" s="1" t="s">
        <v>2776</v>
      </c>
      <c r="T2200" s="60" t="s">
        <v>1814</v>
      </c>
    </row>
    <row r="2201" spans="1:20" ht="95.1" customHeight="1" x14ac:dyDescent="0.25">
      <c r="A2201" s="121" t="s">
        <v>2280</v>
      </c>
      <c r="B2201" s="107">
        <v>2732</v>
      </c>
      <c r="C2201" s="107" t="s">
        <v>1496</v>
      </c>
      <c r="D2201" s="107" t="s">
        <v>1812</v>
      </c>
      <c r="E2201" s="36" t="s">
        <v>2636</v>
      </c>
      <c r="F2201" s="69">
        <v>1109067</v>
      </c>
      <c r="G2201" s="110" t="s">
        <v>1636</v>
      </c>
      <c r="H2201" s="141">
        <v>300</v>
      </c>
      <c r="I2201" s="107" t="s">
        <v>1044</v>
      </c>
      <c r="J2201" s="1" t="s">
        <v>57</v>
      </c>
      <c r="K2201" s="107" t="s">
        <v>1900</v>
      </c>
      <c r="L2201" s="9">
        <v>0.18</v>
      </c>
      <c r="M2201" s="108">
        <f t="shared" si="37"/>
        <v>54</v>
      </c>
      <c r="N2201" s="5" t="s">
        <v>12</v>
      </c>
      <c r="O2201" s="1" t="s">
        <v>1512</v>
      </c>
      <c r="P2201" s="1" t="s">
        <v>57</v>
      </c>
      <c r="Q2201" s="107" t="s">
        <v>226</v>
      </c>
      <c r="R2201" s="23">
        <v>45689</v>
      </c>
      <c r="S2201" s="1" t="s">
        <v>2776</v>
      </c>
      <c r="T2201" s="60" t="s">
        <v>1814</v>
      </c>
    </row>
    <row r="2202" spans="1:20" ht="95.1" customHeight="1" x14ac:dyDescent="0.25">
      <c r="A2202" s="121" t="s">
        <v>2280</v>
      </c>
      <c r="B2202" s="107">
        <v>2732</v>
      </c>
      <c r="C2202" s="107" t="s">
        <v>1496</v>
      </c>
      <c r="D2202" s="107" t="s">
        <v>1812</v>
      </c>
      <c r="E2202" s="36" t="s">
        <v>2636</v>
      </c>
      <c r="F2202" s="69" t="s">
        <v>1901</v>
      </c>
      <c r="G2202" s="110" t="s">
        <v>1636</v>
      </c>
      <c r="H2202" s="141">
        <v>6420</v>
      </c>
      <c r="I2202" s="107" t="s">
        <v>1044</v>
      </c>
      <c r="J2202" s="1" t="s">
        <v>57</v>
      </c>
      <c r="K2202" s="107" t="s">
        <v>1902</v>
      </c>
      <c r="L2202" s="9">
        <v>0.38</v>
      </c>
      <c r="M2202" s="108">
        <f t="shared" si="37"/>
        <v>2439.6</v>
      </c>
      <c r="N2202" s="5" t="s">
        <v>12</v>
      </c>
      <c r="O2202" s="1" t="s">
        <v>1512</v>
      </c>
      <c r="P2202" s="1" t="s">
        <v>57</v>
      </c>
      <c r="Q2202" s="107" t="s">
        <v>226</v>
      </c>
      <c r="R2202" s="23">
        <v>45689</v>
      </c>
      <c r="S2202" s="1" t="s">
        <v>2776</v>
      </c>
      <c r="T2202" s="60" t="s">
        <v>1814</v>
      </c>
    </row>
    <row r="2203" spans="1:20" ht="95.1" customHeight="1" x14ac:dyDescent="0.25">
      <c r="A2203" s="121" t="s">
        <v>2280</v>
      </c>
      <c r="B2203" s="107">
        <v>2732</v>
      </c>
      <c r="C2203" s="107" t="s">
        <v>1496</v>
      </c>
      <c r="D2203" s="107" t="s">
        <v>1812</v>
      </c>
      <c r="E2203" s="36" t="s">
        <v>2636</v>
      </c>
      <c r="F2203" s="14" t="s">
        <v>1133</v>
      </c>
      <c r="G2203" s="110" t="s">
        <v>1636</v>
      </c>
      <c r="H2203" s="141">
        <v>4980</v>
      </c>
      <c r="I2203" s="107" t="s">
        <v>1044</v>
      </c>
      <c r="J2203" s="1" t="s">
        <v>57</v>
      </c>
      <c r="K2203" s="107" t="s">
        <v>1903</v>
      </c>
      <c r="L2203" s="9">
        <v>0.4</v>
      </c>
      <c r="M2203" s="108">
        <f t="shared" si="37"/>
        <v>1992</v>
      </c>
      <c r="N2203" s="5" t="s">
        <v>12</v>
      </c>
      <c r="O2203" s="1" t="s">
        <v>1512</v>
      </c>
      <c r="P2203" s="1" t="s">
        <v>57</v>
      </c>
      <c r="Q2203" s="107" t="s">
        <v>226</v>
      </c>
      <c r="R2203" s="23">
        <v>45689</v>
      </c>
      <c r="S2203" s="1" t="s">
        <v>2776</v>
      </c>
      <c r="T2203" s="60" t="s">
        <v>1814</v>
      </c>
    </row>
    <row r="2204" spans="1:20" ht="95.1" customHeight="1" x14ac:dyDescent="0.25">
      <c r="A2204" s="121" t="s">
        <v>2280</v>
      </c>
      <c r="B2204" s="107">
        <v>2732</v>
      </c>
      <c r="C2204" s="107" t="s">
        <v>1496</v>
      </c>
      <c r="D2204" s="107" t="s">
        <v>1812</v>
      </c>
      <c r="E2204" s="36" t="s">
        <v>2636</v>
      </c>
      <c r="F2204" s="69">
        <v>1006090</v>
      </c>
      <c r="G2204" s="110" t="s">
        <v>1636</v>
      </c>
      <c r="H2204" s="141">
        <v>180</v>
      </c>
      <c r="I2204" s="107" t="s">
        <v>1044</v>
      </c>
      <c r="J2204" s="1" t="s">
        <v>57</v>
      </c>
      <c r="K2204" s="107" t="s">
        <v>1904</v>
      </c>
      <c r="L2204" s="9">
        <v>0.15</v>
      </c>
      <c r="M2204" s="108">
        <f t="shared" si="37"/>
        <v>27</v>
      </c>
      <c r="N2204" s="5" t="s">
        <v>12</v>
      </c>
      <c r="O2204" s="1" t="s">
        <v>1512</v>
      </c>
      <c r="P2204" s="1" t="s">
        <v>57</v>
      </c>
      <c r="Q2204" s="107" t="s">
        <v>226</v>
      </c>
      <c r="R2204" s="23">
        <v>45689</v>
      </c>
      <c r="S2204" s="1" t="s">
        <v>2776</v>
      </c>
      <c r="T2204" s="60" t="s">
        <v>1814</v>
      </c>
    </row>
    <row r="2205" spans="1:20" ht="95.1" customHeight="1" x14ac:dyDescent="0.25">
      <c r="A2205" s="121" t="s">
        <v>2280</v>
      </c>
      <c r="B2205" s="107">
        <v>2732</v>
      </c>
      <c r="C2205" s="107" t="s">
        <v>1496</v>
      </c>
      <c r="D2205" s="107" t="s">
        <v>1812</v>
      </c>
      <c r="E2205" s="36" t="s">
        <v>2636</v>
      </c>
      <c r="F2205" s="69">
        <v>1032007</v>
      </c>
      <c r="G2205" s="110" t="s">
        <v>1817</v>
      </c>
      <c r="H2205" s="141">
        <v>20</v>
      </c>
      <c r="I2205" s="107" t="s">
        <v>1044</v>
      </c>
      <c r="J2205" s="1" t="s">
        <v>57</v>
      </c>
      <c r="K2205" s="107" t="s">
        <v>1905</v>
      </c>
      <c r="L2205" s="9">
        <v>2.4700000000000002</v>
      </c>
      <c r="M2205" s="108">
        <f t="shared" si="37"/>
        <v>49.400000000000006</v>
      </c>
      <c r="N2205" s="5" t="s">
        <v>12</v>
      </c>
      <c r="O2205" s="1" t="s">
        <v>1512</v>
      </c>
      <c r="P2205" s="1" t="s">
        <v>57</v>
      </c>
      <c r="Q2205" s="107" t="s">
        <v>226</v>
      </c>
      <c r="R2205" s="23">
        <v>45689</v>
      </c>
      <c r="S2205" s="1" t="s">
        <v>2776</v>
      </c>
      <c r="T2205" s="60" t="s">
        <v>1814</v>
      </c>
    </row>
    <row r="2206" spans="1:20" ht="95.1" customHeight="1" x14ac:dyDescent="0.25">
      <c r="A2206" s="121" t="s">
        <v>2280</v>
      </c>
      <c r="B2206" s="107">
        <v>2732</v>
      </c>
      <c r="C2206" s="107" t="s">
        <v>1496</v>
      </c>
      <c r="D2206" s="107" t="s">
        <v>1812</v>
      </c>
      <c r="E2206" s="36" t="s">
        <v>2636</v>
      </c>
      <c r="F2206" s="69">
        <v>1012575</v>
      </c>
      <c r="G2206" s="110" t="s">
        <v>1636</v>
      </c>
      <c r="H2206" s="141">
        <v>1260</v>
      </c>
      <c r="I2206" s="107" t="s">
        <v>1044</v>
      </c>
      <c r="J2206" s="1" t="s">
        <v>57</v>
      </c>
      <c r="K2206" s="107" t="s">
        <v>1906</v>
      </c>
      <c r="L2206" s="9">
        <v>0.1</v>
      </c>
      <c r="M2206" s="108">
        <f t="shared" si="37"/>
        <v>126</v>
      </c>
      <c r="N2206" s="5" t="s">
        <v>12</v>
      </c>
      <c r="O2206" s="1" t="s">
        <v>1512</v>
      </c>
      <c r="P2206" s="1" t="s">
        <v>57</v>
      </c>
      <c r="Q2206" s="107" t="s">
        <v>226</v>
      </c>
      <c r="R2206" s="23">
        <v>45689</v>
      </c>
      <c r="S2206" s="1" t="s">
        <v>2776</v>
      </c>
      <c r="T2206" s="60" t="s">
        <v>1814</v>
      </c>
    </row>
    <row r="2207" spans="1:20" ht="95.1" customHeight="1" x14ac:dyDescent="0.25">
      <c r="A2207" s="121" t="s">
        <v>2280</v>
      </c>
      <c r="B2207" s="107">
        <v>2732</v>
      </c>
      <c r="C2207" s="107" t="s">
        <v>1496</v>
      </c>
      <c r="D2207" s="107" t="s">
        <v>1812</v>
      </c>
      <c r="E2207" s="36" t="s">
        <v>2636</v>
      </c>
      <c r="F2207" s="69">
        <v>1082837</v>
      </c>
      <c r="G2207" s="110" t="s">
        <v>1636</v>
      </c>
      <c r="H2207" s="141">
        <v>500</v>
      </c>
      <c r="I2207" s="107" t="s">
        <v>1044</v>
      </c>
      <c r="J2207" s="1" t="s">
        <v>57</v>
      </c>
      <c r="K2207" s="107" t="s">
        <v>1907</v>
      </c>
      <c r="L2207" s="9">
        <v>0.28999999999999998</v>
      </c>
      <c r="M2207" s="108">
        <f t="shared" si="37"/>
        <v>145</v>
      </c>
      <c r="N2207" s="5" t="s">
        <v>12</v>
      </c>
      <c r="O2207" s="1" t="s">
        <v>1512</v>
      </c>
      <c r="P2207" s="1" t="s">
        <v>57</v>
      </c>
      <c r="Q2207" s="107" t="s">
        <v>226</v>
      </c>
      <c r="R2207" s="23">
        <v>45689</v>
      </c>
      <c r="S2207" s="1" t="s">
        <v>2776</v>
      </c>
      <c r="T2207" s="60" t="s">
        <v>1814</v>
      </c>
    </row>
    <row r="2208" spans="1:20" ht="95.1" customHeight="1" x14ac:dyDescent="0.25">
      <c r="A2208" s="121" t="s">
        <v>2280</v>
      </c>
      <c r="B2208" s="107">
        <v>2732</v>
      </c>
      <c r="C2208" s="107" t="s">
        <v>1496</v>
      </c>
      <c r="D2208" s="107" t="s">
        <v>1812</v>
      </c>
      <c r="E2208" s="36" t="s">
        <v>2636</v>
      </c>
      <c r="F2208" s="69">
        <v>1109099</v>
      </c>
      <c r="G2208" s="110" t="s">
        <v>1636</v>
      </c>
      <c r="H2208" s="141">
        <v>500</v>
      </c>
      <c r="I2208" s="107" t="s">
        <v>1044</v>
      </c>
      <c r="J2208" s="1" t="s">
        <v>57</v>
      </c>
      <c r="K2208" s="107" t="s">
        <v>1908</v>
      </c>
      <c r="L2208" s="9">
        <v>1.0900000000000001</v>
      </c>
      <c r="M2208" s="108">
        <f t="shared" si="37"/>
        <v>545</v>
      </c>
      <c r="N2208" s="5" t="s">
        <v>12</v>
      </c>
      <c r="O2208" s="1" t="s">
        <v>1512</v>
      </c>
      <c r="P2208" s="1" t="s">
        <v>57</v>
      </c>
      <c r="Q2208" s="107" t="s">
        <v>226</v>
      </c>
      <c r="R2208" s="23">
        <v>45689</v>
      </c>
      <c r="S2208" s="1" t="s">
        <v>2776</v>
      </c>
      <c r="T2208" s="60" t="s">
        <v>1814</v>
      </c>
    </row>
    <row r="2209" spans="1:20" ht="95.1" customHeight="1" x14ac:dyDescent="0.25">
      <c r="A2209" s="121" t="s">
        <v>2280</v>
      </c>
      <c r="B2209" s="107">
        <v>2732</v>
      </c>
      <c r="C2209" s="107" t="s">
        <v>1496</v>
      </c>
      <c r="D2209" s="107" t="s">
        <v>1812</v>
      </c>
      <c r="E2209" s="36" t="s">
        <v>2636</v>
      </c>
      <c r="F2209" s="69">
        <v>6531028600006</v>
      </c>
      <c r="G2209" s="110" t="s">
        <v>1862</v>
      </c>
      <c r="H2209" s="141">
        <v>500</v>
      </c>
      <c r="I2209" s="107" t="s">
        <v>1044</v>
      </c>
      <c r="J2209" s="1" t="s">
        <v>57</v>
      </c>
      <c r="K2209" s="107" t="s">
        <v>1909</v>
      </c>
      <c r="L2209" s="9">
        <v>0.52</v>
      </c>
      <c r="M2209" s="108">
        <f t="shared" si="37"/>
        <v>260</v>
      </c>
      <c r="N2209" s="5" t="s">
        <v>12</v>
      </c>
      <c r="O2209" s="1" t="s">
        <v>1512</v>
      </c>
      <c r="P2209" s="1" t="s">
        <v>57</v>
      </c>
      <c r="Q2209" s="107" t="s">
        <v>226</v>
      </c>
      <c r="R2209" s="23">
        <v>45689</v>
      </c>
      <c r="S2209" s="1" t="s">
        <v>2776</v>
      </c>
      <c r="T2209" s="60" t="s">
        <v>1814</v>
      </c>
    </row>
    <row r="2210" spans="1:20" ht="95.1" customHeight="1" x14ac:dyDescent="0.25">
      <c r="A2210" s="121" t="s">
        <v>2280</v>
      </c>
      <c r="B2210" s="107">
        <v>2732</v>
      </c>
      <c r="C2210" s="107" t="s">
        <v>1496</v>
      </c>
      <c r="D2210" s="107" t="s">
        <v>1812</v>
      </c>
      <c r="E2210" s="36" t="s">
        <v>2636</v>
      </c>
      <c r="F2210" s="69">
        <v>1063449</v>
      </c>
      <c r="G2210" s="110" t="s">
        <v>1636</v>
      </c>
      <c r="H2210" s="141">
        <v>500</v>
      </c>
      <c r="I2210" s="107" t="s">
        <v>1044</v>
      </c>
      <c r="J2210" s="1" t="s">
        <v>57</v>
      </c>
      <c r="K2210" s="107" t="s">
        <v>1910</v>
      </c>
      <c r="L2210" s="9">
        <v>0.87</v>
      </c>
      <c r="M2210" s="108">
        <f t="shared" si="37"/>
        <v>435</v>
      </c>
      <c r="N2210" s="5" t="s">
        <v>12</v>
      </c>
      <c r="O2210" s="1" t="s">
        <v>1512</v>
      </c>
      <c r="P2210" s="1" t="s">
        <v>57</v>
      </c>
      <c r="Q2210" s="107" t="s">
        <v>226</v>
      </c>
      <c r="R2210" s="23">
        <v>45689</v>
      </c>
      <c r="S2210" s="1" t="s">
        <v>2776</v>
      </c>
      <c r="T2210" s="60" t="s">
        <v>1814</v>
      </c>
    </row>
    <row r="2211" spans="1:20" ht="95.1" customHeight="1" x14ac:dyDescent="0.25">
      <c r="A2211" s="121" t="s">
        <v>2280</v>
      </c>
      <c r="B2211" s="107">
        <v>2732</v>
      </c>
      <c r="C2211" s="107" t="s">
        <v>1496</v>
      </c>
      <c r="D2211" s="107" t="s">
        <v>1812</v>
      </c>
      <c r="E2211" s="36" t="s">
        <v>2636</v>
      </c>
      <c r="F2211" s="69">
        <v>1032311</v>
      </c>
      <c r="G2211" s="110" t="s">
        <v>1636</v>
      </c>
      <c r="H2211" s="141">
        <v>180</v>
      </c>
      <c r="I2211" s="107" t="s">
        <v>1044</v>
      </c>
      <c r="J2211" s="1" t="s">
        <v>57</v>
      </c>
      <c r="K2211" s="107" t="s">
        <v>1911</v>
      </c>
      <c r="L2211" s="9">
        <v>0.9</v>
      </c>
      <c r="M2211" s="108">
        <f t="shared" si="37"/>
        <v>162</v>
      </c>
      <c r="N2211" s="5" t="s">
        <v>12</v>
      </c>
      <c r="O2211" s="1" t="s">
        <v>1512</v>
      </c>
      <c r="P2211" s="1" t="s">
        <v>57</v>
      </c>
      <c r="Q2211" s="107" t="s">
        <v>226</v>
      </c>
      <c r="R2211" s="23">
        <v>45689</v>
      </c>
      <c r="S2211" s="1" t="s">
        <v>2776</v>
      </c>
      <c r="T2211" s="60" t="s">
        <v>1814</v>
      </c>
    </row>
    <row r="2212" spans="1:20" ht="95.1" customHeight="1" x14ac:dyDescent="0.25">
      <c r="A2212" s="121" t="s">
        <v>2280</v>
      </c>
      <c r="B2212" s="107">
        <v>2732</v>
      </c>
      <c r="C2212" s="107" t="s">
        <v>1496</v>
      </c>
      <c r="D2212" s="107" t="s">
        <v>1812</v>
      </c>
      <c r="E2212" s="36" t="s">
        <v>2636</v>
      </c>
      <c r="F2212" s="69">
        <v>1088993</v>
      </c>
      <c r="G2212" s="110" t="s">
        <v>1636</v>
      </c>
      <c r="H2212" s="141">
        <v>500</v>
      </c>
      <c r="I2212" s="107" t="s">
        <v>1044</v>
      </c>
      <c r="J2212" s="1" t="s">
        <v>57</v>
      </c>
      <c r="K2212" s="107" t="s">
        <v>1912</v>
      </c>
      <c r="L2212" s="9">
        <v>0.2</v>
      </c>
      <c r="M2212" s="108">
        <f t="shared" si="37"/>
        <v>100</v>
      </c>
      <c r="N2212" s="5" t="s">
        <v>12</v>
      </c>
      <c r="O2212" s="1" t="s">
        <v>1512</v>
      </c>
      <c r="P2212" s="1" t="s">
        <v>57</v>
      </c>
      <c r="Q2212" s="107" t="s">
        <v>226</v>
      </c>
      <c r="R2212" s="23">
        <v>45689</v>
      </c>
      <c r="S2212" s="1" t="s">
        <v>2776</v>
      </c>
      <c r="T2212" s="60" t="s">
        <v>1814</v>
      </c>
    </row>
    <row r="2213" spans="1:20" ht="95.1" customHeight="1" x14ac:dyDescent="0.25">
      <c r="A2213" s="121" t="s">
        <v>2280</v>
      </c>
      <c r="B2213" s="107">
        <v>2732</v>
      </c>
      <c r="C2213" s="107" t="s">
        <v>1496</v>
      </c>
      <c r="D2213" s="107" t="s">
        <v>1812</v>
      </c>
      <c r="E2213" s="36" t="s">
        <v>2636</v>
      </c>
      <c r="F2213" s="69">
        <v>1088994</v>
      </c>
      <c r="G2213" s="110" t="s">
        <v>1636</v>
      </c>
      <c r="H2213" s="141">
        <v>500</v>
      </c>
      <c r="I2213" s="107" t="s">
        <v>1044</v>
      </c>
      <c r="J2213" s="1" t="s">
        <v>57</v>
      </c>
      <c r="K2213" s="107" t="s">
        <v>1913</v>
      </c>
      <c r="L2213" s="9">
        <v>0.28999999999999998</v>
      </c>
      <c r="M2213" s="108">
        <f t="shared" si="37"/>
        <v>145</v>
      </c>
      <c r="N2213" s="5" t="s">
        <v>12</v>
      </c>
      <c r="O2213" s="1" t="s">
        <v>1512</v>
      </c>
      <c r="P2213" s="1" t="s">
        <v>57</v>
      </c>
      <c r="Q2213" s="107" t="s">
        <v>226</v>
      </c>
      <c r="R2213" s="23">
        <v>45689</v>
      </c>
      <c r="S2213" s="1" t="s">
        <v>2776</v>
      </c>
      <c r="T2213" s="60" t="s">
        <v>1814</v>
      </c>
    </row>
    <row r="2214" spans="1:20" ht="95.1" customHeight="1" x14ac:dyDescent="0.25">
      <c r="A2214" s="121" t="s">
        <v>2280</v>
      </c>
      <c r="B2214" s="107">
        <v>2732</v>
      </c>
      <c r="C2214" s="107" t="s">
        <v>1496</v>
      </c>
      <c r="D2214" s="107" t="s">
        <v>1812</v>
      </c>
      <c r="E2214" s="36" t="s">
        <v>2636</v>
      </c>
      <c r="F2214" s="68">
        <v>1107478</v>
      </c>
      <c r="G2214" s="110" t="s">
        <v>1636</v>
      </c>
      <c r="H2214" s="45">
        <v>500</v>
      </c>
      <c r="I2214" s="107" t="s">
        <v>1044</v>
      </c>
      <c r="J2214" s="1" t="s">
        <v>57</v>
      </c>
      <c r="K2214" s="107" t="s">
        <v>1914</v>
      </c>
      <c r="L2214" s="9">
        <v>275.52</v>
      </c>
      <c r="M2214" s="108">
        <f t="shared" si="37"/>
        <v>137760</v>
      </c>
      <c r="N2214" s="5" t="s">
        <v>12</v>
      </c>
      <c r="O2214" s="1" t="s">
        <v>1512</v>
      </c>
      <c r="P2214" s="1" t="s">
        <v>57</v>
      </c>
      <c r="Q2214" s="107" t="s">
        <v>226</v>
      </c>
      <c r="R2214" s="23">
        <v>45689</v>
      </c>
      <c r="S2214" s="1" t="s">
        <v>2776</v>
      </c>
      <c r="T2214" s="60" t="s">
        <v>1814</v>
      </c>
    </row>
    <row r="2215" spans="1:20" ht="95.1" customHeight="1" x14ac:dyDescent="0.25">
      <c r="A2215" s="121" t="s">
        <v>2280</v>
      </c>
      <c r="B2215" s="107">
        <v>2732</v>
      </c>
      <c r="C2215" s="107" t="s">
        <v>1496</v>
      </c>
      <c r="D2215" s="107" t="s">
        <v>1812</v>
      </c>
      <c r="E2215" s="36" t="s">
        <v>2636</v>
      </c>
      <c r="F2215" s="69">
        <v>1098130</v>
      </c>
      <c r="G2215" s="110" t="s">
        <v>1636</v>
      </c>
      <c r="H2215" s="141">
        <v>96</v>
      </c>
      <c r="I2215" s="107" t="s">
        <v>1044</v>
      </c>
      <c r="J2215" s="1" t="s">
        <v>57</v>
      </c>
      <c r="K2215" s="107" t="s">
        <v>1915</v>
      </c>
      <c r="L2215" s="9">
        <v>0.83</v>
      </c>
      <c r="M2215" s="108">
        <f t="shared" si="37"/>
        <v>79.679999999999993</v>
      </c>
      <c r="N2215" s="5" t="s">
        <v>12</v>
      </c>
      <c r="O2215" s="1" t="s">
        <v>1512</v>
      </c>
      <c r="P2215" s="1" t="s">
        <v>57</v>
      </c>
      <c r="Q2215" s="107" t="s">
        <v>226</v>
      </c>
      <c r="R2215" s="23">
        <v>45689</v>
      </c>
      <c r="S2215" s="1" t="s">
        <v>2776</v>
      </c>
      <c r="T2215" s="60" t="s">
        <v>1814</v>
      </c>
    </row>
    <row r="2216" spans="1:20" ht="95.1" customHeight="1" x14ac:dyDescent="0.25">
      <c r="A2216" s="121" t="s">
        <v>2280</v>
      </c>
      <c r="B2216" s="107">
        <v>2732</v>
      </c>
      <c r="C2216" s="107" t="s">
        <v>1496</v>
      </c>
      <c r="D2216" s="107" t="s">
        <v>1812</v>
      </c>
      <c r="E2216" s="36" t="s">
        <v>2636</v>
      </c>
      <c r="F2216" s="69">
        <v>1106653</v>
      </c>
      <c r="G2216" s="110" t="s">
        <v>1636</v>
      </c>
      <c r="H2216" s="141">
        <v>500</v>
      </c>
      <c r="I2216" s="107" t="s">
        <v>1044</v>
      </c>
      <c r="J2216" s="1" t="s">
        <v>57</v>
      </c>
      <c r="K2216" s="107" t="s">
        <v>1916</v>
      </c>
      <c r="L2216" s="9">
        <v>1.96</v>
      </c>
      <c r="M2216" s="108">
        <f t="shared" si="37"/>
        <v>980</v>
      </c>
      <c r="N2216" s="5" t="s">
        <v>12</v>
      </c>
      <c r="O2216" s="1" t="s">
        <v>1512</v>
      </c>
      <c r="P2216" s="1" t="s">
        <v>57</v>
      </c>
      <c r="Q2216" s="107" t="s">
        <v>226</v>
      </c>
      <c r="R2216" s="23">
        <v>45689</v>
      </c>
      <c r="S2216" s="1" t="s">
        <v>2776</v>
      </c>
      <c r="T2216" s="60" t="s">
        <v>1814</v>
      </c>
    </row>
    <row r="2217" spans="1:20" ht="95.1" customHeight="1" x14ac:dyDescent="0.25">
      <c r="A2217" s="121" t="s">
        <v>2280</v>
      </c>
      <c r="B2217" s="107">
        <v>2732</v>
      </c>
      <c r="C2217" s="107" t="s">
        <v>1496</v>
      </c>
      <c r="D2217" s="107" t="s">
        <v>1812</v>
      </c>
      <c r="E2217" s="36" t="s">
        <v>2636</v>
      </c>
      <c r="F2217" s="68">
        <v>1089519</v>
      </c>
      <c r="G2217" s="110" t="s">
        <v>1544</v>
      </c>
      <c r="H2217" s="45">
        <v>1500</v>
      </c>
      <c r="I2217" s="107" t="s">
        <v>1044</v>
      </c>
      <c r="J2217" s="1" t="s">
        <v>57</v>
      </c>
      <c r="K2217" s="107" t="s">
        <v>1917</v>
      </c>
      <c r="L2217" s="9">
        <v>488.37</v>
      </c>
      <c r="M2217" s="108">
        <f t="shared" si="37"/>
        <v>732555</v>
      </c>
      <c r="N2217" s="5" t="s">
        <v>12</v>
      </c>
      <c r="O2217" s="1" t="s">
        <v>1512</v>
      </c>
      <c r="P2217" s="1" t="s">
        <v>57</v>
      </c>
      <c r="Q2217" s="107" t="s">
        <v>226</v>
      </c>
      <c r="R2217" s="23">
        <v>45689</v>
      </c>
      <c r="S2217" s="1" t="s">
        <v>2776</v>
      </c>
      <c r="T2217" s="60" t="s">
        <v>1814</v>
      </c>
    </row>
    <row r="2218" spans="1:20" ht="95.1" customHeight="1" x14ac:dyDescent="0.25">
      <c r="A2218" s="121" t="s">
        <v>2280</v>
      </c>
      <c r="B2218" s="107">
        <v>2732</v>
      </c>
      <c r="C2218" s="107" t="s">
        <v>1496</v>
      </c>
      <c r="D2218" s="107" t="s">
        <v>1812</v>
      </c>
      <c r="E2218" s="36" t="s">
        <v>2636</v>
      </c>
      <c r="F2218" s="14" t="s">
        <v>1133</v>
      </c>
      <c r="G2218" s="110" t="s">
        <v>1544</v>
      </c>
      <c r="H2218" s="141">
        <v>3000</v>
      </c>
      <c r="I2218" s="107" t="s">
        <v>1044</v>
      </c>
      <c r="J2218" s="1" t="s">
        <v>57</v>
      </c>
      <c r="K2218" s="107" t="s">
        <v>1918</v>
      </c>
      <c r="L2218" s="9">
        <v>3.45</v>
      </c>
      <c r="M2218" s="108">
        <f t="shared" si="37"/>
        <v>10350</v>
      </c>
      <c r="N2218" s="5" t="s">
        <v>12</v>
      </c>
      <c r="O2218" s="1" t="s">
        <v>1512</v>
      </c>
      <c r="P2218" s="1" t="s">
        <v>57</v>
      </c>
      <c r="Q2218" s="107" t="s">
        <v>226</v>
      </c>
      <c r="R2218" s="23">
        <v>45689</v>
      </c>
      <c r="S2218" s="1" t="s">
        <v>2776</v>
      </c>
      <c r="T2218" s="60" t="s">
        <v>1814</v>
      </c>
    </row>
    <row r="2219" spans="1:20" ht="95.1" customHeight="1" x14ac:dyDescent="0.25">
      <c r="A2219" s="121" t="s">
        <v>2280</v>
      </c>
      <c r="B2219" s="107">
        <v>2732</v>
      </c>
      <c r="C2219" s="107" t="s">
        <v>1496</v>
      </c>
      <c r="D2219" s="107" t="s">
        <v>1812</v>
      </c>
      <c r="E2219" s="36" t="s">
        <v>2636</v>
      </c>
      <c r="F2219" s="69">
        <v>1057958</v>
      </c>
      <c r="G2219" s="110" t="s">
        <v>1544</v>
      </c>
      <c r="H2219" s="141">
        <v>4320</v>
      </c>
      <c r="I2219" s="107" t="s">
        <v>1044</v>
      </c>
      <c r="J2219" s="1" t="s">
        <v>57</v>
      </c>
      <c r="K2219" s="107" t="s">
        <v>1919</v>
      </c>
      <c r="L2219" s="9">
        <v>3.45</v>
      </c>
      <c r="M2219" s="108">
        <f t="shared" si="37"/>
        <v>14904</v>
      </c>
      <c r="N2219" s="5" t="s">
        <v>12</v>
      </c>
      <c r="O2219" s="1" t="s">
        <v>1512</v>
      </c>
      <c r="P2219" s="1" t="s">
        <v>57</v>
      </c>
      <c r="Q2219" s="107" t="s">
        <v>226</v>
      </c>
      <c r="R2219" s="23">
        <v>45689</v>
      </c>
      <c r="S2219" s="1" t="s">
        <v>2776</v>
      </c>
      <c r="T2219" s="60" t="s">
        <v>1814</v>
      </c>
    </row>
    <row r="2220" spans="1:20" ht="95.1" customHeight="1" x14ac:dyDescent="0.25">
      <c r="A2220" s="121" t="s">
        <v>2280</v>
      </c>
      <c r="B2220" s="107">
        <v>2732</v>
      </c>
      <c r="C2220" s="107" t="s">
        <v>1496</v>
      </c>
      <c r="D2220" s="107" t="s">
        <v>1812</v>
      </c>
      <c r="E2220" s="36" t="s">
        <v>2636</v>
      </c>
      <c r="F2220" s="69">
        <v>1075851</v>
      </c>
      <c r="G2220" s="110" t="s">
        <v>1636</v>
      </c>
      <c r="H2220" s="141">
        <v>360</v>
      </c>
      <c r="I2220" s="107" t="s">
        <v>1044</v>
      </c>
      <c r="J2220" s="1" t="s">
        <v>57</v>
      </c>
      <c r="K2220" s="107" t="s">
        <v>1920</v>
      </c>
      <c r="L2220" s="9">
        <v>2.19</v>
      </c>
      <c r="M2220" s="108">
        <f t="shared" si="37"/>
        <v>788.4</v>
      </c>
      <c r="N2220" s="5" t="s">
        <v>12</v>
      </c>
      <c r="O2220" s="1" t="s">
        <v>1512</v>
      </c>
      <c r="P2220" s="1" t="s">
        <v>57</v>
      </c>
      <c r="Q2220" s="107" t="s">
        <v>226</v>
      </c>
      <c r="R2220" s="23">
        <v>45689</v>
      </c>
      <c r="S2220" s="1" t="s">
        <v>2776</v>
      </c>
      <c r="T2220" s="60" t="s">
        <v>1814</v>
      </c>
    </row>
    <row r="2221" spans="1:20" ht="95.1" customHeight="1" x14ac:dyDescent="0.25">
      <c r="A2221" s="121" t="s">
        <v>2280</v>
      </c>
      <c r="B2221" s="107">
        <v>2732</v>
      </c>
      <c r="C2221" s="107" t="s">
        <v>1496</v>
      </c>
      <c r="D2221" s="107" t="s">
        <v>1812</v>
      </c>
      <c r="E2221" s="36" t="s">
        <v>2636</v>
      </c>
      <c r="F2221" s="69">
        <v>1101184</v>
      </c>
      <c r="G2221" s="110" t="s">
        <v>1636</v>
      </c>
      <c r="H2221" s="141">
        <v>990</v>
      </c>
      <c r="I2221" s="107" t="s">
        <v>1044</v>
      </c>
      <c r="J2221" s="1" t="s">
        <v>57</v>
      </c>
      <c r="K2221" s="107" t="s">
        <v>1921</v>
      </c>
      <c r="L2221" s="9">
        <v>4.57</v>
      </c>
      <c r="M2221" s="108">
        <f t="shared" si="37"/>
        <v>4524.3</v>
      </c>
      <c r="N2221" s="5" t="s">
        <v>12</v>
      </c>
      <c r="O2221" s="1" t="s">
        <v>1512</v>
      </c>
      <c r="P2221" s="1" t="s">
        <v>57</v>
      </c>
      <c r="Q2221" s="107" t="s">
        <v>226</v>
      </c>
      <c r="R2221" s="23">
        <v>45689</v>
      </c>
      <c r="S2221" s="1" t="s">
        <v>2776</v>
      </c>
      <c r="T2221" s="60" t="s">
        <v>1814</v>
      </c>
    </row>
    <row r="2222" spans="1:20" ht="95.1" customHeight="1" x14ac:dyDescent="0.25">
      <c r="A2222" s="121" t="s">
        <v>2280</v>
      </c>
      <c r="B2222" s="107">
        <v>2732</v>
      </c>
      <c r="C2222" s="107" t="s">
        <v>1496</v>
      </c>
      <c r="D2222" s="107" t="s">
        <v>1812</v>
      </c>
      <c r="E2222" s="36" t="s">
        <v>2636</v>
      </c>
      <c r="F2222" s="69">
        <v>1058048</v>
      </c>
      <c r="G2222" s="110" t="s">
        <v>1726</v>
      </c>
      <c r="H2222" s="141">
        <v>20</v>
      </c>
      <c r="I2222" s="107" t="s">
        <v>1044</v>
      </c>
      <c r="J2222" s="1" t="s">
        <v>57</v>
      </c>
      <c r="K2222" s="107" t="s">
        <v>1922</v>
      </c>
      <c r="L2222" s="9">
        <v>768.92</v>
      </c>
      <c r="M2222" s="108">
        <f t="shared" si="37"/>
        <v>15378.4</v>
      </c>
      <c r="N2222" s="5" t="s">
        <v>12</v>
      </c>
      <c r="O2222" s="1" t="s">
        <v>1512</v>
      </c>
      <c r="P2222" s="1" t="s">
        <v>57</v>
      </c>
      <c r="Q2222" s="107" t="s">
        <v>226</v>
      </c>
      <c r="R2222" s="23">
        <v>45689</v>
      </c>
      <c r="S2222" s="1" t="s">
        <v>2776</v>
      </c>
      <c r="T2222" s="60" t="s">
        <v>1814</v>
      </c>
    </row>
    <row r="2223" spans="1:20" ht="95.1" customHeight="1" x14ac:dyDescent="0.25">
      <c r="A2223" s="121" t="s">
        <v>2280</v>
      </c>
      <c r="B2223" s="107">
        <v>2732</v>
      </c>
      <c r="C2223" s="107" t="s">
        <v>1496</v>
      </c>
      <c r="D2223" s="107" t="s">
        <v>1812</v>
      </c>
      <c r="E2223" s="36" t="s">
        <v>2636</v>
      </c>
      <c r="F2223" s="69">
        <v>1088285</v>
      </c>
      <c r="G2223" s="110" t="s">
        <v>3729</v>
      </c>
      <c r="H2223" s="134">
        <v>1</v>
      </c>
      <c r="I2223" s="107" t="s">
        <v>1044</v>
      </c>
      <c r="J2223" s="1" t="s">
        <v>57</v>
      </c>
      <c r="K2223" s="107" t="s">
        <v>1923</v>
      </c>
      <c r="L2223" s="9">
        <v>1537.88</v>
      </c>
      <c r="M2223" s="108">
        <f t="shared" si="37"/>
        <v>1537.88</v>
      </c>
      <c r="N2223" s="5" t="s">
        <v>12</v>
      </c>
      <c r="O2223" s="1" t="s">
        <v>1512</v>
      </c>
      <c r="P2223" s="1" t="s">
        <v>57</v>
      </c>
      <c r="Q2223" s="107" t="s">
        <v>226</v>
      </c>
      <c r="R2223" s="23">
        <v>45689</v>
      </c>
      <c r="S2223" s="1" t="s">
        <v>2776</v>
      </c>
      <c r="T2223" s="60" t="s">
        <v>1814</v>
      </c>
    </row>
    <row r="2224" spans="1:20" ht="95.1" customHeight="1" x14ac:dyDescent="0.25">
      <c r="A2224" s="121" t="s">
        <v>2280</v>
      </c>
      <c r="B2224" s="107">
        <v>2732</v>
      </c>
      <c r="C2224" s="107" t="s">
        <v>1496</v>
      </c>
      <c r="D2224" s="107" t="s">
        <v>1812</v>
      </c>
      <c r="E2224" s="36" t="s">
        <v>2636</v>
      </c>
      <c r="F2224" s="14" t="s">
        <v>1133</v>
      </c>
      <c r="G2224" s="110" t="s">
        <v>1636</v>
      </c>
      <c r="H2224" s="141">
        <v>180</v>
      </c>
      <c r="I2224" s="107" t="s">
        <v>1044</v>
      </c>
      <c r="J2224" s="1" t="s">
        <v>57</v>
      </c>
      <c r="K2224" s="107" t="s">
        <v>1924</v>
      </c>
      <c r="L2224" s="9">
        <v>1.49</v>
      </c>
      <c r="M2224" s="108">
        <f t="shared" si="37"/>
        <v>268.2</v>
      </c>
      <c r="N2224" s="5" t="s">
        <v>12</v>
      </c>
      <c r="O2224" s="1" t="s">
        <v>1512</v>
      </c>
      <c r="P2224" s="1" t="s">
        <v>57</v>
      </c>
      <c r="Q2224" s="107" t="s">
        <v>226</v>
      </c>
      <c r="R2224" s="23">
        <v>45689</v>
      </c>
      <c r="S2224" s="1" t="s">
        <v>2776</v>
      </c>
      <c r="T2224" s="60" t="s">
        <v>1814</v>
      </c>
    </row>
    <row r="2225" spans="1:20" ht="95.1" customHeight="1" x14ac:dyDescent="0.25">
      <c r="A2225" s="121" t="s">
        <v>2280</v>
      </c>
      <c r="B2225" s="19">
        <v>2732</v>
      </c>
      <c r="C2225" s="107" t="s">
        <v>1496</v>
      </c>
      <c r="D2225" s="19" t="s">
        <v>1812</v>
      </c>
      <c r="E2225" s="36" t="s">
        <v>2636</v>
      </c>
      <c r="F2225" s="69" t="s">
        <v>1925</v>
      </c>
      <c r="G2225" s="110" t="s">
        <v>1636</v>
      </c>
      <c r="H2225" s="143">
        <v>180</v>
      </c>
      <c r="I2225" s="107" t="s">
        <v>1044</v>
      </c>
      <c r="J2225" s="1" t="s">
        <v>57</v>
      </c>
      <c r="K2225" s="19" t="s">
        <v>1926</v>
      </c>
      <c r="L2225" s="9">
        <v>1</v>
      </c>
      <c r="M2225" s="70">
        <f t="shared" si="37"/>
        <v>180</v>
      </c>
      <c r="N2225" s="5" t="s">
        <v>12</v>
      </c>
      <c r="O2225" s="1" t="s">
        <v>1512</v>
      </c>
      <c r="P2225" s="1" t="s">
        <v>57</v>
      </c>
      <c r="Q2225" s="19" t="s">
        <v>226</v>
      </c>
      <c r="R2225" s="23">
        <v>45689</v>
      </c>
      <c r="S2225" s="1" t="s">
        <v>2776</v>
      </c>
      <c r="T2225" s="123" t="s">
        <v>1814</v>
      </c>
    </row>
    <row r="2226" spans="1:20" ht="95.1" customHeight="1" x14ac:dyDescent="0.25">
      <c r="A2226" s="121" t="s">
        <v>2280</v>
      </c>
      <c r="B2226" s="107">
        <v>2732</v>
      </c>
      <c r="C2226" s="107" t="s">
        <v>1496</v>
      </c>
      <c r="D2226" s="107" t="s">
        <v>1812</v>
      </c>
      <c r="E2226" s="36" t="s">
        <v>2636</v>
      </c>
      <c r="F2226" s="69">
        <v>1089141</v>
      </c>
      <c r="G2226" s="110" t="s">
        <v>1544</v>
      </c>
      <c r="H2226" s="141">
        <v>1080</v>
      </c>
      <c r="I2226" s="107" t="s">
        <v>1044</v>
      </c>
      <c r="J2226" s="1" t="s">
        <v>57</v>
      </c>
      <c r="K2226" s="107" t="s">
        <v>1927</v>
      </c>
      <c r="L2226" s="9">
        <v>4.3099999999999996</v>
      </c>
      <c r="M2226" s="108">
        <f t="shared" si="37"/>
        <v>4654.7999999999993</v>
      </c>
      <c r="N2226" s="5" t="s">
        <v>12</v>
      </c>
      <c r="O2226" s="1" t="s">
        <v>1512</v>
      </c>
      <c r="P2226" s="1" t="s">
        <v>57</v>
      </c>
      <c r="Q2226" s="107" t="s">
        <v>226</v>
      </c>
      <c r="R2226" s="23">
        <v>45689</v>
      </c>
      <c r="S2226" s="1" t="s">
        <v>2776</v>
      </c>
      <c r="T2226" s="60" t="s">
        <v>1814</v>
      </c>
    </row>
    <row r="2227" spans="1:20" ht="95.1" customHeight="1" x14ac:dyDescent="0.25">
      <c r="A2227" s="121" t="s">
        <v>2280</v>
      </c>
      <c r="B2227" s="107">
        <v>2732</v>
      </c>
      <c r="C2227" s="107" t="s">
        <v>1496</v>
      </c>
      <c r="D2227" s="107" t="s">
        <v>1812</v>
      </c>
      <c r="E2227" s="36" t="s">
        <v>2636</v>
      </c>
      <c r="F2227" s="69">
        <v>1012605</v>
      </c>
      <c r="G2227" s="110" t="s">
        <v>1636</v>
      </c>
      <c r="H2227" s="141">
        <v>1480</v>
      </c>
      <c r="I2227" s="107" t="s">
        <v>1044</v>
      </c>
      <c r="J2227" s="1" t="s">
        <v>57</v>
      </c>
      <c r="K2227" s="107" t="s">
        <v>1928</v>
      </c>
      <c r="L2227" s="9">
        <v>0.21</v>
      </c>
      <c r="M2227" s="108">
        <f t="shared" si="37"/>
        <v>310.8</v>
      </c>
      <c r="N2227" s="5" t="s">
        <v>12</v>
      </c>
      <c r="O2227" s="1" t="s">
        <v>1512</v>
      </c>
      <c r="P2227" s="1" t="s">
        <v>57</v>
      </c>
      <c r="Q2227" s="107" t="s">
        <v>226</v>
      </c>
      <c r="R2227" s="23">
        <v>45689</v>
      </c>
      <c r="S2227" s="1" t="s">
        <v>2776</v>
      </c>
      <c r="T2227" s="60" t="s">
        <v>1814</v>
      </c>
    </row>
    <row r="2228" spans="1:20" ht="95.1" customHeight="1" x14ac:dyDescent="0.25">
      <c r="A2228" s="121" t="s">
        <v>2280</v>
      </c>
      <c r="B2228" s="19">
        <v>2732</v>
      </c>
      <c r="C2228" s="107" t="s">
        <v>1496</v>
      </c>
      <c r="D2228" s="19" t="s">
        <v>1812</v>
      </c>
      <c r="E2228" s="36" t="s">
        <v>2636</v>
      </c>
      <c r="F2228" s="69">
        <v>1082972</v>
      </c>
      <c r="G2228" s="110" t="s">
        <v>1636</v>
      </c>
      <c r="H2228" s="143">
        <v>500</v>
      </c>
      <c r="I2228" s="107" t="s">
        <v>1044</v>
      </c>
      <c r="J2228" s="1" t="s">
        <v>57</v>
      </c>
      <c r="K2228" s="19" t="s">
        <v>1929</v>
      </c>
      <c r="L2228" s="9">
        <v>0.35</v>
      </c>
      <c r="M2228" s="70">
        <f t="shared" si="37"/>
        <v>175</v>
      </c>
      <c r="N2228" s="5" t="s">
        <v>12</v>
      </c>
      <c r="O2228" s="1" t="s">
        <v>1512</v>
      </c>
      <c r="P2228" s="1" t="s">
        <v>57</v>
      </c>
      <c r="Q2228" s="19" t="s">
        <v>226</v>
      </c>
      <c r="R2228" s="23">
        <v>45689</v>
      </c>
      <c r="S2228" s="1" t="s">
        <v>2776</v>
      </c>
      <c r="T2228" s="123" t="s">
        <v>1814</v>
      </c>
    </row>
    <row r="2229" spans="1:20" ht="95.1" customHeight="1" x14ac:dyDescent="0.25">
      <c r="A2229" s="121" t="s">
        <v>2280</v>
      </c>
      <c r="B2229" s="19">
        <v>2732</v>
      </c>
      <c r="C2229" s="107" t="s">
        <v>1496</v>
      </c>
      <c r="D2229" s="19" t="s">
        <v>1812</v>
      </c>
      <c r="E2229" s="36" t="s">
        <v>2636</v>
      </c>
      <c r="F2229" s="69" t="s">
        <v>1930</v>
      </c>
      <c r="G2229" s="110" t="s">
        <v>1544</v>
      </c>
      <c r="H2229" s="143">
        <v>500</v>
      </c>
      <c r="I2229" s="107" t="s">
        <v>1044</v>
      </c>
      <c r="J2229" s="1" t="s">
        <v>57</v>
      </c>
      <c r="K2229" s="19" t="s">
        <v>1931</v>
      </c>
      <c r="L2229" s="9">
        <v>0.38</v>
      </c>
      <c r="M2229" s="70">
        <f t="shared" si="37"/>
        <v>190</v>
      </c>
      <c r="N2229" s="5" t="s">
        <v>12</v>
      </c>
      <c r="O2229" s="1" t="s">
        <v>1512</v>
      </c>
      <c r="P2229" s="1" t="s">
        <v>57</v>
      </c>
      <c r="Q2229" s="19" t="s">
        <v>226</v>
      </c>
      <c r="R2229" s="23">
        <v>45689</v>
      </c>
      <c r="S2229" s="1" t="s">
        <v>2776</v>
      </c>
      <c r="T2229" s="123" t="s">
        <v>1814</v>
      </c>
    </row>
    <row r="2230" spans="1:20" ht="95.1" customHeight="1" x14ac:dyDescent="0.25">
      <c r="A2230" s="121" t="s">
        <v>2280</v>
      </c>
      <c r="B2230" s="19">
        <v>2732</v>
      </c>
      <c r="C2230" s="107" t="s">
        <v>1496</v>
      </c>
      <c r="D2230" s="19" t="s">
        <v>1812</v>
      </c>
      <c r="E2230" s="36" t="s">
        <v>2636</v>
      </c>
      <c r="F2230" s="69" t="s">
        <v>1932</v>
      </c>
      <c r="G2230" s="110" t="s">
        <v>1636</v>
      </c>
      <c r="H2230" s="143">
        <v>1500</v>
      </c>
      <c r="I2230" s="107" t="s">
        <v>1044</v>
      </c>
      <c r="J2230" s="1" t="s">
        <v>57</v>
      </c>
      <c r="K2230" s="19" t="s">
        <v>1933</v>
      </c>
      <c r="L2230" s="9">
        <v>2.61</v>
      </c>
      <c r="M2230" s="70">
        <f t="shared" si="37"/>
        <v>3915</v>
      </c>
      <c r="N2230" s="5" t="s">
        <v>12</v>
      </c>
      <c r="O2230" s="1" t="s">
        <v>1512</v>
      </c>
      <c r="P2230" s="1" t="s">
        <v>57</v>
      </c>
      <c r="Q2230" s="19" t="s">
        <v>226</v>
      </c>
      <c r="R2230" s="23">
        <v>45689</v>
      </c>
      <c r="S2230" s="1" t="s">
        <v>2776</v>
      </c>
      <c r="T2230" s="123" t="s">
        <v>1814</v>
      </c>
    </row>
    <row r="2231" spans="1:20" ht="95.1" customHeight="1" x14ac:dyDescent="0.25">
      <c r="A2231" s="121" t="s">
        <v>2280</v>
      </c>
      <c r="B2231" s="107">
        <v>2732</v>
      </c>
      <c r="C2231" s="107" t="s">
        <v>1496</v>
      </c>
      <c r="D2231" s="107" t="s">
        <v>1812</v>
      </c>
      <c r="E2231" s="36" t="s">
        <v>2636</v>
      </c>
      <c r="F2231" s="69">
        <v>1012621</v>
      </c>
      <c r="G2231" s="110" t="s">
        <v>1636</v>
      </c>
      <c r="H2231" s="141">
        <v>1440</v>
      </c>
      <c r="I2231" s="107" t="s">
        <v>1044</v>
      </c>
      <c r="J2231" s="1" t="s">
        <v>57</v>
      </c>
      <c r="K2231" s="107" t="s">
        <v>1934</v>
      </c>
      <c r="L2231" s="9">
        <v>0.49</v>
      </c>
      <c r="M2231" s="108">
        <f t="shared" si="37"/>
        <v>705.6</v>
      </c>
      <c r="N2231" s="5" t="s">
        <v>12</v>
      </c>
      <c r="O2231" s="1" t="s">
        <v>1512</v>
      </c>
      <c r="P2231" s="1" t="s">
        <v>57</v>
      </c>
      <c r="Q2231" s="107" t="s">
        <v>226</v>
      </c>
      <c r="R2231" s="23">
        <v>45689</v>
      </c>
      <c r="S2231" s="1" t="s">
        <v>2776</v>
      </c>
      <c r="T2231" s="60" t="s">
        <v>1814</v>
      </c>
    </row>
    <row r="2232" spans="1:20" ht="95.1" customHeight="1" x14ac:dyDescent="0.25">
      <c r="A2232" s="121" t="s">
        <v>2280</v>
      </c>
      <c r="B2232" s="107">
        <v>2732</v>
      </c>
      <c r="C2232" s="107" t="s">
        <v>1496</v>
      </c>
      <c r="D2232" s="107" t="s">
        <v>1812</v>
      </c>
      <c r="E2232" s="36" t="s">
        <v>2636</v>
      </c>
      <c r="F2232" s="14" t="s">
        <v>1133</v>
      </c>
      <c r="G2232" s="110" t="s">
        <v>1636</v>
      </c>
      <c r="H2232" s="141">
        <v>6960</v>
      </c>
      <c r="I2232" s="107" t="s">
        <v>1044</v>
      </c>
      <c r="J2232" s="1" t="s">
        <v>57</v>
      </c>
      <c r="K2232" s="107" t="s">
        <v>1935</v>
      </c>
      <c r="L2232" s="9">
        <v>1.03</v>
      </c>
      <c r="M2232" s="108">
        <f t="shared" si="37"/>
        <v>7168.8</v>
      </c>
      <c r="N2232" s="5" t="s">
        <v>12</v>
      </c>
      <c r="O2232" s="1" t="s">
        <v>1512</v>
      </c>
      <c r="P2232" s="1" t="s">
        <v>57</v>
      </c>
      <c r="Q2232" s="107" t="s">
        <v>226</v>
      </c>
      <c r="R2232" s="23">
        <v>45689</v>
      </c>
      <c r="S2232" s="1" t="s">
        <v>2776</v>
      </c>
      <c r="T2232" s="60" t="s">
        <v>1814</v>
      </c>
    </row>
    <row r="2233" spans="1:20" ht="95.1" customHeight="1" x14ac:dyDescent="0.25">
      <c r="A2233" s="121" t="s">
        <v>2280</v>
      </c>
      <c r="B2233" s="107">
        <v>2732</v>
      </c>
      <c r="C2233" s="107" t="s">
        <v>1496</v>
      </c>
      <c r="D2233" s="107" t="s">
        <v>1812</v>
      </c>
      <c r="E2233" s="36" t="s">
        <v>2636</v>
      </c>
      <c r="F2233" s="69">
        <v>1018810</v>
      </c>
      <c r="G2233" s="110" t="s">
        <v>1636</v>
      </c>
      <c r="H2233" s="141">
        <v>720</v>
      </c>
      <c r="I2233" s="107" t="s">
        <v>1044</v>
      </c>
      <c r="J2233" s="1" t="s">
        <v>57</v>
      </c>
      <c r="K2233" s="107" t="s">
        <v>1936</v>
      </c>
      <c r="L2233" s="9">
        <v>2.16</v>
      </c>
      <c r="M2233" s="108">
        <f t="shared" si="37"/>
        <v>1555.2</v>
      </c>
      <c r="N2233" s="5" t="s">
        <v>12</v>
      </c>
      <c r="O2233" s="1" t="s">
        <v>1512</v>
      </c>
      <c r="P2233" s="1" t="s">
        <v>57</v>
      </c>
      <c r="Q2233" s="107" t="s">
        <v>226</v>
      </c>
      <c r="R2233" s="23">
        <v>45689</v>
      </c>
      <c r="S2233" s="1" t="s">
        <v>2776</v>
      </c>
      <c r="T2233" s="60" t="s">
        <v>1814</v>
      </c>
    </row>
    <row r="2234" spans="1:20" ht="95.1" customHeight="1" x14ac:dyDescent="0.25">
      <c r="A2234" s="121" t="s">
        <v>2280</v>
      </c>
      <c r="B2234" s="107">
        <v>2732</v>
      </c>
      <c r="C2234" s="107" t="s">
        <v>1496</v>
      </c>
      <c r="D2234" s="107" t="s">
        <v>1812</v>
      </c>
      <c r="E2234" s="36" t="s">
        <v>2636</v>
      </c>
      <c r="F2234" s="14" t="s">
        <v>1133</v>
      </c>
      <c r="G2234" s="107" t="s">
        <v>1496</v>
      </c>
      <c r="H2234" s="141">
        <v>2160</v>
      </c>
      <c r="I2234" s="107" t="s">
        <v>1044</v>
      </c>
      <c r="J2234" s="1" t="s">
        <v>57</v>
      </c>
      <c r="K2234" s="107" t="s">
        <v>1937</v>
      </c>
      <c r="L2234" s="9">
        <v>2.2999999999999998</v>
      </c>
      <c r="M2234" s="108">
        <f t="shared" si="37"/>
        <v>4968</v>
      </c>
      <c r="N2234" s="5" t="s">
        <v>12</v>
      </c>
      <c r="O2234" s="1" t="s">
        <v>1512</v>
      </c>
      <c r="P2234" s="1" t="s">
        <v>57</v>
      </c>
      <c r="Q2234" s="107" t="s">
        <v>226</v>
      </c>
      <c r="R2234" s="23">
        <v>45689</v>
      </c>
      <c r="S2234" s="1" t="s">
        <v>2776</v>
      </c>
      <c r="T2234" s="60" t="s">
        <v>1814</v>
      </c>
    </row>
    <row r="2235" spans="1:20" ht="95.1" customHeight="1" x14ac:dyDescent="0.25">
      <c r="A2235" s="121" t="s">
        <v>2280</v>
      </c>
      <c r="B2235" s="107">
        <v>2732</v>
      </c>
      <c r="C2235" s="107" t="s">
        <v>1496</v>
      </c>
      <c r="D2235" s="107" t="s">
        <v>1812</v>
      </c>
      <c r="E2235" s="36" t="s">
        <v>2636</v>
      </c>
      <c r="F2235" s="69">
        <v>1110085</v>
      </c>
      <c r="G2235" s="110" t="s">
        <v>1544</v>
      </c>
      <c r="H2235" s="141">
        <v>1000</v>
      </c>
      <c r="I2235" s="107" t="s">
        <v>1044</v>
      </c>
      <c r="J2235" s="1" t="s">
        <v>57</v>
      </c>
      <c r="K2235" s="107" t="s">
        <v>1938</v>
      </c>
      <c r="L2235" s="9">
        <v>1.95</v>
      </c>
      <c r="M2235" s="108">
        <f t="shared" si="37"/>
        <v>1950</v>
      </c>
      <c r="N2235" s="5" t="s">
        <v>12</v>
      </c>
      <c r="O2235" s="1" t="s">
        <v>1512</v>
      </c>
      <c r="P2235" s="1" t="s">
        <v>57</v>
      </c>
      <c r="Q2235" s="107" t="s">
        <v>226</v>
      </c>
      <c r="R2235" s="23">
        <v>45689</v>
      </c>
      <c r="S2235" s="1" t="s">
        <v>2776</v>
      </c>
      <c r="T2235" s="60" t="s">
        <v>1814</v>
      </c>
    </row>
    <row r="2236" spans="1:20" ht="95.1" customHeight="1" x14ac:dyDescent="0.25">
      <c r="A2236" s="121" t="s">
        <v>2280</v>
      </c>
      <c r="B2236" s="107">
        <v>2732</v>
      </c>
      <c r="C2236" s="107" t="s">
        <v>1496</v>
      </c>
      <c r="D2236" s="107" t="s">
        <v>1812</v>
      </c>
      <c r="E2236" s="36" t="s">
        <v>2636</v>
      </c>
      <c r="F2236" s="69">
        <v>1012636</v>
      </c>
      <c r="G2236" s="110" t="s">
        <v>1636</v>
      </c>
      <c r="H2236" s="141">
        <v>1500</v>
      </c>
      <c r="I2236" s="107" t="s">
        <v>1044</v>
      </c>
      <c r="J2236" s="1" t="s">
        <v>57</v>
      </c>
      <c r="K2236" s="107" t="s">
        <v>1939</v>
      </c>
      <c r="L2236" s="9">
        <v>7.0000000000000007E-2</v>
      </c>
      <c r="M2236" s="108">
        <f t="shared" si="37"/>
        <v>105.00000000000001</v>
      </c>
      <c r="N2236" s="5" t="s">
        <v>12</v>
      </c>
      <c r="O2236" s="1" t="s">
        <v>1512</v>
      </c>
      <c r="P2236" s="1" t="s">
        <v>57</v>
      </c>
      <c r="Q2236" s="107" t="s">
        <v>226</v>
      </c>
      <c r="R2236" s="23">
        <v>45689</v>
      </c>
      <c r="S2236" s="1" t="s">
        <v>2776</v>
      </c>
      <c r="T2236" s="60" t="s">
        <v>1814</v>
      </c>
    </row>
    <row r="2237" spans="1:20" ht="95.1" customHeight="1" x14ac:dyDescent="0.25">
      <c r="A2237" s="121" t="s">
        <v>2280</v>
      </c>
      <c r="B2237" s="107">
        <v>2732</v>
      </c>
      <c r="C2237" s="107" t="s">
        <v>1496</v>
      </c>
      <c r="D2237" s="107" t="s">
        <v>1812</v>
      </c>
      <c r="E2237" s="36" t="s">
        <v>2636</v>
      </c>
      <c r="F2237" s="69">
        <v>1012634</v>
      </c>
      <c r="G2237" s="110" t="s">
        <v>1817</v>
      </c>
      <c r="H2237" s="141">
        <v>50</v>
      </c>
      <c r="I2237" s="107" t="s">
        <v>1044</v>
      </c>
      <c r="J2237" s="1" t="s">
        <v>57</v>
      </c>
      <c r="K2237" s="107" t="s">
        <v>1940</v>
      </c>
      <c r="L2237" s="9">
        <v>11.68</v>
      </c>
      <c r="M2237" s="108">
        <f t="shared" si="37"/>
        <v>584</v>
      </c>
      <c r="N2237" s="5" t="s">
        <v>12</v>
      </c>
      <c r="O2237" s="1" t="s">
        <v>1512</v>
      </c>
      <c r="P2237" s="1" t="s">
        <v>57</v>
      </c>
      <c r="Q2237" s="107" t="s">
        <v>226</v>
      </c>
      <c r="R2237" s="23">
        <v>45689</v>
      </c>
      <c r="S2237" s="1" t="s">
        <v>2776</v>
      </c>
      <c r="T2237" s="60" t="s">
        <v>1814</v>
      </c>
    </row>
    <row r="2238" spans="1:20" ht="95.1" customHeight="1" x14ac:dyDescent="0.25">
      <c r="A2238" s="121" t="s">
        <v>2280</v>
      </c>
      <c r="B2238" s="107">
        <v>2732</v>
      </c>
      <c r="C2238" s="107" t="s">
        <v>1496</v>
      </c>
      <c r="D2238" s="107" t="s">
        <v>1812</v>
      </c>
      <c r="E2238" s="36" t="s">
        <v>2636</v>
      </c>
      <c r="F2238" s="69">
        <v>1089738</v>
      </c>
      <c r="G2238" s="110" t="s">
        <v>1544</v>
      </c>
      <c r="H2238" s="141">
        <v>800</v>
      </c>
      <c r="I2238" s="107" t="s">
        <v>1044</v>
      </c>
      <c r="J2238" s="1" t="s">
        <v>57</v>
      </c>
      <c r="K2238" s="107" t="s">
        <v>1941</v>
      </c>
      <c r="L2238" s="9">
        <v>2.84</v>
      </c>
      <c r="M2238" s="108">
        <f t="shared" si="37"/>
        <v>2272</v>
      </c>
      <c r="N2238" s="5" t="s">
        <v>12</v>
      </c>
      <c r="O2238" s="1" t="s">
        <v>1512</v>
      </c>
      <c r="P2238" s="1" t="s">
        <v>57</v>
      </c>
      <c r="Q2238" s="107" t="s">
        <v>226</v>
      </c>
      <c r="R2238" s="23">
        <v>45689</v>
      </c>
      <c r="S2238" s="1" t="s">
        <v>2776</v>
      </c>
      <c r="T2238" s="60" t="s">
        <v>1814</v>
      </c>
    </row>
    <row r="2239" spans="1:20" ht="95.1" customHeight="1" x14ac:dyDescent="0.25">
      <c r="A2239" s="121" t="s">
        <v>2280</v>
      </c>
      <c r="B2239" s="107">
        <v>2732</v>
      </c>
      <c r="C2239" s="107" t="s">
        <v>1496</v>
      </c>
      <c r="D2239" s="107" t="s">
        <v>1812</v>
      </c>
      <c r="E2239" s="36" t="s">
        <v>2636</v>
      </c>
      <c r="F2239" s="69">
        <v>1089471</v>
      </c>
      <c r="G2239" s="110" t="s">
        <v>1544</v>
      </c>
      <c r="H2239" s="141">
        <v>1000</v>
      </c>
      <c r="I2239" s="107" t="s">
        <v>1044</v>
      </c>
      <c r="J2239" s="1" t="s">
        <v>57</v>
      </c>
      <c r="K2239" s="107" t="s">
        <v>1942</v>
      </c>
      <c r="L2239" s="9">
        <v>2.4300000000000002</v>
      </c>
      <c r="M2239" s="108">
        <f t="shared" si="37"/>
        <v>2430</v>
      </c>
      <c r="N2239" s="5" t="s">
        <v>12</v>
      </c>
      <c r="O2239" s="1" t="s">
        <v>1512</v>
      </c>
      <c r="P2239" s="1" t="s">
        <v>57</v>
      </c>
      <c r="Q2239" s="107" t="s">
        <v>226</v>
      </c>
      <c r="R2239" s="23">
        <v>45689</v>
      </c>
      <c r="S2239" s="1" t="s">
        <v>2776</v>
      </c>
      <c r="T2239" s="60" t="s">
        <v>1814</v>
      </c>
    </row>
    <row r="2240" spans="1:20" ht="95.1" customHeight="1" x14ac:dyDescent="0.25">
      <c r="A2240" s="121" t="s">
        <v>2280</v>
      </c>
      <c r="B2240" s="107">
        <v>2732</v>
      </c>
      <c r="C2240" s="107" t="s">
        <v>1496</v>
      </c>
      <c r="D2240" s="107" t="s">
        <v>1812</v>
      </c>
      <c r="E2240" s="36" t="s">
        <v>2636</v>
      </c>
      <c r="F2240" s="69">
        <v>1089472</v>
      </c>
      <c r="G2240" s="110" t="s">
        <v>1544</v>
      </c>
      <c r="H2240" s="141">
        <v>5000</v>
      </c>
      <c r="I2240" s="107" t="s">
        <v>1044</v>
      </c>
      <c r="J2240" s="1" t="s">
        <v>57</v>
      </c>
      <c r="K2240" s="107" t="s">
        <v>1943</v>
      </c>
      <c r="L2240" s="9">
        <v>4.1500000000000004</v>
      </c>
      <c r="M2240" s="108">
        <f t="shared" si="37"/>
        <v>20750</v>
      </c>
      <c r="N2240" s="5" t="s">
        <v>12</v>
      </c>
      <c r="O2240" s="1" t="s">
        <v>1512</v>
      </c>
      <c r="P2240" s="1" t="s">
        <v>57</v>
      </c>
      <c r="Q2240" s="107" t="s">
        <v>226</v>
      </c>
      <c r="R2240" s="23">
        <v>45689</v>
      </c>
      <c r="S2240" s="1" t="s">
        <v>2776</v>
      </c>
      <c r="T2240" s="60" t="s">
        <v>1814</v>
      </c>
    </row>
    <row r="2241" spans="1:20" ht="95.1" customHeight="1" x14ac:dyDescent="0.25">
      <c r="A2241" s="121" t="s">
        <v>2280</v>
      </c>
      <c r="B2241" s="107">
        <v>2732</v>
      </c>
      <c r="C2241" s="107" t="s">
        <v>1496</v>
      </c>
      <c r="D2241" s="107" t="s">
        <v>1812</v>
      </c>
      <c r="E2241" s="36" t="s">
        <v>2636</v>
      </c>
      <c r="F2241" s="69">
        <v>1096152</v>
      </c>
      <c r="G2241" s="110" t="s">
        <v>1726</v>
      </c>
      <c r="H2241" s="141">
        <v>150</v>
      </c>
      <c r="I2241" s="107" t="s">
        <v>1044</v>
      </c>
      <c r="J2241" s="1" t="s">
        <v>57</v>
      </c>
      <c r="K2241" s="107" t="s">
        <v>1944</v>
      </c>
      <c r="L2241" s="9">
        <v>3811.74</v>
      </c>
      <c r="M2241" s="108">
        <f t="shared" si="37"/>
        <v>571761</v>
      </c>
      <c r="N2241" s="5" t="s">
        <v>12</v>
      </c>
      <c r="O2241" s="1" t="s">
        <v>1512</v>
      </c>
      <c r="P2241" s="1" t="s">
        <v>57</v>
      </c>
      <c r="Q2241" s="107" t="s">
        <v>226</v>
      </c>
      <c r="R2241" s="23">
        <v>45689</v>
      </c>
      <c r="S2241" s="1" t="s">
        <v>2776</v>
      </c>
      <c r="T2241" s="60" t="s">
        <v>1814</v>
      </c>
    </row>
    <row r="2242" spans="1:20" ht="95.1" customHeight="1" x14ac:dyDescent="0.25">
      <c r="A2242" s="121" t="s">
        <v>2280</v>
      </c>
      <c r="B2242" s="107">
        <v>2732</v>
      </c>
      <c r="C2242" s="107" t="s">
        <v>1496</v>
      </c>
      <c r="D2242" s="107" t="s">
        <v>1812</v>
      </c>
      <c r="E2242" s="36" t="s">
        <v>2636</v>
      </c>
      <c r="F2242" s="69">
        <v>1099154</v>
      </c>
      <c r="G2242" s="110" t="s">
        <v>1726</v>
      </c>
      <c r="H2242" s="141">
        <v>50</v>
      </c>
      <c r="I2242" s="107" t="s">
        <v>1044</v>
      </c>
      <c r="J2242" s="1" t="s">
        <v>57</v>
      </c>
      <c r="K2242" s="107" t="s">
        <v>1945</v>
      </c>
      <c r="L2242" s="9">
        <v>3811.74</v>
      </c>
      <c r="M2242" s="108">
        <f t="shared" si="37"/>
        <v>190587</v>
      </c>
      <c r="N2242" s="5" t="s">
        <v>12</v>
      </c>
      <c r="O2242" s="1" t="s">
        <v>1512</v>
      </c>
      <c r="P2242" s="1" t="s">
        <v>57</v>
      </c>
      <c r="Q2242" s="107" t="s">
        <v>226</v>
      </c>
      <c r="R2242" s="23">
        <v>45689</v>
      </c>
      <c r="S2242" s="1" t="s">
        <v>2776</v>
      </c>
      <c r="T2242" s="60" t="s">
        <v>1814</v>
      </c>
    </row>
    <row r="2243" spans="1:20" ht="95.1" customHeight="1" x14ac:dyDescent="0.25">
      <c r="A2243" s="121" t="s">
        <v>2280</v>
      </c>
      <c r="B2243" s="107">
        <v>2732</v>
      </c>
      <c r="C2243" s="107" t="s">
        <v>1496</v>
      </c>
      <c r="D2243" s="107" t="s">
        <v>1812</v>
      </c>
      <c r="E2243" s="36" t="s">
        <v>2636</v>
      </c>
      <c r="F2243" s="69">
        <v>1063039</v>
      </c>
      <c r="G2243" s="110" t="s">
        <v>1544</v>
      </c>
      <c r="H2243" s="141">
        <v>500</v>
      </c>
      <c r="I2243" s="107" t="s">
        <v>1044</v>
      </c>
      <c r="J2243" s="1" t="s">
        <v>57</v>
      </c>
      <c r="K2243" s="107" t="s">
        <v>1946</v>
      </c>
      <c r="L2243" s="9">
        <v>3.32</v>
      </c>
      <c r="M2243" s="108">
        <f t="shared" si="37"/>
        <v>1660</v>
      </c>
      <c r="N2243" s="5" t="s">
        <v>12</v>
      </c>
      <c r="O2243" s="1" t="s">
        <v>1512</v>
      </c>
      <c r="P2243" s="1" t="s">
        <v>57</v>
      </c>
      <c r="Q2243" s="107" t="s">
        <v>226</v>
      </c>
      <c r="R2243" s="23">
        <v>45689</v>
      </c>
      <c r="S2243" s="1" t="s">
        <v>2776</v>
      </c>
      <c r="T2243" s="60" t="s">
        <v>1814</v>
      </c>
    </row>
    <row r="2244" spans="1:20" ht="95.1" customHeight="1" x14ac:dyDescent="0.25">
      <c r="A2244" s="121" t="s">
        <v>2280</v>
      </c>
      <c r="B2244" s="107">
        <v>2732</v>
      </c>
      <c r="C2244" s="107" t="s">
        <v>1496</v>
      </c>
      <c r="D2244" s="107" t="s">
        <v>1812</v>
      </c>
      <c r="E2244" s="36" t="s">
        <v>2636</v>
      </c>
      <c r="F2244" s="69">
        <v>1062458</v>
      </c>
      <c r="G2244" s="110" t="s">
        <v>1636</v>
      </c>
      <c r="H2244" s="141">
        <v>1092</v>
      </c>
      <c r="I2244" s="107" t="s">
        <v>1044</v>
      </c>
      <c r="J2244" s="1" t="s">
        <v>57</v>
      </c>
      <c r="K2244" s="107" t="s">
        <v>1947</v>
      </c>
      <c r="L2244" s="9">
        <v>221.9</v>
      </c>
      <c r="M2244" s="108">
        <f t="shared" si="37"/>
        <v>242314.80000000002</v>
      </c>
      <c r="N2244" s="5" t="s">
        <v>12</v>
      </c>
      <c r="O2244" s="1" t="s">
        <v>1512</v>
      </c>
      <c r="P2244" s="1" t="s">
        <v>57</v>
      </c>
      <c r="Q2244" s="107" t="s">
        <v>226</v>
      </c>
      <c r="R2244" s="23">
        <v>45689</v>
      </c>
      <c r="S2244" s="1" t="s">
        <v>2776</v>
      </c>
      <c r="T2244" s="60" t="s">
        <v>1814</v>
      </c>
    </row>
    <row r="2245" spans="1:20" ht="95.1" customHeight="1" x14ac:dyDescent="0.25">
      <c r="A2245" s="121" t="s">
        <v>2280</v>
      </c>
      <c r="B2245" s="107">
        <v>2732</v>
      </c>
      <c r="C2245" s="107" t="s">
        <v>1496</v>
      </c>
      <c r="D2245" s="107" t="s">
        <v>1812</v>
      </c>
      <c r="E2245" s="36" t="s">
        <v>2636</v>
      </c>
      <c r="F2245" s="69">
        <v>1109324</v>
      </c>
      <c r="G2245" s="110" t="s">
        <v>1636</v>
      </c>
      <c r="H2245" s="141">
        <v>1442</v>
      </c>
      <c r="I2245" s="107" t="s">
        <v>1044</v>
      </c>
      <c r="J2245" s="1" t="s">
        <v>57</v>
      </c>
      <c r="K2245" s="107" t="s">
        <v>1948</v>
      </c>
      <c r="L2245" s="9">
        <v>111.76</v>
      </c>
      <c r="M2245" s="108">
        <f t="shared" si="37"/>
        <v>161157.92000000001</v>
      </c>
      <c r="N2245" s="5" t="s">
        <v>12</v>
      </c>
      <c r="O2245" s="1" t="s">
        <v>1512</v>
      </c>
      <c r="P2245" s="1" t="s">
        <v>57</v>
      </c>
      <c r="Q2245" s="107" t="s">
        <v>226</v>
      </c>
      <c r="R2245" s="23">
        <v>45689</v>
      </c>
      <c r="S2245" s="1" t="s">
        <v>2776</v>
      </c>
      <c r="T2245" s="60" t="s">
        <v>1814</v>
      </c>
    </row>
    <row r="2246" spans="1:20" ht="95.1" customHeight="1" x14ac:dyDescent="0.25">
      <c r="A2246" s="121" t="s">
        <v>2280</v>
      </c>
      <c r="B2246" s="107">
        <v>2732</v>
      </c>
      <c r="C2246" s="107" t="s">
        <v>1496</v>
      </c>
      <c r="D2246" s="107" t="s">
        <v>1812</v>
      </c>
      <c r="E2246" s="36" t="s">
        <v>2636</v>
      </c>
      <c r="F2246" s="69">
        <v>1089856</v>
      </c>
      <c r="G2246" s="110" t="s">
        <v>1636</v>
      </c>
      <c r="H2246" s="141">
        <v>3000</v>
      </c>
      <c r="I2246" s="107" t="s">
        <v>1044</v>
      </c>
      <c r="J2246" s="1" t="s">
        <v>57</v>
      </c>
      <c r="K2246" s="107" t="s">
        <v>1949</v>
      </c>
      <c r="L2246" s="9">
        <v>5.25</v>
      </c>
      <c r="M2246" s="108">
        <f t="shared" si="37"/>
        <v>15750</v>
      </c>
      <c r="N2246" s="5" t="s">
        <v>12</v>
      </c>
      <c r="O2246" s="1" t="s">
        <v>1512</v>
      </c>
      <c r="P2246" s="1" t="s">
        <v>57</v>
      </c>
      <c r="Q2246" s="107" t="s">
        <v>226</v>
      </c>
      <c r="R2246" s="23">
        <v>45689</v>
      </c>
      <c r="S2246" s="1" t="s">
        <v>2776</v>
      </c>
      <c r="T2246" s="60" t="s">
        <v>1814</v>
      </c>
    </row>
    <row r="2247" spans="1:20" ht="95.1" customHeight="1" x14ac:dyDescent="0.25">
      <c r="A2247" s="121" t="s">
        <v>2280</v>
      </c>
      <c r="B2247" s="107">
        <v>2732</v>
      </c>
      <c r="C2247" s="107" t="s">
        <v>1496</v>
      </c>
      <c r="D2247" s="107" t="s">
        <v>1812</v>
      </c>
      <c r="E2247" s="36" t="s">
        <v>2636</v>
      </c>
      <c r="F2247" s="69">
        <v>1084996</v>
      </c>
      <c r="G2247" s="110" t="s">
        <v>1636</v>
      </c>
      <c r="H2247" s="141">
        <v>1000</v>
      </c>
      <c r="I2247" s="107" t="s">
        <v>1044</v>
      </c>
      <c r="J2247" s="1" t="s">
        <v>57</v>
      </c>
      <c r="K2247" s="107" t="s">
        <v>1950</v>
      </c>
      <c r="L2247" s="9">
        <v>6.18</v>
      </c>
      <c r="M2247" s="108">
        <f t="shared" si="37"/>
        <v>6180</v>
      </c>
      <c r="N2247" s="5" t="s">
        <v>12</v>
      </c>
      <c r="O2247" s="1" t="s">
        <v>1512</v>
      </c>
      <c r="P2247" s="1" t="s">
        <v>57</v>
      </c>
      <c r="Q2247" s="107" t="s">
        <v>226</v>
      </c>
      <c r="R2247" s="23">
        <v>45689</v>
      </c>
      <c r="S2247" s="1" t="s">
        <v>2776</v>
      </c>
      <c r="T2247" s="60" t="s">
        <v>1814</v>
      </c>
    </row>
    <row r="2248" spans="1:20" ht="95.1" customHeight="1" x14ac:dyDescent="0.25">
      <c r="A2248" s="121" t="s">
        <v>2280</v>
      </c>
      <c r="B2248" s="107">
        <v>2732</v>
      </c>
      <c r="C2248" s="107" t="s">
        <v>1496</v>
      </c>
      <c r="D2248" s="107" t="s">
        <v>1812</v>
      </c>
      <c r="E2248" s="36" t="s">
        <v>2636</v>
      </c>
      <c r="F2248" s="69">
        <v>1089701</v>
      </c>
      <c r="G2248" s="110" t="s">
        <v>1636</v>
      </c>
      <c r="H2248" s="141">
        <v>1500</v>
      </c>
      <c r="I2248" s="107" t="s">
        <v>1044</v>
      </c>
      <c r="J2248" s="1" t="s">
        <v>57</v>
      </c>
      <c r="K2248" s="107" t="s">
        <v>1951</v>
      </c>
      <c r="L2248" s="9">
        <v>9.2200000000000006</v>
      </c>
      <c r="M2248" s="108">
        <f t="shared" si="37"/>
        <v>13830.000000000002</v>
      </c>
      <c r="N2248" s="5" t="s">
        <v>12</v>
      </c>
      <c r="O2248" s="1" t="s">
        <v>1512</v>
      </c>
      <c r="P2248" s="1" t="s">
        <v>57</v>
      </c>
      <c r="Q2248" s="107" t="s">
        <v>226</v>
      </c>
      <c r="R2248" s="23">
        <v>45689</v>
      </c>
      <c r="S2248" s="1" t="s">
        <v>2776</v>
      </c>
      <c r="T2248" s="60" t="s">
        <v>1814</v>
      </c>
    </row>
    <row r="2249" spans="1:20" ht="95.1" customHeight="1" x14ac:dyDescent="0.25">
      <c r="A2249" s="121" t="s">
        <v>2280</v>
      </c>
      <c r="B2249" s="107">
        <v>2732</v>
      </c>
      <c r="C2249" s="107" t="s">
        <v>1496</v>
      </c>
      <c r="D2249" s="107" t="s">
        <v>1812</v>
      </c>
      <c r="E2249" s="36" t="s">
        <v>2636</v>
      </c>
      <c r="F2249" s="69">
        <v>1090609</v>
      </c>
      <c r="G2249" s="110" t="s">
        <v>1544</v>
      </c>
      <c r="H2249" s="141">
        <v>12960</v>
      </c>
      <c r="I2249" s="107" t="s">
        <v>1044</v>
      </c>
      <c r="J2249" s="1" t="s">
        <v>57</v>
      </c>
      <c r="K2249" s="107" t="s">
        <v>1952</v>
      </c>
      <c r="L2249" s="9">
        <v>93.27</v>
      </c>
      <c r="M2249" s="108">
        <f t="shared" si="37"/>
        <v>1208779.2</v>
      </c>
      <c r="N2249" s="5" t="s">
        <v>12</v>
      </c>
      <c r="O2249" s="1" t="s">
        <v>1512</v>
      </c>
      <c r="P2249" s="1" t="s">
        <v>57</v>
      </c>
      <c r="Q2249" s="107" t="s">
        <v>226</v>
      </c>
      <c r="R2249" s="23">
        <v>45689</v>
      </c>
      <c r="S2249" s="1" t="s">
        <v>2776</v>
      </c>
      <c r="T2249" s="60" t="s">
        <v>1814</v>
      </c>
    </row>
    <row r="2250" spans="1:20" ht="95.1" customHeight="1" x14ac:dyDescent="0.25">
      <c r="A2250" s="121" t="s">
        <v>2280</v>
      </c>
      <c r="B2250" s="107">
        <v>2732</v>
      </c>
      <c r="C2250" s="107" t="s">
        <v>1496</v>
      </c>
      <c r="D2250" s="107" t="s">
        <v>1812</v>
      </c>
      <c r="E2250" s="36" t="s">
        <v>2636</v>
      </c>
      <c r="F2250" s="69">
        <v>1012896</v>
      </c>
      <c r="G2250" s="110" t="s">
        <v>1636</v>
      </c>
      <c r="H2250" s="141">
        <v>360</v>
      </c>
      <c r="I2250" s="107" t="s">
        <v>1044</v>
      </c>
      <c r="J2250" s="1" t="s">
        <v>57</v>
      </c>
      <c r="K2250" s="107" t="s">
        <v>1953</v>
      </c>
      <c r="L2250" s="9">
        <v>248.67</v>
      </c>
      <c r="M2250" s="108">
        <f t="shared" si="37"/>
        <v>89521.2</v>
      </c>
      <c r="N2250" s="5" t="s">
        <v>12</v>
      </c>
      <c r="O2250" s="1" t="s">
        <v>1512</v>
      </c>
      <c r="P2250" s="1" t="s">
        <v>57</v>
      </c>
      <c r="Q2250" s="107" t="s">
        <v>226</v>
      </c>
      <c r="R2250" s="23">
        <v>45689</v>
      </c>
      <c r="S2250" s="1" t="s">
        <v>2776</v>
      </c>
      <c r="T2250" s="60" t="s">
        <v>1814</v>
      </c>
    </row>
    <row r="2251" spans="1:20" ht="95.1" customHeight="1" x14ac:dyDescent="0.25">
      <c r="A2251" s="121" t="s">
        <v>2280</v>
      </c>
      <c r="B2251" s="107">
        <v>2732</v>
      </c>
      <c r="C2251" s="107" t="s">
        <v>1496</v>
      </c>
      <c r="D2251" s="107" t="s">
        <v>1812</v>
      </c>
      <c r="E2251" s="36" t="s">
        <v>2636</v>
      </c>
      <c r="F2251" s="69">
        <v>1109328</v>
      </c>
      <c r="G2251" s="110" t="s">
        <v>1636</v>
      </c>
      <c r="H2251" s="141">
        <v>1440</v>
      </c>
      <c r="I2251" s="107" t="s">
        <v>1044</v>
      </c>
      <c r="J2251" s="1" t="s">
        <v>57</v>
      </c>
      <c r="K2251" s="107" t="s">
        <v>1954</v>
      </c>
      <c r="L2251" s="9">
        <v>0.15</v>
      </c>
      <c r="M2251" s="108">
        <f t="shared" si="37"/>
        <v>216</v>
      </c>
      <c r="N2251" s="5" t="s">
        <v>12</v>
      </c>
      <c r="O2251" s="1" t="s">
        <v>1512</v>
      </c>
      <c r="P2251" s="1" t="s">
        <v>57</v>
      </c>
      <c r="Q2251" s="107" t="s">
        <v>226</v>
      </c>
      <c r="R2251" s="23">
        <v>45689</v>
      </c>
      <c r="S2251" s="1" t="s">
        <v>2776</v>
      </c>
      <c r="T2251" s="60" t="s">
        <v>1814</v>
      </c>
    </row>
    <row r="2252" spans="1:20" ht="95.1" customHeight="1" x14ac:dyDescent="0.25">
      <c r="A2252" s="121" t="s">
        <v>2280</v>
      </c>
      <c r="B2252" s="107">
        <v>2732</v>
      </c>
      <c r="C2252" s="107" t="s">
        <v>1496</v>
      </c>
      <c r="D2252" s="107" t="s">
        <v>1812</v>
      </c>
      <c r="E2252" s="36" t="s">
        <v>2636</v>
      </c>
      <c r="F2252" s="69">
        <v>1038449</v>
      </c>
      <c r="G2252" s="110" t="s">
        <v>1636</v>
      </c>
      <c r="H2252" s="141">
        <v>500</v>
      </c>
      <c r="I2252" s="107" t="s">
        <v>1044</v>
      </c>
      <c r="J2252" s="1" t="s">
        <v>57</v>
      </c>
      <c r="K2252" s="107" t="s">
        <v>1955</v>
      </c>
      <c r="L2252" s="9">
        <v>284.31</v>
      </c>
      <c r="M2252" s="108">
        <f t="shared" si="37"/>
        <v>142155</v>
      </c>
      <c r="N2252" s="5" t="s">
        <v>12</v>
      </c>
      <c r="O2252" s="1" t="s">
        <v>1512</v>
      </c>
      <c r="P2252" s="1" t="s">
        <v>57</v>
      </c>
      <c r="Q2252" s="107" t="s">
        <v>226</v>
      </c>
      <c r="R2252" s="23">
        <v>45689</v>
      </c>
      <c r="S2252" s="1" t="s">
        <v>2776</v>
      </c>
      <c r="T2252" s="60" t="s">
        <v>1814</v>
      </c>
    </row>
    <row r="2253" spans="1:20" ht="95.1" customHeight="1" x14ac:dyDescent="0.25">
      <c r="A2253" s="121" t="s">
        <v>2280</v>
      </c>
      <c r="B2253" s="107">
        <v>2732</v>
      </c>
      <c r="C2253" s="107" t="s">
        <v>1496</v>
      </c>
      <c r="D2253" s="107" t="s">
        <v>1812</v>
      </c>
      <c r="E2253" s="36" t="s">
        <v>2636</v>
      </c>
      <c r="F2253" s="69">
        <v>1063077</v>
      </c>
      <c r="G2253" s="110" t="s">
        <v>1636</v>
      </c>
      <c r="H2253" s="141">
        <v>500</v>
      </c>
      <c r="I2253" s="107" t="s">
        <v>1044</v>
      </c>
      <c r="J2253" s="1" t="s">
        <v>57</v>
      </c>
      <c r="K2253" s="107" t="s">
        <v>1823</v>
      </c>
      <c r="L2253" s="9">
        <v>219.31</v>
      </c>
      <c r="M2253" s="108">
        <f t="shared" si="37"/>
        <v>109655</v>
      </c>
      <c r="N2253" s="5" t="s">
        <v>12</v>
      </c>
      <c r="O2253" s="1" t="s">
        <v>1512</v>
      </c>
      <c r="P2253" s="1" t="s">
        <v>57</v>
      </c>
      <c r="Q2253" s="107" t="s">
        <v>226</v>
      </c>
      <c r="R2253" s="23">
        <v>45689</v>
      </c>
      <c r="S2253" s="1" t="s">
        <v>2776</v>
      </c>
      <c r="T2253" s="60" t="s">
        <v>1814</v>
      </c>
    </row>
    <row r="2254" spans="1:20" ht="95.1" customHeight="1" x14ac:dyDescent="0.25">
      <c r="A2254" s="121" t="s">
        <v>2280</v>
      </c>
      <c r="B2254" s="107">
        <v>2732</v>
      </c>
      <c r="C2254" s="107" t="s">
        <v>1496</v>
      </c>
      <c r="D2254" s="107" t="s">
        <v>1812</v>
      </c>
      <c r="E2254" s="36" t="s">
        <v>2636</v>
      </c>
      <c r="F2254" s="69">
        <v>1108154</v>
      </c>
      <c r="G2254" s="110" t="s">
        <v>1726</v>
      </c>
      <c r="H2254" s="141">
        <v>200</v>
      </c>
      <c r="I2254" s="107" t="s">
        <v>1044</v>
      </c>
      <c r="J2254" s="1" t="s">
        <v>57</v>
      </c>
      <c r="K2254" s="107" t="s">
        <v>1956</v>
      </c>
      <c r="L2254" s="9">
        <v>1036.33</v>
      </c>
      <c r="M2254" s="108">
        <f t="shared" ref="M2254:M2317" si="38">L2254*H2254</f>
        <v>207266</v>
      </c>
      <c r="N2254" s="5" t="s">
        <v>12</v>
      </c>
      <c r="O2254" s="1" t="s">
        <v>1512</v>
      </c>
      <c r="P2254" s="1" t="s">
        <v>57</v>
      </c>
      <c r="Q2254" s="107" t="s">
        <v>226</v>
      </c>
      <c r="R2254" s="23">
        <v>45689</v>
      </c>
      <c r="S2254" s="1" t="s">
        <v>2776</v>
      </c>
      <c r="T2254" s="60" t="s">
        <v>1814</v>
      </c>
    </row>
    <row r="2255" spans="1:20" ht="95.1" customHeight="1" x14ac:dyDescent="0.25">
      <c r="A2255" s="121" t="s">
        <v>2280</v>
      </c>
      <c r="B2255" s="107">
        <v>2732</v>
      </c>
      <c r="C2255" s="107" t="s">
        <v>1496</v>
      </c>
      <c r="D2255" s="107" t="s">
        <v>1812</v>
      </c>
      <c r="E2255" s="36" t="s">
        <v>2636</v>
      </c>
      <c r="F2255" s="69">
        <v>1082856</v>
      </c>
      <c r="G2255" s="110" t="s">
        <v>1862</v>
      </c>
      <c r="H2255" s="141">
        <v>480</v>
      </c>
      <c r="I2255" s="107" t="s">
        <v>1044</v>
      </c>
      <c r="J2255" s="1" t="s">
        <v>57</v>
      </c>
      <c r="K2255" s="107" t="s">
        <v>1957</v>
      </c>
      <c r="L2255" s="9">
        <v>5.57</v>
      </c>
      <c r="M2255" s="108">
        <f t="shared" si="38"/>
        <v>2673.6000000000004</v>
      </c>
      <c r="N2255" s="5" t="s">
        <v>12</v>
      </c>
      <c r="O2255" s="1" t="s">
        <v>1512</v>
      </c>
      <c r="P2255" s="1" t="s">
        <v>57</v>
      </c>
      <c r="Q2255" s="107" t="s">
        <v>226</v>
      </c>
      <c r="R2255" s="23">
        <v>45689</v>
      </c>
      <c r="S2255" s="1" t="s">
        <v>2776</v>
      </c>
      <c r="T2255" s="60" t="s">
        <v>1814</v>
      </c>
    </row>
    <row r="2256" spans="1:20" ht="95.1" customHeight="1" x14ac:dyDescent="0.25">
      <c r="A2256" s="121" t="s">
        <v>2280</v>
      </c>
      <c r="B2256" s="107">
        <v>2732</v>
      </c>
      <c r="C2256" s="107" t="s">
        <v>1496</v>
      </c>
      <c r="D2256" s="107" t="s">
        <v>1812</v>
      </c>
      <c r="E2256" s="36" t="s">
        <v>2636</v>
      </c>
      <c r="F2256" s="69">
        <v>1105635</v>
      </c>
      <c r="G2256" s="110" t="s">
        <v>1544</v>
      </c>
      <c r="H2256" s="141">
        <v>500</v>
      </c>
      <c r="I2256" s="107" t="s">
        <v>1044</v>
      </c>
      <c r="J2256" s="1" t="s">
        <v>57</v>
      </c>
      <c r="K2256" s="107" t="s">
        <v>1958</v>
      </c>
      <c r="L2256" s="9">
        <v>2.4500000000000002</v>
      </c>
      <c r="M2256" s="108">
        <f t="shared" si="38"/>
        <v>1225</v>
      </c>
      <c r="N2256" s="5" t="s">
        <v>12</v>
      </c>
      <c r="O2256" s="1" t="s">
        <v>1512</v>
      </c>
      <c r="P2256" s="1" t="s">
        <v>57</v>
      </c>
      <c r="Q2256" s="107" t="s">
        <v>226</v>
      </c>
      <c r="R2256" s="23">
        <v>45689</v>
      </c>
      <c r="S2256" s="1" t="s">
        <v>2776</v>
      </c>
      <c r="T2256" s="60" t="s">
        <v>1814</v>
      </c>
    </row>
    <row r="2257" spans="1:20" ht="95.1" customHeight="1" x14ac:dyDescent="0.25">
      <c r="A2257" s="121" t="s">
        <v>2280</v>
      </c>
      <c r="B2257" s="107">
        <v>2732</v>
      </c>
      <c r="C2257" s="107" t="s">
        <v>1496</v>
      </c>
      <c r="D2257" s="107" t="s">
        <v>1812</v>
      </c>
      <c r="E2257" s="36" t="s">
        <v>2636</v>
      </c>
      <c r="F2257" s="69">
        <v>1063081</v>
      </c>
      <c r="G2257" s="110" t="s">
        <v>1636</v>
      </c>
      <c r="H2257" s="141">
        <v>500</v>
      </c>
      <c r="I2257" s="107" t="s">
        <v>1044</v>
      </c>
      <c r="J2257" s="1" t="s">
        <v>57</v>
      </c>
      <c r="K2257" s="107" t="s">
        <v>1959</v>
      </c>
      <c r="L2257" s="9">
        <v>0.55000000000000004</v>
      </c>
      <c r="M2257" s="108">
        <f t="shared" si="38"/>
        <v>275</v>
      </c>
      <c r="N2257" s="5" t="s">
        <v>12</v>
      </c>
      <c r="O2257" s="1" t="s">
        <v>1512</v>
      </c>
      <c r="P2257" s="1" t="s">
        <v>57</v>
      </c>
      <c r="Q2257" s="107" t="s">
        <v>226</v>
      </c>
      <c r="R2257" s="23">
        <v>45689</v>
      </c>
      <c r="S2257" s="1" t="s">
        <v>2776</v>
      </c>
      <c r="T2257" s="60" t="s">
        <v>1814</v>
      </c>
    </row>
    <row r="2258" spans="1:20" ht="95.1" customHeight="1" x14ac:dyDescent="0.25">
      <c r="A2258" s="121" t="s">
        <v>2280</v>
      </c>
      <c r="B2258" s="107">
        <v>2732</v>
      </c>
      <c r="C2258" s="107" t="s">
        <v>1496</v>
      </c>
      <c r="D2258" s="107" t="s">
        <v>1812</v>
      </c>
      <c r="E2258" s="36" t="s">
        <v>2636</v>
      </c>
      <c r="F2258" s="69">
        <v>1057972</v>
      </c>
      <c r="G2258" s="110" t="s">
        <v>1636</v>
      </c>
      <c r="H2258" s="141">
        <v>500</v>
      </c>
      <c r="I2258" s="107" t="s">
        <v>1044</v>
      </c>
      <c r="J2258" s="1" t="s">
        <v>57</v>
      </c>
      <c r="K2258" s="107" t="s">
        <v>1960</v>
      </c>
      <c r="L2258" s="9">
        <v>3.07</v>
      </c>
      <c r="M2258" s="108">
        <f t="shared" si="38"/>
        <v>1535</v>
      </c>
      <c r="N2258" s="5" t="s">
        <v>12</v>
      </c>
      <c r="O2258" s="1" t="s">
        <v>1512</v>
      </c>
      <c r="P2258" s="1" t="s">
        <v>57</v>
      </c>
      <c r="Q2258" s="107" t="s">
        <v>226</v>
      </c>
      <c r="R2258" s="23">
        <v>45689</v>
      </c>
      <c r="S2258" s="1" t="s">
        <v>2776</v>
      </c>
      <c r="T2258" s="60" t="s">
        <v>1814</v>
      </c>
    </row>
    <row r="2259" spans="1:20" ht="95.1" customHeight="1" x14ac:dyDescent="0.25">
      <c r="A2259" s="121" t="s">
        <v>2280</v>
      </c>
      <c r="B2259" s="107">
        <v>2732</v>
      </c>
      <c r="C2259" s="107" t="s">
        <v>1496</v>
      </c>
      <c r="D2259" s="107" t="s">
        <v>1812</v>
      </c>
      <c r="E2259" s="36" t="s">
        <v>2636</v>
      </c>
      <c r="F2259" s="69">
        <v>1063082</v>
      </c>
      <c r="G2259" s="110" t="s">
        <v>1636</v>
      </c>
      <c r="H2259" s="141">
        <v>728</v>
      </c>
      <c r="I2259" s="107" t="s">
        <v>1044</v>
      </c>
      <c r="J2259" s="1" t="s">
        <v>57</v>
      </c>
      <c r="K2259" s="107" t="s">
        <v>1961</v>
      </c>
      <c r="L2259" s="9">
        <v>21.1</v>
      </c>
      <c r="M2259" s="108">
        <f t="shared" si="38"/>
        <v>15360.800000000001</v>
      </c>
      <c r="N2259" s="5" t="s">
        <v>12</v>
      </c>
      <c r="O2259" s="1" t="s">
        <v>1512</v>
      </c>
      <c r="P2259" s="1" t="s">
        <v>57</v>
      </c>
      <c r="Q2259" s="107" t="s">
        <v>226</v>
      </c>
      <c r="R2259" s="23">
        <v>45689</v>
      </c>
      <c r="S2259" s="1" t="s">
        <v>2776</v>
      </c>
      <c r="T2259" s="60" t="s">
        <v>1814</v>
      </c>
    </row>
    <row r="2260" spans="1:20" ht="95.1" customHeight="1" x14ac:dyDescent="0.25">
      <c r="A2260" s="121" t="s">
        <v>2280</v>
      </c>
      <c r="B2260" s="107">
        <v>2732</v>
      </c>
      <c r="C2260" s="107" t="s">
        <v>1496</v>
      </c>
      <c r="D2260" s="107" t="s">
        <v>1812</v>
      </c>
      <c r="E2260" s="36" t="s">
        <v>2636</v>
      </c>
      <c r="F2260" s="69">
        <v>1080782</v>
      </c>
      <c r="G2260" s="110" t="s">
        <v>1726</v>
      </c>
      <c r="H2260" s="141">
        <v>109</v>
      </c>
      <c r="I2260" s="107" t="s">
        <v>1044</v>
      </c>
      <c r="J2260" s="1" t="s">
        <v>57</v>
      </c>
      <c r="K2260" s="107" t="s">
        <v>1962</v>
      </c>
      <c r="L2260" s="9">
        <v>36.49</v>
      </c>
      <c r="M2260" s="108">
        <f t="shared" si="38"/>
        <v>3977.4100000000003</v>
      </c>
      <c r="N2260" s="5" t="s">
        <v>12</v>
      </c>
      <c r="O2260" s="1" t="s">
        <v>1512</v>
      </c>
      <c r="P2260" s="1" t="s">
        <v>57</v>
      </c>
      <c r="Q2260" s="107" t="s">
        <v>226</v>
      </c>
      <c r="R2260" s="23">
        <v>45689</v>
      </c>
      <c r="S2260" s="1" t="s">
        <v>2776</v>
      </c>
      <c r="T2260" s="60" t="s">
        <v>1814</v>
      </c>
    </row>
    <row r="2261" spans="1:20" ht="95.1" customHeight="1" x14ac:dyDescent="0.25">
      <c r="A2261" s="121" t="s">
        <v>2280</v>
      </c>
      <c r="B2261" s="107">
        <v>2732</v>
      </c>
      <c r="C2261" s="107" t="s">
        <v>1496</v>
      </c>
      <c r="D2261" s="107" t="s">
        <v>1812</v>
      </c>
      <c r="E2261" s="36" t="s">
        <v>2636</v>
      </c>
      <c r="F2261" s="69">
        <v>1098768</v>
      </c>
      <c r="G2261" s="1" t="s">
        <v>44</v>
      </c>
      <c r="H2261" s="141">
        <v>50</v>
      </c>
      <c r="I2261" s="107" t="s">
        <v>1044</v>
      </c>
      <c r="J2261" s="1" t="s">
        <v>57</v>
      </c>
      <c r="K2261" s="107" t="s">
        <v>1963</v>
      </c>
      <c r="L2261" s="9">
        <v>254.61</v>
      </c>
      <c r="M2261" s="108">
        <f t="shared" si="38"/>
        <v>12730.5</v>
      </c>
      <c r="N2261" s="5" t="s">
        <v>12</v>
      </c>
      <c r="O2261" s="1" t="s">
        <v>1512</v>
      </c>
      <c r="P2261" s="1" t="s">
        <v>57</v>
      </c>
      <c r="Q2261" s="107" t="s">
        <v>226</v>
      </c>
      <c r="R2261" s="23">
        <v>45689</v>
      </c>
      <c r="S2261" s="1" t="s">
        <v>2776</v>
      </c>
      <c r="T2261" s="60" t="s">
        <v>1814</v>
      </c>
    </row>
    <row r="2262" spans="1:20" ht="95.1" customHeight="1" x14ac:dyDescent="0.25">
      <c r="A2262" s="121" t="s">
        <v>2280</v>
      </c>
      <c r="B2262" s="107">
        <v>2732</v>
      </c>
      <c r="C2262" s="107" t="s">
        <v>1496</v>
      </c>
      <c r="D2262" s="107" t="s">
        <v>1812</v>
      </c>
      <c r="E2262" s="36" t="s">
        <v>2636</v>
      </c>
      <c r="F2262" s="69">
        <v>1099311</v>
      </c>
      <c r="G2262" s="1" t="s">
        <v>44</v>
      </c>
      <c r="H2262" s="141">
        <v>50</v>
      </c>
      <c r="I2262" s="107" t="s">
        <v>1044</v>
      </c>
      <c r="J2262" s="1" t="s">
        <v>57</v>
      </c>
      <c r="K2262" s="107" t="s">
        <v>1964</v>
      </c>
      <c r="L2262" s="9">
        <v>198.08</v>
      </c>
      <c r="M2262" s="108">
        <f t="shared" si="38"/>
        <v>9904</v>
      </c>
      <c r="N2262" s="5" t="s">
        <v>12</v>
      </c>
      <c r="O2262" s="1" t="s">
        <v>1512</v>
      </c>
      <c r="P2262" s="1" t="s">
        <v>57</v>
      </c>
      <c r="Q2262" s="107" t="s">
        <v>226</v>
      </c>
      <c r="R2262" s="23">
        <v>45689</v>
      </c>
      <c r="S2262" s="1" t="s">
        <v>2776</v>
      </c>
      <c r="T2262" s="60" t="s">
        <v>1814</v>
      </c>
    </row>
    <row r="2263" spans="1:20" ht="95.1" customHeight="1" x14ac:dyDescent="0.25">
      <c r="A2263" s="121" t="s">
        <v>2280</v>
      </c>
      <c r="B2263" s="107">
        <v>2732</v>
      </c>
      <c r="C2263" s="107" t="s">
        <v>1496</v>
      </c>
      <c r="D2263" s="107" t="s">
        <v>1812</v>
      </c>
      <c r="E2263" s="36" t="s">
        <v>2636</v>
      </c>
      <c r="F2263" s="69">
        <v>6531288200001</v>
      </c>
      <c r="G2263" s="110" t="s">
        <v>1817</v>
      </c>
      <c r="H2263" s="141">
        <v>50</v>
      </c>
      <c r="I2263" s="107" t="s">
        <v>1044</v>
      </c>
      <c r="J2263" s="1" t="s">
        <v>57</v>
      </c>
      <c r="K2263" s="107" t="s">
        <v>1965</v>
      </c>
      <c r="L2263" s="9">
        <v>50.33</v>
      </c>
      <c r="M2263" s="108">
        <f t="shared" si="38"/>
        <v>2516.5</v>
      </c>
      <c r="N2263" s="5" t="s">
        <v>12</v>
      </c>
      <c r="O2263" s="1" t="s">
        <v>1512</v>
      </c>
      <c r="P2263" s="1" t="s">
        <v>57</v>
      </c>
      <c r="Q2263" s="107" t="s">
        <v>226</v>
      </c>
      <c r="R2263" s="23">
        <v>45689</v>
      </c>
      <c r="S2263" s="1" t="s">
        <v>2776</v>
      </c>
      <c r="T2263" s="60" t="s">
        <v>1814</v>
      </c>
    </row>
    <row r="2264" spans="1:20" ht="95.1" customHeight="1" x14ac:dyDescent="0.25">
      <c r="A2264" s="121" t="s">
        <v>2280</v>
      </c>
      <c r="B2264" s="107">
        <v>2732</v>
      </c>
      <c r="C2264" s="107" t="s">
        <v>1496</v>
      </c>
      <c r="D2264" s="107" t="s">
        <v>1812</v>
      </c>
      <c r="E2264" s="36" t="s">
        <v>2636</v>
      </c>
      <c r="F2264" s="69">
        <v>1063116</v>
      </c>
      <c r="G2264" s="110" t="s">
        <v>1726</v>
      </c>
      <c r="H2264" s="141">
        <v>165</v>
      </c>
      <c r="I2264" s="107" t="s">
        <v>1044</v>
      </c>
      <c r="J2264" s="1" t="s">
        <v>57</v>
      </c>
      <c r="K2264" s="107" t="s">
        <v>1966</v>
      </c>
      <c r="L2264" s="9">
        <v>280.58</v>
      </c>
      <c r="M2264" s="108">
        <f t="shared" si="38"/>
        <v>46295.7</v>
      </c>
      <c r="N2264" s="5" t="s">
        <v>12</v>
      </c>
      <c r="O2264" s="1" t="s">
        <v>1512</v>
      </c>
      <c r="P2264" s="1" t="s">
        <v>57</v>
      </c>
      <c r="Q2264" s="107" t="s">
        <v>226</v>
      </c>
      <c r="R2264" s="23">
        <v>45689</v>
      </c>
      <c r="S2264" s="1" t="s">
        <v>2776</v>
      </c>
      <c r="T2264" s="60" t="s">
        <v>1814</v>
      </c>
    </row>
    <row r="2265" spans="1:20" ht="95.1" customHeight="1" x14ac:dyDescent="0.25">
      <c r="A2265" s="121" t="s">
        <v>2280</v>
      </c>
      <c r="B2265" s="107">
        <v>2732</v>
      </c>
      <c r="C2265" s="107" t="s">
        <v>1496</v>
      </c>
      <c r="D2265" s="107" t="s">
        <v>1812</v>
      </c>
      <c r="E2265" s="36" t="s">
        <v>2636</v>
      </c>
      <c r="F2265" s="69">
        <v>1058337</v>
      </c>
      <c r="G2265" s="110" t="s">
        <v>1544</v>
      </c>
      <c r="H2265" s="141">
        <v>3600</v>
      </c>
      <c r="I2265" s="107" t="s">
        <v>1044</v>
      </c>
      <c r="J2265" s="1" t="s">
        <v>57</v>
      </c>
      <c r="K2265" s="107" t="s">
        <v>1967</v>
      </c>
      <c r="L2265" s="9">
        <v>0.31</v>
      </c>
      <c r="M2265" s="108">
        <f t="shared" si="38"/>
        <v>1116</v>
      </c>
      <c r="N2265" s="5" t="s">
        <v>12</v>
      </c>
      <c r="O2265" s="1" t="s">
        <v>1512</v>
      </c>
      <c r="P2265" s="1" t="s">
        <v>57</v>
      </c>
      <c r="Q2265" s="107" t="s">
        <v>226</v>
      </c>
      <c r="R2265" s="23">
        <v>45689</v>
      </c>
      <c r="S2265" s="1" t="s">
        <v>2776</v>
      </c>
      <c r="T2265" s="60" t="s">
        <v>1814</v>
      </c>
    </row>
    <row r="2266" spans="1:20" ht="95.1" customHeight="1" x14ac:dyDescent="0.25">
      <c r="A2266" s="121" t="s">
        <v>2280</v>
      </c>
      <c r="B2266" s="107">
        <v>2732</v>
      </c>
      <c r="C2266" s="107" t="s">
        <v>1496</v>
      </c>
      <c r="D2266" s="107" t="s">
        <v>1812</v>
      </c>
      <c r="E2266" s="36" t="s">
        <v>2636</v>
      </c>
      <c r="F2266" s="69">
        <v>1106930</v>
      </c>
      <c r="G2266" s="110" t="s">
        <v>1726</v>
      </c>
      <c r="H2266" s="141">
        <v>12</v>
      </c>
      <c r="I2266" s="107" t="s">
        <v>1044</v>
      </c>
      <c r="J2266" s="1" t="s">
        <v>57</v>
      </c>
      <c r="K2266" s="107" t="s">
        <v>1968</v>
      </c>
      <c r="L2266" s="9">
        <v>1810.21</v>
      </c>
      <c r="M2266" s="108">
        <f t="shared" si="38"/>
        <v>21722.52</v>
      </c>
      <c r="N2266" s="5" t="s">
        <v>12</v>
      </c>
      <c r="O2266" s="1" t="s">
        <v>1512</v>
      </c>
      <c r="P2266" s="1" t="s">
        <v>57</v>
      </c>
      <c r="Q2266" s="107" t="s">
        <v>226</v>
      </c>
      <c r="R2266" s="23">
        <v>45689</v>
      </c>
      <c r="S2266" s="1" t="s">
        <v>2776</v>
      </c>
      <c r="T2266" s="60" t="s">
        <v>1814</v>
      </c>
    </row>
    <row r="2267" spans="1:20" ht="95.1" customHeight="1" x14ac:dyDescent="0.25">
      <c r="A2267" s="121" t="s">
        <v>2280</v>
      </c>
      <c r="B2267" s="107">
        <v>2732</v>
      </c>
      <c r="C2267" s="107" t="s">
        <v>1496</v>
      </c>
      <c r="D2267" s="107" t="s">
        <v>1812</v>
      </c>
      <c r="E2267" s="36" t="s">
        <v>2636</v>
      </c>
      <c r="F2267" s="69">
        <v>1063119</v>
      </c>
      <c r="G2267" s="110" t="s">
        <v>1636</v>
      </c>
      <c r="H2267" s="141">
        <v>180</v>
      </c>
      <c r="I2267" s="107" t="s">
        <v>1044</v>
      </c>
      <c r="J2267" s="1" t="s">
        <v>57</v>
      </c>
      <c r="K2267" s="107" t="s">
        <v>1969</v>
      </c>
      <c r="L2267" s="9">
        <v>77.78</v>
      </c>
      <c r="M2267" s="108">
        <f t="shared" si="38"/>
        <v>14000.4</v>
      </c>
      <c r="N2267" s="5" t="s">
        <v>12</v>
      </c>
      <c r="O2267" s="1" t="s">
        <v>1512</v>
      </c>
      <c r="P2267" s="1" t="s">
        <v>57</v>
      </c>
      <c r="Q2267" s="107" t="s">
        <v>226</v>
      </c>
      <c r="R2267" s="23">
        <v>45689</v>
      </c>
      <c r="S2267" s="1" t="s">
        <v>2776</v>
      </c>
      <c r="T2267" s="60" t="s">
        <v>1814</v>
      </c>
    </row>
    <row r="2268" spans="1:20" ht="95.1" customHeight="1" x14ac:dyDescent="0.25">
      <c r="A2268" s="121" t="s">
        <v>2280</v>
      </c>
      <c r="B2268" s="107">
        <v>2732</v>
      </c>
      <c r="C2268" s="107" t="s">
        <v>1496</v>
      </c>
      <c r="D2268" s="107" t="s">
        <v>1812</v>
      </c>
      <c r="E2268" s="36" t="s">
        <v>2636</v>
      </c>
      <c r="F2268" s="69">
        <v>1089688</v>
      </c>
      <c r="G2268" s="110" t="s">
        <v>3729</v>
      </c>
      <c r="H2268" s="141">
        <v>6</v>
      </c>
      <c r="I2268" s="107" t="s">
        <v>1044</v>
      </c>
      <c r="J2268" s="1" t="s">
        <v>57</v>
      </c>
      <c r="K2268" s="107" t="s">
        <v>1970</v>
      </c>
      <c r="L2268" s="9">
        <v>67.34</v>
      </c>
      <c r="M2268" s="108">
        <f t="shared" si="38"/>
        <v>404.04</v>
      </c>
      <c r="N2268" s="5" t="s">
        <v>12</v>
      </c>
      <c r="O2268" s="1" t="s">
        <v>1512</v>
      </c>
      <c r="P2268" s="1" t="s">
        <v>57</v>
      </c>
      <c r="Q2268" s="107" t="s">
        <v>226</v>
      </c>
      <c r="R2268" s="23">
        <v>45689</v>
      </c>
      <c r="S2268" s="1" t="s">
        <v>2776</v>
      </c>
      <c r="T2268" s="60" t="s">
        <v>1814</v>
      </c>
    </row>
    <row r="2269" spans="1:20" ht="95.1" customHeight="1" x14ac:dyDescent="0.25">
      <c r="A2269" s="121" t="s">
        <v>2280</v>
      </c>
      <c r="B2269" s="107">
        <v>2732</v>
      </c>
      <c r="C2269" s="107" t="s">
        <v>1496</v>
      </c>
      <c r="D2269" s="107" t="s">
        <v>1812</v>
      </c>
      <c r="E2269" s="36" t="s">
        <v>2636</v>
      </c>
      <c r="F2269" s="69">
        <v>1076831</v>
      </c>
      <c r="G2269" s="110" t="s">
        <v>1636</v>
      </c>
      <c r="H2269" s="141">
        <v>2000</v>
      </c>
      <c r="I2269" s="107" t="s">
        <v>1044</v>
      </c>
      <c r="J2269" s="1" t="s">
        <v>57</v>
      </c>
      <c r="K2269" s="107" t="s">
        <v>1971</v>
      </c>
      <c r="L2269" s="9">
        <v>0.2</v>
      </c>
      <c r="M2269" s="108">
        <f t="shared" si="38"/>
        <v>400</v>
      </c>
      <c r="N2269" s="5" t="s">
        <v>12</v>
      </c>
      <c r="O2269" s="1" t="s">
        <v>1512</v>
      </c>
      <c r="P2269" s="1" t="s">
        <v>57</v>
      </c>
      <c r="Q2269" s="107" t="s">
        <v>226</v>
      </c>
      <c r="R2269" s="23">
        <v>45689</v>
      </c>
      <c r="S2269" s="1" t="s">
        <v>2776</v>
      </c>
      <c r="T2269" s="60" t="s">
        <v>1814</v>
      </c>
    </row>
    <row r="2270" spans="1:20" ht="95.1" customHeight="1" x14ac:dyDescent="0.25">
      <c r="A2270" s="121" t="s">
        <v>2280</v>
      </c>
      <c r="B2270" s="107">
        <v>2732</v>
      </c>
      <c r="C2270" s="107" t="s">
        <v>1496</v>
      </c>
      <c r="D2270" s="107" t="s">
        <v>1812</v>
      </c>
      <c r="E2270" s="36" t="s">
        <v>2636</v>
      </c>
      <c r="F2270" s="69">
        <v>6531111300001</v>
      </c>
      <c r="G2270" s="107" t="s">
        <v>1972</v>
      </c>
      <c r="H2270" s="141">
        <v>1980</v>
      </c>
      <c r="I2270" s="107" t="s">
        <v>1044</v>
      </c>
      <c r="J2270" s="1" t="s">
        <v>57</v>
      </c>
      <c r="K2270" s="107" t="s">
        <v>1973</v>
      </c>
      <c r="L2270" s="9">
        <v>3.02</v>
      </c>
      <c r="M2270" s="108">
        <f t="shared" si="38"/>
        <v>5979.6</v>
      </c>
      <c r="N2270" s="5" t="s">
        <v>12</v>
      </c>
      <c r="O2270" s="1" t="s">
        <v>1512</v>
      </c>
      <c r="P2270" s="1" t="s">
        <v>57</v>
      </c>
      <c r="Q2270" s="107" t="s">
        <v>226</v>
      </c>
      <c r="R2270" s="23">
        <v>45689</v>
      </c>
      <c r="S2270" s="1" t="s">
        <v>2776</v>
      </c>
      <c r="T2270" s="60" t="s">
        <v>1814</v>
      </c>
    </row>
    <row r="2271" spans="1:20" ht="95.1" customHeight="1" x14ac:dyDescent="0.25">
      <c r="A2271" s="121" t="s">
        <v>2280</v>
      </c>
      <c r="B2271" s="107">
        <v>2732</v>
      </c>
      <c r="C2271" s="107" t="s">
        <v>1496</v>
      </c>
      <c r="D2271" s="107" t="s">
        <v>1812</v>
      </c>
      <c r="E2271" s="36" t="s">
        <v>2636</v>
      </c>
      <c r="F2271" s="69">
        <v>6531294500002</v>
      </c>
      <c r="G2271" s="110" t="s">
        <v>1544</v>
      </c>
      <c r="H2271" s="141">
        <v>540</v>
      </c>
      <c r="I2271" s="107" t="s">
        <v>1044</v>
      </c>
      <c r="J2271" s="1" t="s">
        <v>57</v>
      </c>
      <c r="K2271" s="107" t="s">
        <v>1974</v>
      </c>
      <c r="L2271" s="9">
        <v>1.07</v>
      </c>
      <c r="M2271" s="108">
        <f t="shared" si="38"/>
        <v>577.80000000000007</v>
      </c>
      <c r="N2271" s="5" t="s">
        <v>12</v>
      </c>
      <c r="O2271" s="1" t="s">
        <v>1512</v>
      </c>
      <c r="P2271" s="1" t="s">
        <v>57</v>
      </c>
      <c r="Q2271" s="107" t="s">
        <v>226</v>
      </c>
      <c r="R2271" s="23">
        <v>45689</v>
      </c>
      <c r="S2271" s="1" t="s">
        <v>2776</v>
      </c>
      <c r="T2271" s="60" t="s">
        <v>1814</v>
      </c>
    </row>
    <row r="2272" spans="1:20" ht="95.1" customHeight="1" x14ac:dyDescent="0.25">
      <c r="A2272" s="121" t="s">
        <v>2280</v>
      </c>
      <c r="B2272" s="107">
        <v>2732</v>
      </c>
      <c r="C2272" s="107" t="s">
        <v>1496</v>
      </c>
      <c r="D2272" s="107" t="s">
        <v>1812</v>
      </c>
      <c r="E2272" s="36" t="s">
        <v>2636</v>
      </c>
      <c r="F2272" s="69">
        <v>6531243300002</v>
      </c>
      <c r="G2272" s="110" t="s">
        <v>1636</v>
      </c>
      <c r="H2272" s="141">
        <v>1500</v>
      </c>
      <c r="I2272" s="107" t="s">
        <v>1044</v>
      </c>
      <c r="J2272" s="1" t="s">
        <v>57</v>
      </c>
      <c r="K2272" s="107" t="s">
        <v>1975</v>
      </c>
      <c r="L2272" s="9">
        <v>0.13</v>
      </c>
      <c r="M2272" s="108">
        <f t="shared" si="38"/>
        <v>195</v>
      </c>
      <c r="N2272" s="5" t="s">
        <v>12</v>
      </c>
      <c r="O2272" s="1" t="s">
        <v>1512</v>
      </c>
      <c r="P2272" s="1" t="s">
        <v>57</v>
      </c>
      <c r="Q2272" s="107" t="s">
        <v>226</v>
      </c>
      <c r="R2272" s="23">
        <v>45689</v>
      </c>
      <c r="S2272" s="1" t="s">
        <v>2776</v>
      </c>
      <c r="T2272" s="60" t="s">
        <v>1814</v>
      </c>
    </row>
    <row r="2273" spans="1:20" ht="95.1" customHeight="1" x14ac:dyDescent="0.25">
      <c r="A2273" s="121" t="s">
        <v>2280</v>
      </c>
      <c r="B2273" s="107">
        <v>2732</v>
      </c>
      <c r="C2273" s="107" t="s">
        <v>1496</v>
      </c>
      <c r="D2273" s="107" t="s">
        <v>1812</v>
      </c>
      <c r="E2273" s="36" t="s">
        <v>2636</v>
      </c>
      <c r="F2273" s="69">
        <v>1080784</v>
      </c>
      <c r="G2273" s="110" t="s">
        <v>1726</v>
      </c>
      <c r="H2273" s="141">
        <v>12</v>
      </c>
      <c r="I2273" s="107" t="s">
        <v>1044</v>
      </c>
      <c r="J2273" s="1" t="s">
        <v>57</v>
      </c>
      <c r="K2273" s="107" t="s">
        <v>1976</v>
      </c>
      <c r="L2273" s="9">
        <v>1505.53</v>
      </c>
      <c r="M2273" s="108">
        <f t="shared" si="38"/>
        <v>18066.36</v>
      </c>
      <c r="N2273" s="5" t="s">
        <v>12</v>
      </c>
      <c r="O2273" s="1" t="s">
        <v>1512</v>
      </c>
      <c r="P2273" s="1" t="s">
        <v>57</v>
      </c>
      <c r="Q2273" s="107" t="s">
        <v>226</v>
      </c>
      <c r="R2273" s="23">
        <v>45689</v>
      </c>
      <c r="S2273" s="1" t="s">
        <v>2776</v>
      </c>
      <c r="T2273" s="60" t="s">
        <v>1814</v>
      </c>
    </row>
    <row r="2274" spans="1:20" ht="95.1" customHeight="1" x14ac:dyDescent="0.25">
      <c r="A2274" s="121" t="s">
        <v>2280</v>
      </c>
      <c r="B2274" s="107">
        <v>2732</v>
      </c>
      <c r="C2274" s="107" t="s">
        <v>1496</v>
      </c>
      <c r="D2274" s="107" t="s">
        <v>1812</v>
      </c>
      <c r="E2274" s="36" t="s">
        <v>2636</v>
      </c>
      <c r="F2274" s="69">
        <v>1108270</v>
      </c>
      <c r="G2274" s="110" t="s">
        <v>1726</v>
      </c>
      <c r="H2274" s="141">
        <v>6</v>
      </c>
      <c r="I2274" s="107" t="s">
        <v>1044</v>
      </c>
      <c r="J2274" s="1" t="s">
        <v>57</v>
      </c>
      <c r="K2274" s="107" t="s">
        <v>1977</v>
      </c>
      <c r="L2274" s="9">
        <v>11708.45</v>
      </c>
      <c r="M2274" s="108">
        <f t="shared" si="38"/>
        <v>70250.700000000012</v>
      </c>
      <c r="N2274" s="5" t="s">
        <v>12</v>
      </c>
      <c r="O2274" s="1" t="s">
        <v>1512</v>
      </c>
      <c r="P2274" s="1" t="s">
        <v>57</v>
      </c>
      <c r="Q2274" s="107" t="s">
        <v>226</v>
      </c>
      <c r="R2274" s="23">
        <v>45689</v>
      </c>
      <c r="S2274" s="1" t="s">
        <v>2776</v>
      </c>
      <c r="T2274" s="60" t="s">
        <v>1814</v>
      </c>
    </row>
    <row r="2275" spans="1:20" ht="95.1" customHeight="1" x14ac:dyDescent="0.25">
      <c r="A2275" s="121" t="s">
        <v>2280</v>
      </c>
      <c r="B2275" s="107">
        <v>2732</v>
      </c>
      <c r="C2275" s="107" t="s">
        <v>1496</v>
      </c>
      <c r="D2275" s="107" t="s">
        <v>1812</v>
      </c>
      <c r="E2275" s="36" t="s">
        <v>2636</v>
      </c>
      <c r="F2275" s="69">
        <v>1084997</v>
      </c>
      <c r="G2275" s="110" t="s">
        <v>1817</v>
      </c>
      <c r="H2275" s="141">
        <v>36</v>
      </c>
      <c r="I2275" s="107" t="s">
        <v>1044</v>
      </c>
      <c r="J2275" s="1" t="s">
        <v>57</v>
      </c>
      <c r="K2275" s="107" t="s">
        <v>1978</v>
      </c>
      <c r="L2275" s="9">
        <v>41.43</v>
      </c>
      <c r="M2275" s="108">
        <f t="shared" si="38"/>
        <v>1491.48</v>
      </c>
      <c r="N2275" s="5" t="s">
        <v>12</v>
      </c>
      <c r="O2275" s="1" t="s">
        <v>1512</v>
      </c>
      <c r="P2275" s="1" t="s">
        <v>57</v>
      </c>
      <c r="Q2275" s="107" t="s">
        <v>226</v>
      </c>
      <c r="R2275" s="23">
        <v>45689</v>
      </c>
      <c r="S2275" s="1" t="s">
        <v>2776</v>
      </c>
      <c r="T2275" s="60" t="s">
        <v>1814</v>
      </c>
    </row>
    <row r="2276" spans="1:20" ht="95.1" customHeight="1" x14ac:dyDescent="0.25">
      <c r="A2276" s="121" t="s">
        <v>2280</v>
      </c>
      <c r="B2276" s="107">
        <v>2732</v>
      </c>
      <c r="C2276" s="107" t="s">
        <v>1496</v>
      </c>
      <c r="D2276" s="107" t="s">
        <v>1812</v>
      </c>
      <c r="E2276" s="36" t="s">
        <v>2636</v>
      </c>
      <c r="F2276" s="69">
        <v>1057981</v>
      </c>
      <c r="G2276" s="110" t="s">
        <v>1726</v>
      </c>
      <c r="H2276" s="141">
        <v>20</v>
      </c>
      <c r="I2276" s="107" t="s">
        <v>1044</v>
      </c>
      <c r="J2276" s="1" t="s">
        <v>57</v>
      </c>
      <c r="K2276" s="107" t="s">
        <v>1979</v>
      </c>
      <c r="L2276" s="9">
        <v>1725.9</v>
      </c>
      <c r="M2276" s="108">
        <f t="shared" si="38"/>
        <v>34518</v>
      </c>
      <c r="N2276" s="5" t="s">
        <v>12</v>
      </c>
      <c r="O2276" s="1" t="s">
        <v>1512</v>
      </c>
      <c r="P2276" s="1" t="s">
        <v>57</v>
      </c>
      <c r="Q2276" s="107" t="s">
        <v>226</v>
      </c>
      <c r="R2276" s="23">
        <v>45689</v>
      </c>
      <c r="S2276" s="1" t="s">
        <v>2776</v>
      </c>
      <c r="T2276" s="60" t="s">
        <v>1814</v>
      </c>
    </row>
    <row r="2277" spans="1:20" s="66" customFormat="1" ht="95.1" customHeight="1" x14ac:dyDescent="0.25">
      <c r="A2277" s="121" t="s">
        <v>2280</v>
      </c>
      <c r="B2277" s="1">
        <v>2732</v>
      </c>
      <c r="C2277" s="107" t="s">
        <v>1496</v>
      </c>
      <c r="D2277" s="1" t="s">
        <v>1812</v>
      </c>
      <c r="E2277" s="36" t="s">
        <v>2636</v>
      </c>
      <c r="F2277" s="26">
        <v>1058341</v>
      </c>
      <c r="G2277" s="110" t="s">
        <v>1726</v>
      </c>
      <c r="H2277" s="134">
        <v>5</v>
      </c>
      <c r="I2277" s="107" t="s">
        <v>1044</v>
      </c>
      <c r="J2277" s="1" t="s">
        <v>57</v>
      </c>
      <c r="K2277" s="1" t="s">
        <v>1980</v>
      </c>
      <c r="L2277" s="9">
        <v>610.73</v>
      </c>
      <c r="M2277" s="9">
        <f t="shared" si="38"/>
        <v>3053.65</v>
      </c>
      <c r="N2277" s="5" t="s">
        <v>12</v>
      </c>
      <c r="O2277" s="1" t="s">
        <v>1512</v>
      </c>
      <c r="P2277" s="1" t="s">
        <v>57</v>
      </c>
      <c r="Q2277" s="1" t="s">
        <v>226</v>
      </c>
      <c r="R2277" s="6">
        <v>45689</v>
      </c>
      <c r="S2277" s="1" t="s">
        <v>2776</v>
      </c>
      <c r="T2277" s="124" t="s">
        <v>1814</v>
      </c>
    </row>
    <row r="2278" spans="1:20" s="66" customFormat="1" ht="95.1" customHeight="1" x14ac:dyDescent="0.25">
      <c r="A2278" s="118" t="s">
        <v>2280</v>
      </c>
      <c r="B2278" s="1">
        <v>2732</v>
      </c>
      <c r="C2278" s="107" t="s">
        <v>1496</v>
      </c>
      <c r="D2278" s="1" t="s">
        <v>1812</v>
      </c>
      <c r="E2278" s="36" t="s">
        <v>2636</v>
      </c>
      <c r="F2278" s="26">
        <v>1090608</v>
      </c>
      <c r="G2278" s="110" t="s">
        <v>1544</v>
      </c>
      <c r="H2278" s="134">
        <v>4590</v>
      </c>
      <c r="I2278" s="107" t="s">
        <v>1044</v>
      </c>
      <c r="J2278" s="1" t="s">
        <v>57</v>
      </c>
      <c r="K2278" s="1" t="s">
        <v>1981</v>
      </c>
      <c r="L2278" s="9">
        <v>420.91</v>
      </c>
      <c r="M2278" s="9">
        <f t="shared" si="38"/>
        <v>1931976.9000000001</v>
      </c>
      <c r="N2278" s="5" t="s">
        <v>12</v>
      </c>
      <c r="O2278" s="1" t="s">
        <v>1512</v>
      </c>
      <c r="P2278" s="1" t="s">
        <v>57</v>
      </c>
      <c r="Q2278" s="1" t="s">
        <v>226</v>
      </c>
      <c r="R2278" s="6">
        <v>45689</v>
      </c>
      <c r="S2278" s="1" t="s">
        <v>2776</v>
      </c>
      <c r="T2278" s="124" t="s">
        <v>1814</v>
      </c>
    </row>
    <row r="2279" spans="1:20" ht="95.1" customHeight="1" x14ac:dyDescent="0.25">
      <c r="A2279" s="121" t="s">
        <v>2280</v>
      </c>
      <c r="B2279" s="107">
        <v>2732</v>
      </c>
      <c r="C2279" s="107" t="s">
        <v>1496</v>
      </c>
      <c r="D2279" s="107" t="s">
        <v>1812</v>
      </c>
      <c r="E2279" s="36" t="s">
        <v>2636</v>
      </c>
      <c r="F2279" s="69">
        <v>1082843</v>
      </c>
      <c r="G2279" s="110" t="s">
        <v>1636</v>
      </c>
      <c r="H2279" s="141">
        <v>500</v>
      </c>
      <c r="I2279" s="107" t="s">
        <v>1044</v>
      </c>
      <c r="J2279" s="1" t="s">
        <v>57</v>
      </c>
      <c r="K2279" s="107" t="s">
        <v>1982</v>
      </c>
      <c r="L2279" s="9">
        <v>0.34</v>
      </c>
      <c r="M2279" s="108">
        <f t="shared" si="38"/>
        <v>170</v>
      </c>
      <c r="N2279" s="5" t="s">
        <v>12</v>
      </c>
      <c r="O2279" s="1" t="s">
        <v>1512</v>
      </c>
      <c r="P2279" s="1" t="s">
        <v>57</v>
      </c>
      <c r="Q2279" s="107" t="s">
        <v>226</v>
      </c>
      <c r="R2279" s="23">
        <v>45689</v>
      </c>
      <c r="S2279" s="1" t="s">
        <v>2776</v>
      </c>
      <c r="T2279" s="60" t="s">
        <v>1814</v>
      </c>
    </row>
    <row r="2280" spans="1:20" ht="95.1" customHeight="1" x14ac:dyDescent="0.25">
      <c r="A2280" s="121" t="s">
        <v>2280</v>
      </c>
      <c r="B2280" s="107">
        <v>2732</v>
      </c>
      <c r="C2280" s="107" t="s">
        <v>1496</v>
      </c>
      <c r="D2280" s="107" t="s">
        <v>1812</v>
      </c>
      <c r="E2280" s="36" t="s">
        <v>2636</v>
      </c>
      <c r="F2280" s="69">
        <v>1088392</v>
      </c>
      <c r="G2280" s="110" t="s">
        <v>3729</v>
      </c>
      <c r="H2280" s="141">
        <v>150</v>
      </c>
      <c r="I2280" s="107" t="s">
        <v>1044</v>
      </c>
      <c r="J2280" s="1" t="s">
        <v>57</v>
      </c>
      <c r="K2280" s="107" t="s">
        <v>1983</v>
      </c>
      <c r="L2280" s="9">
        <v>2271.9299999999998</v>
      </c>
      <c r="M2280" s="108">
        <f t="shared" si="38"/>
        <v>340789.5</v>
      </c>
      <c r="N2280" s="5" t="s">
        <v>12</v>
      </c>
      <c r="O2280" s="1" t="s">
        <v>1512</v>
      </c>
      <c r="P2280" s="1" t="s">
        <v>57</v>
      </c>
      <c r="Q2280" s="107" t="s">
        <v>226</v>
      </c>
      <c r="R2280" s="23">
        <v>45689</v>
      </c>
      <c r="S2280" s="1" t="s">
        <v>2776</v>
      </c>
      <c r="T2280" s="60" t="s">
        <v>1814</v>
      </c>
    </row>
    <row r="2281" spans="1:20" ht="95.1" customHeight="1" x14ac:dyDescent="0.25">
      <c r="A2281" s="121" t="s">
        <v>2280</v>
      </c>
      <c r="B2281" s="107">
        <v>2732</v>
      </c>
      <c r="C2281" s="107" t="s">
        <v>1496</v>
      </c>
      <c r="D2281" s="107" t="s">
        <v>1812</v>
      </c>
      <c r="E2281" s="36" t="s">
        <v>2636</v>
      </c>
      <c r="F2281" s="69">
        <v>1057989</v>
      </c>
      <c r="G2281" s="110" t="s">
        <v>1544</v>
      </c>
      <c r="H2281" s="141">
        <v>480</v>
      </c>
      <c r="I2281" s="107" t="s">
        <v>1044</v>
      </c>
      <c r="J2281" s="1" t="s">
        <v>57</v>
      </c>
      <c r="K2281" s="107" t="s">
        <v>1984</v>
      </c>
      <c r="L2281" s="9">
        <v>3.53</v>
      </c>
      <c r="M2281" s="9">
        <f t="shared" si="38"/>
        <v>1694.3999999999999</v>
      </c>
      <c r="N2281" s="5" t="s">
        <v>12</v>
      </c>
      <c r="O2281" s="1" t="s">
        <v>1512</v>
      </c>
      <c r="P2281" s="1" t="s">
        <v>57</v>
      </c>
      <c r="Q2281" s="107" t="s">
        <v>226</v>
      </c>
      <c r="R2281" s="23">
        <v>45689</v>
      </c>
      <c r="S2281" s="1" t="s">
        <v>2776</v>
      </c>
      <c r="T2281" s="60" t="s">
        <v>1814</v>
      </c>
    </row>
    <row r="2282" spans="1:20" ht="95.1" customHeight="1" x14ac:dyDescent="0.25">
      <c r="A2282" s="121" t="s">
        <v>2280</v>
      </c>
      <c r="B2282" s="107">
        <v>2732</v>
      </c>
      <c r="C2282" s="107" t="s">
        <v>1496</v>
      </c>
      <c r="D2282" s="107" t="s">
        <v>1812</v>
      </c>
      <c r="E2282" s="36" t="s">
        <v>2636</v>
      </c>
      <c r="F2282" s="69">
        <v>1096103</v>
      </c>
      <c r="G2282" s="110" t="s">
        <v>1544</v>
      </c>
      <c r="H2282" s="141">
        <v>480</v>
      </c>
      <c r="I2282" s="107" t="s">
        <v>1044</v>
      </c>
      <c r="J2282" s="1" t="s">
        <v>57</v>
      </c>
      <c r="K2282" s="107" t="s">
        <v>1985</v>
      </c>
      <c r="L2282" s="9">
        <v>6.93</v>
      </c>
      <c r="M2282" s="108">
        <f t="shared" si="38"/>
        <v>3326.3999999999996</v>
      </c>
      <c r="N2282" s="5" t="s">
        <v>12</v>
      </c>
      <c r="O2282" s="1" t="s">
        <v>1512</v>
      </c>
      <c r="P2282" s="1" t="s">
        <v>57</v>
      </c>
      <c r="Q2282" s="107" t="s">
        <v>226</v>
      </c>
      <c r="R2282" s="23">
        <v>45689</v>
      </c>
      <c r="S2282" s="1" t="s">
        <v>2776</v>
      </c>
      <c r="T2282" s="60" t="s">
        <v>1814</v>
      </c>
    </row>
    <row r="2283" spans="1:20" ht="95.1" customHeight="1" x14ac:dyDescent="0.25">
      <c r="A2283" s="121" t="s">
        <v>2280</v>
      </c>
      <c r="B2283" s="107">
        <v>2732</v>
      </c>
      <c r="C2283" s="107" t="s">
        <v>1496</v>
      </c>
      <c r="D2283" s="107" t="s">
        <v>1812</v>
      </c>
      <c r="E2283" s="36" t="s">
        <v>2636</v>
      </c>
      <c r="F2283" s="69">
        <v>1063259</v>
      </c>
      <c r="G2283" s="110" t="s">
        <v>3729</v>
      </c>
      <c r="H2283" s="141">
        <v>28</v>
      </c>
      <c r="I2283" s="107" t="s">
        <v>1044</v>
      </c>
      <c r="J2283" s="1" t="s">
        <v>57</v>
      </c>
      <c r="K2283" s="107" t="s">
        <v>1986</v>
      </c>
      <c r="L2283" s="9">
        <v>1362.46</v>
      </c>
      <c r="M2283" s="108">
        <f t="shared" si="38"/>
        <v>38148.880000000005</v>
      </c>
      <c r="N2283" s="5" t="s">
        <v>12</v>
      </c>
      <c r="O2283" s="1" t="s">
        <v>1512</v>
      </c>
      <c r="P2283" s="1" t="s">
        <v>57</v>
      </c>
      <c r="Q2283" s="107" t="s">
        <v>226</v>
      </c>
      <c r="R2283" s="23">
        <v>45689</v>
      </c>
      <c r="S2283" s="1" t="s">
        <v>2776</v>
      </c>
      <c r="T2283" s="60" t="s">
        <v>1814</v>
      </c>
    </row>
    <row r="2284" spans="1:20" ht="95.1" customHeight="1" x14ac:dyDescent="0.25">
      <c r="A2284" s="121" t="s">
        <v>2280</v>
      </c>
      <c r="B2284" s="107">
        <v>2732</v>
      </c>
      <c r="C2284" s="107" t="s">
        <v>1496</v>
      </c>
      <c r="D2284" s="107" t="s">
        <v>1812</v>
      </c>
      <c r="E2284" s="36" t="s">
        <v>2636</v>
      </c>
      <c r="F2284" s="14" t="s">
        <v>1133</v>
      </c>
      <c r="G2284" s="107" t="s">
        <v>1987</v>
      </c>
      <c r="H2284" s="141">
        <v>50</v>
      </c>
      <c r="I2284" s="107" t="s">
        <v>1044</v>
      </c>
      <c r="J2284" s="1" t="s">
        <v>57</v>
      </c>
      <c r="K2284" s="107" t="s">
        <v>1988</v>
      </c>
      <c r="L2284" s="9">
        <v>85.8</v>
      </c>
      <c r="M2284" s="108">
        <f t="shared" si="38"/>
        <v>4290</v>
      </c>
      <c r="N2284" s="5" t="s">
        <v>12</v>
      </c>
      <c r="O2284" s="1" t="s">
        <v>1512</v>
      </c>
      <c r="P2284" s="1" t="s">
        <v>57</v>
      </c>
      <c r="Q2284" s="107" t="s">
        <v>226</v>
      </c>
      <c r="R2284" s="23">
        <v>45689</v>
      </c>
      <c r="S2284" s="1" t="s">
        <v>2776</v>
      </c>
      <c r="T2284" s="60" t="s">
        <v>1814</v>
      </c>
    </row>
    <row r="2285" spans="1:20" ht="95.1" customHeight="1" x14ac:dyDescent="0.25">
      <c r="A2285" s="121" t="s">
        <v>2280</v>
      </c>
      <c r="B2285" s="107">
        <v>2732</v>
      </c>
      <c r="C2285" s="107" t="s">
        <v>1496</v>
      </c>
      <c r="D2285" s="107" t="s">
        <v>1812</v>
      </c>
      <c r="E2285" s="36" t="s">
        <v>2636</v>
      </c>
      <c r="F2285" s="69">
        <v>1096153</v>
      </c>
      <c r="G2285" s="110" t="s">
        <v>1726</v>
      </c>
      <c r="H2285" s="141">
        <v>150</v>
      </c>
      <c r="I2285" s="107" t="s">
        <v>1044</v>
      </c>
      <c r="J2285" s="1" t="s">
        <v>57</v>
      </c>
      <c r="K2285" s="107" t="s">
        <v>1989</v>
      </c>
      <c r="L2285" s="9">
        <v>171.09</v>
      </c>
      <c r="M2285" s="108">
        <f t="shared" si="38"/>
        <v>25663.5</v>
      </c>
      <c r="N2285" s="5" t="s">
        <v>12</v>
      </c>
      <c r="O2285" s="1" t="s">
        <v>1512</v>
      </c>
      <c r="P2285" s="1" t="s">
        <v>57</v>
      </c>
      <c r="Q2285" s="107" t="s">
        <v>226</v>
      </c>
      <c r="R2285" s="23">
        <v>45689</v>
      </c>
      <c r="S2285" s="1" t="s">
        <v>2776</v>
      </c>
      <c r="T2285" s="60" t="s">
        <v>1814</v>
      </c>
    </row>
    <row r="2286" spans="1:20" ht="95.1" customHeight="1" x14ac:dyDescent="0.25">
      <c r="A2286" s="121" t="s">
        <v>2280</v>
      </c>
      <c r="B2286" s="107">
        <v>2732</v>
      </c>
      <c r="C2286" s="107" t="s">
        <v>1496</v>
      </c>
      <c r="D2286" s="107" t="s">
        <v>1812</v>
      </c>
      <c r="E2286" s="36" t="s">
        <v>2636</v>
      </c>
      <c r="F2286" s="69">
        <v>1071129</v>
      </c>
      <c r="G2286" s="110" t="s">
        <v>3729</v>
      </c>
      <c r="H2286" s="141">
        <v>50</v>
      </c>
      <c r="I2286" s="107" t="s">
        <v>1044</v>
      </c>
      <c r="J2286" s="1" t="s">
        <v>57</v>
      </c>
      <c r="K2286" s="107" t="s">
        <v>1990</v>
      </c>
      <c r="L2286" s="9">
        <v>17771.849999999999</v>
      </c>
      <c r="M2286" s="108">
        <f t="shared" si="38"/>
        <v>888592.49999999988</v>
      </c>
      <c r="N2286" s="5" t="s">
        <v>12</v>
      </c>
      <c r="O2286" s="1" t="s">
        <v>1512</v>
      </c>
      <c r="P2286" s="1" t="s">
        <v>57</v>
      </c>
      <c r="Q2286" s="107" t="s">
        <v>226</v>
      </c>
      <c r="R2286" s="23">
        <v>45689</v>
      </c>
      <c r="S2286" s="1" t="s">
        <v>2776</v>
      </c>
      <c r="T2286" s="60" t="s">
        <v>1814</v>
      </c>
    </row>
    <row r="2287" spans="1:20" ht="95.1" customHeight="1" x14ac:dyDescent="0.25">
      <c r="A2287" s="121" t="s">
        <v>2280</v>
      </c>
      <c r="B2287" s="107">
        <v>2732</v>
      </c>
      <c r="C2287" s="107" t="s">
        <v>1496</v>
      </c>
      <c r="D2287" s="107" t="s">
        <v>1812</v>
      </c>
      <c r="E2287" s="36" t="s">
        <v>2636</v>
      </c>
      <c r="F2287" s="69">
        <v>1071130</v>
      </c>
      <c r="G2287" s="110" t="s">
        <v>3729</v>
      </c>
      <c r="H2287" s="141">
        <v>50</v>
      </c>
      <c r="I2287" s="107" t="s">
        <v>1044</v>
      </c>
      <c r="J2287" s="1" t="s">
        <v>57</v>
      </c>
      <c r="K2287" s="107" t="s">
        <v>1991</v>
      </c>
      <c r="L2287" s="9">
        <v>17417.77</v>
      </c>
      <c r="M2287" s="108">
        <f t="shared" si="38"/>
        <v>870888.5</v>
      </c>
      <c r="N2287" s="5" t="s">
        <v>12</v>
      </c>
      <c r="O2287" s="1" t="s">
        <v>1512</v>
      </c>
      <c r="P2287" s="1" t="s">
        <v>57</v>
      </c>
      <c r="Q2287" s="107" t="s">
        <v>226</v>
      </c>
      <c r="R2287" s="23">
        <v>45689</v>
      </c>
      <c r="S2287" s="1" t="s">
        <v>2776</v>
      </c>
      <c r="T2287" s="60" t="s">
        <v>1814</v>
      </c>
    </row>
    <row r="2288" spans="1:20" ht="95.1" customHeight="1" x14ac:dyDescent="0.25">
      <c r="A2288" s="121" t="s">
        <v>2280</v>
      </c>
      <c r="B2288" s="107">
        <v>2732</v>
      </c>
      <c r="C2288" s="107" t="s">
        <v>1496</v>
      </c>
      <c r="D2288" s="107" t="s">
        <v>1812</v>
      </c>
      <c r="E2288" s="36" t="s">
        <v>2636</v>
      </c>
      <c r="F2288" s="69">
        <v>1057992</v>
      </c>
      <c r="G2288" s="110" t="s">
        <v>1636</v>
      </c>
      <c r="H2288" s="141">
        <v>500</v>
      </c>
      <c r="I2288" s="107" t="s">
        <v>1044</v>
      </c>
      <c r="J2288" s="1" t="s">
        <v>57</v>
      </c>
      <c r="K2288" s="107" t="s">
        <v>1992</v>
      </c>
      <c r="L2288" s="9">
        <v>1.91</v>
      </c>
      <c r="M2288" s="108">
        <f t="shared" si="38"/>
        <v>955</v>
      </c>
      <c r="N2288" s="5" t="s">
        <v>12</v>
      </c>
      <c r="O2288" s="1" t="s">
        <v>1512</v>
      </c>
      <c r="P2288" s="1" t="s">
        <v>57</v>
      </c>
      <c r="Q2288" s="107" t="s">
        <v>226</v>
      </c>
      <c r="R2288" s="23">
        <v>45689</v>
      </c>
      <c r="S2288" s="1" t="s">
        <v>2776</v>
      </c>
      <c r="T2288" s="60" t="s">
        <v>1814</v>
      </c>
    </row>
    <row r="2289" spans="1:20" ht="95.1" customHeight="1" x14ac:dyDescent="0.25">
      <c r="A2289" s="121" t="s">
        <v>2280</v>
      </c>
      <c r="B2289" s="107">
        <v>2732</v>
      </c>
      <c r="C2289" s="107" t="s">
        <v>1496</v>
      </c>
      <c r="D2289" s="107" t="s">
        <v>1812</v>
      </c>
      <c r="E2289" s="36" t="s">
        <v>2636</v>
      </c>
      <c r="F2289" s="69">
        <v>1057993</v>
      </c>
      <c r="G2289" s="110" t="s">
        <v>1636</v>
      </c>
      <c r="H2289" s="141">
        <v>1000</v>
      </c>
      <c r="I2289" s="107" t="s">
        <v>1044</v>
      </c>
      <c r="J2289" s="1" t="s">
        <v>57</v>
      </c>
      <c r="K2289" s="107" t="s">
        <v>1993</v>
      </c>
      <c r="L2289" s="9">
        <v>2.13</v>
      </c>
      <c r="M2289" s="108">
        <f t="shared" si="38"/>
        <v>2130</v>
      </c>
      <c r="N2289" s="5" t="s">
        <v>12</v>
      </c>
      <c r="O2289" s="1" t="s">
        <v>1512</v>
      </c>
      <c r="P2289" s="1" t="s">
        <v>57</v>
      </c>
      <c r="Q2289" s="107" t="s">
        <v>226</v>
      </c>
      <c r="R2289" s="23">
        <v>45689</v>
      </c>
      <c r="S2289" s="1" t="s">
        <v>2776</v>
      </c>
      <c r="T2289" s="60" t="s">
        <v>1814</v>
      </c>
    </row>
    <row r="2290" spans="1:20" ht="95.1" customHeight="1" x14ac:dyDescent="0.25">
      <c r="A2290" s="121" t="s">
        <v>2280</v>
      </c>
      <c r="B2290" s="107">
        <v>2732</v>
      </c>
      <c r="C2290" s="107" t="s">
        <v>1496</v>
      </c>
      <c r="D2290" s="107" t="s">
        <v>1812</v>
      </c>
      <c r="E2290" s="36" t="s">
        <v>2636</v>
      </c>
      <c r="F2290" s="69">
        <v>1074507</v>
      </c>
      <c r="G2290" s="110" t="s">
        <v>1636</v>
      </c>
      <c r="H2290" s="141">
        <v>3288</v>
      </c>
      <c r="I2290" s="107" t="s">
        <v>1044</v>
      </c>
      <c r="J2290" s="1" t="s">
        <v>57</v>
      </c>
      <c r="K2290" s="107" t="s">
        <v>1994</v>
      </c>
      <c r="L2290" s="9">
        <v>9.25</v>
      </c>
      <c r="M2290" s="108">
        <f t="shared" si="38"/>
        <v>30414</v>
      </c>
      <c r="N2290" s="5" t="s">
        <v>12</v>
      </c>
      <c r="O2290" s="1" t="s">
        <v>1512</v>
      </c>
      <c r="P2290" s="1" t="s">
        <v>57</v>
      </c>
      <c r="Q2290" s="107" t="s">
        <v>226</v>
      </c>
      <c r="R2290" s="23">
        <v>45689</v>
      </c>
      <c r="S2290" s="1" t="s">
        <v>2776</v>
      </c>
      <c r="T2290" s="60" t="s">
        <v>1814</v>
      </c>
    </row>
    <row r="2291" spans="1:20" ht="95.1" customHeight="1" x14ac:dyDescent="0.25">
      <c r="A2291" s="121" t="s">
        <v>2280</v>
      </c>
      <c r="B2291" s="107">
        <v>2732</v>
      </c>
      <c r="C2291" s="107" t="s">
        <v>1496</v>
      </c>
      <c r="D2291" s="107" t="s">
        <v>1812</v>
      </c>
      <c r="E2291" s="36" t="s">
        <v>2636</v>
      </c>
      <c r="F2291" s="69">
        <v>1094481</v>
      </c>
      <c r="G2291" s="110" t="s">
        <v>1636</v>
      </c>
      <c r="H2291" s="141">
        <v>1000</v>
      </c>
      <c r="I2291" s="107" t="s">
        <v>1044</v>
      </c>
      <c r="J2291" s="1" t="s">
        <v>57</v>
      </c>
      <c r="K2291" s="107" t="s">
        <v>1995</v>
      </c>
      <c r="L2291" s="9">
        <v>10.16</v>
      </c>
      <c r="M2291" s="108">
        <f t="shared" si="38"/>
        <v>10160</v>
      </c>
      <c r="N2291" s="5" t="s">
        <v>12</v>
      </c>
      <c r="O2291" s="1" t="s">
        <v>1512</v>
      </c>
      <c r="P2291" s="1" t="s">
        <v>57</v>
      </c>
      <c r="Q2291" s="107" t="s">
        <v>226</v>
      </c>
      <c r="R2291" s="23">
        <v>45689</v>
      </c>
      <c r="S2291" s="1" t="s">
        <v>2776</v>
      </c>
      <c r="T2291" s="60" t="s">
        <v>1814</v>
      </c>
    </row>
    <row r="2292" spans="1:20" ht="95.1" customHeight="1" x14ac:dyDescent="0.25">
      <c r="A2292" s="121" t="s">
        <v>2280</v>
      </c>
      <c r="B2292" s="107">
        <v>2732</v>
      </c>
      <c r="C2292" s="107" t="s">
        <v>1496</v>
      </c>
      <c r="D2292" s="107" t="s">
        <v>1812</v>
      </c>
      <c r="E2292" s="36" t="s">
        <v>2636</v>
      </c>
      <c r="F2292" s="69">
        <v>1094483</v>
      </c>
      <c r="G2292" s="110" t="s">
        <v>1636</v>
      </c>
      <c r="H2292" s="141">
        <v>1000</v>
      </c>
      <c r="I2292" s="107" t="s">
        <v>1044</v>
      </c>
      <c r="J2292" s="1" t="s">
        <v>57</v>
      </c>
      <c r="K2292" s="107" t="s">
        <v>1996</v>
      </c>
      <c r="L2292" s="9">
        <v>9.76</v>
      </c>
      <c r="M2292" s="108">
        <f t="shared" si="38"/>
        <v>9760</v>
      </c>
      <c r="N2292" s="5" t="s">
        <v>12</v>
      </c>
      <c r="O2292" s="1" t="s">
        <v>1512</v>
      </c>
      <c r="P2292" s="1" t="s">
        <v>57</v>
      </c>
      <c r="Q2292" s="107" t="s">
        <v>226</v>
      </c>
      <c r="R2292" s="23">
        <v>45689</v>
      </c>
      <c r="S2292" s="1" t="s">
        <v>2776</v>
      </c>
      <c r="T2292" s="60" t="s">
        <v>1814</v>
      </c>
    </row>
    <row r="2293" spans="1:20" ht="95.1" customHeight="1" x14ac:dyDescent="0.25">
      <c r="A2293" s="121" t="s">
        <v>2280</v>
      </c>
      <c r="B2293" s="107">
        <v>2732</v>
      </c>
      <c r="C2293" s="107" t="s">
        <v>1496</v>
      </c>
      <c r="D2293" s="107" t="s">
        <v>1812</v>
      </c>
      <c r="E2293" s="36" t="s">
        <v>2636</v>
      </c>
      <c r="F2293" s="14" t="s">
        <v>1133</v>
      </c>
      <c r="G2293" s="110" t="s">
        <v>1636</v>
      </c>
      <c r="H2293" s="141">
        <v>1392</v>
      </c>
      <c r="I2293" s="107" t="s">
        <v>1044</v>
      </c>
      <c r="J2293" s="1" t="s">
        <v>57</v>
      </c>
      <c r="K2293" s="107" t="s">
        <v>1997</v>
      </c>
      <c r="L2293" s="9">
        <v>3.38</v>
      </c>
      <c r="M2293" s="108">
        <f t="shared" si="38"/>
        <v>4704.96</v>
      </c>
      <c r="N2293" s="5" t="s">
        <v>12</v>
      </c>
      <c r="O2293" s="1" t="s">
        <v>1512</v>
      </c>
      <c r="P2293" s="1" t="s">
        <v>57</v>
      </c>
      <c r="Q2293" s="107" t="s">
        <v>226</v>
      </c>
      <c r="R2293" s="23">
        <v>45689</v>
      </c>
      <c r="S2293" s="1" t="s">
        <v>2776</v>
      </c>
      <c r="T2293" s="60" t="s">
        <v>1814</v>
      </c>
    </row>
    <row r="2294" spans="1:20" ht="95.1" customHeight="1" x14ac:dyDescent="0.25">
      <c r="A2294" s="121" t="s">
        <v>2280</v>
      </c>
      <c r="B2294" s="107">
        <v>2732</v>
      </c>
      <c r="C2294" s="107" t="s">
        <v>1496</v>
      </c>
      <c r="D2294" s="107" t="s">
        <v>1812</v>
      </c>
      <c r="E2294" s="36" t="s">
        <v>2636</v>
      </c>
      <c r="F2294" s="69">
        <v>1063288</v>
      </c>
      <c r="G2294" s="110" t="s">
        <v>1726</v>
      </c>
      <c r="H2294" s="141">
        <v>25</v>
      </c>
      <c r="I2294" s="107" t="s">
        <v>1044</v>
      </c>
      <c r="J2294" s="1" t="s">
        <v>57</v>
      </c>
      <c r="K2294" s="107" t="s">
        <v>1998</v>
      </c>
      <c r="L2294" s="9">
        <v>2681.17</v>
      </c>
      <c r="M2294" s="108">
        <f t="shared" si="38"/>
        <v>67029.25</v>
      </c>
      <c r="N2294" s="5" t="s">
        <v>12</v>
      </c>
      <c r="O2294" s="1" t="s">
        <v>1512</v>
      </c>
      <c r="P2294" s="1" t="s">
        <v>57</v>
      </c>
      <c r="Q2294" s="107" t="s">
        <v>226</v>
      </c>
      <c r="R2294" s="23">
        <v>45689</v>
      </c>
      <c r="S2294" s="1" t="s">
        <v>2776</v>
      </c>
      <c r="T2294" s="60" t="s">
        <v>1814</v>
      </c>
    </row>
    <row r="2295" spans="1:20" ht="95.1" customHeight="1" x14ac:dyDescent="0.25">
      <c r="A2295" s="121" t="s">
        <v>2280</v>
      </c>
      <c r="B2295" s="107">
        <v>2732</v>
      </c>
      <c r="C2295" s="107" t="s">
        <v>1496</v>
      </c>
      <c r="D2295" s="107" t="s">
        <v>1812</v>
      </c>
      <c r="E2295" s="36" t="s">
        <v>2636</v>
      </c>
      <c r="F2295" s="69">
        <v>1063288</v>
      </c>
      <c r="G2295" s="110" t="s">
        <v>1726</v>
      </c>
      <c r="H2295" s="141">
        <v>25</v>
      </c>
      <c r="I2295" s="107" t="s">
        <v>1044</v>
      </c>
      <c r="J2295" s="1" t="s">
        <v>57</v>
      </c>
      <c r="K2295" s="107" t="s">
        <v>1998</v>
      </c>
      <c r="L2295" s="9">
        <v>2681.17</v>
      </c>
      <c r="M2295" s="108">
        <f t="shared" si="38"/>
        <v>67029.25</v>
      </c>
      <c r="N2295" s="5" t="s">
        <v>12</v>
      </c>
      <c r="O2295" s="1" t="s">
        <v>1512</v>
      </c>
      <c r="P2295" s="1" t="s">
        <v>57</v>
      </c>
      <c r="Q2295" s="107" t="s">
        <v>226</v>
      </c>
      <c r="R2295" s="23">
        <v>45689</v>
      </c>
      <c r="S2295" s="1" t="s">
        <v>2776</v>
      </c>
      <c r="T2295" s="60" t="s">
        <v>1814</v>
      </c>
    </row>
    <row r="2296" spans="1:20" ht="95.1" customHeight="1" x14ac:dyDescent="0.25">
      <c r="A2296" s="121" t="s">
        <v>2280</v>
      </c>
      <c r="B2296" s="107">
        <v>2732</v>
      </c>
      <c r="C2296" s="107" t="s">
        <v>1496</v>
      </c>
      <c r="D2296" s="107" t="s">
        <v>1812</v>
      </c>
      <c r="E2296" s="36" t="s">
        <v>2636</v>
      </c>
      <c r="F2296" s="69">
        <v>1090241</v>
      </c>
      <c r="G2296" s="110" t="s">
        <v>1544</v>
      </c>
      <c r="H2296" s="141">
        <v>168</v>
      </c>
      <c r="I2296" s="107" t="s">
        <v>1044</v>
      </c>
      <c r="J2296" s="1" t="s">
        <v>57</v>
      </c>
      <c r="K2296" s="107" t="s">
        <v>1999</v>
      </c>
      <c r="L2296" s="9">
        <v>571.54999999999995</v>
      </c>
      <c r="M2296" s="108">
        <f t="shared" si="38"/>
        <v>96020.4</v>
      </c>
      <c r="N2296" s="5" t="s">
        <v>12</v>
      </c>
      <c r="O2296" s="1" t="s">
        <v>1512</v>
      </c>
      <c r="P2296" s="1" t="s">
        <v>57</v>
      </c>
      <c r="Q2296" s="107" t="s">
        <v>226</v>
      </c>
      <c r="R2296" s="23">
        <v>45689</v>
      </c>
      <c r="S2296" s="1" t="s">
        <v>2776</v>
      </c>
      <c r="T2296" s="60" t="s">
        <v>1814</v>
      </c>
    </row>
    <row r="2297" spans="1:20" ht="95.1" customHeight="1" x14ac:dyDescent="0.25">
      <c r="A2297" s="121" t="s">
        <v>2280</v>
      </c>
      <c r="B2297" s="107">
        <v>2732</v>
      </c>
      <c r="C2297" s="107" t="s">
        <v>1496</v>
      </c>
      <c r="D2297" s="107" t="s">
        <v>1812</v>
      </c>
      <c r="E2297" s="36" t="s">
        <v>2636</v>
      </c>
      <c r="F2297" s="69">
        <v>1093994</v>
      </c>
      <c r="G2297" s="110" t="s">
        <v>1544</v>
      </c>
      <c r="H2297" s="141">
        <v>500</v>
      </c>
      <c r="I2297" s="107" t="s">
        <v>1044</v>
      </c>
      <c r="J2297" s="1" t="s">
        <v>57</v>
      </c>
      <c r="K2297" s="107" t="s">
        <v>2000</v>
      </c>
      <c r="L2297" s="9">
        <v>113.69</v>
      </c>
      <c r="M2297" s="108">
        <f t="shared" si="38"/>
        <v>56845</v>
      </c>
      <c r="N2297" s="5" t="s">
        <v>12</v>
      </c>
      <c r="O2297" s="1" t="s">
        <v>1512</v>
      </c>
      <c r="P2297" s="1" t="s">
        <v>57</v>
      </c>
      <c r="Q2297" s="107" t="s">
        <v>226</v>
      </c>
      <c r="R2297" s="23">
        <v>45689</v>
      </c>
      <c r="S2297" s="1" t="s">
        <v>2776</v>
      </c>
      <c r="T2297" s="60" t="s">
        <v>1814</v>
      </c>
    </row>
    <row r="2298" spans="1:20" ht="95.1" customHeight="1" x14ac:dyDescent="0.25">
      <c r="A2298" s="121" t="s">
        <v>2280</v>
      </c>
      <c r="B2298" s="107">
        <v>2732</v>
      </c>
      <c r="C2298" s="107" t="s">
        <v>1496</v>
      </c>
      <c r="D2298" s="107" t="s">
        <v>1812</v>
      </c>
      <c r="E2298" s="36" t="s">
        <v>2636</v>
      </c>
      <c r="F2298" s="69">
        <v>6531112000002</v>
      </c>
      <c r="G2298" s="110" t="s">
        <v>1636</v>
      </c>
      <c r="H2298" s="141">
        <v>540</v>
      </c>
      <c r="I2298" s="107" t="s">
        <v>1044</v>
      </c>
      <c r="J2298" s="1" t="s">
        <v>57</v>
      </c>
      <c r="K2298" s="107" t="s">
        <v>2001</v>
      </c>
      <c r="L2298" s="9">
        <v>0.36</v>
      </c>
      <c r="M2298" s="108">
        <f t="shared" si="38"/>
        <v>194.4</v>
      </c>
      <c r="N2298" s="5" t="s">
        <v>12</v>
      </c>
      <c r="O2298" s="1" t="s">
        <v>1512</v>
      </c>
      <c r="P2298" s="1" t="s">
        <v>57</v>
      </c>
      <c r="Q2298" s="107" t="s">
        <v>226</v>
      </c>
      <c r="R2298" s="23">
        <v>45689</v>
      </c>
      <c r="S2298" s="1" t="s">
        <v>2776</v>
      </c>
      <c r="T2298" s="60" t="s">
        <v>1814</v>
      </c>
    </row>
    <row r="2299" spans="1:20" ht="95.1" customHeight="1" x14ac:dyDescent="0.25">
      <c r="A2299" s="121" t="s">
        <v>2280</v>
      </c>
      <c r="B2299" s="107">
        <v>2732</v>
      </c>
      <c r="C2299" s="107" t="s">
        <v>1496</v>
      </c>
      <c r="D2299" s="107" t="s">
        <v>1812</v>
      </c>
      <c r="E2299" s="36" t="s">
        <v>2636</v>
      </c>
      <c r="F2299" s="69">
        <v>1085847</v>
      </c>
      <c r="G2299" s="110" t="s">
        <v>1636</v>
      </c>
      <c r="H2299" s="141">
        <v>300</v>
      </c>
      <c r="I2299" s="107" t="s">
        <v>1044</v>
      </c>
      <c r="J2299" s="1" t="s">
        <v>57</v>
      </c>
      <c r="K2299" s="107" t="s">
        <v>2002</v>
      </c>
      <c r="L2299" s="9">
        <v>1.17</v>
      </c>
      <c r="M2299" s="108">
        <f t="shared" si="38"/>
        <v>351</v>
      </c>
      <c r="N2299" s="5" t="s">
        <v>12</v>
      </c>
      <c r="O2299" s="1" t="s">
        <v>1512</v>
      </c>
      <c r="P2299" s="1" t="s">
        <v>57</v>
      </c>
      <c r="Q2299" s="107" t="s">
        <v>226</v>
      </c>
      <c r="R2299" s="23">
        <v>45689</v>
      </c>
      <c r="S2299" s="1" t="s">
        <v>2776</v>
      </c>
      <c r="T2299" s="60" t="s">
        <v>1814</v>
      </c>
    </row>
    <row r="2300" spans="1:20" ht="95.1" customHeight="1" x14ac:dyDescent="0.25">
      <c r="A2300" s="121" t="s">
        <v>2280</v>
      </c>
      <c r="B2300" s="107">
        <v>2732</v>
      </c>
      <c r="C2300" s="107" t="s">
        <v>1496</v>
      </c>
      <c r="D2300" s="107" t="s">
        <v>1812</v>
      </c>
      <c r="E2300" s="36" t="s">
        <v>2636</v>
      </c>
      <c r="F2300" s="69">
        <v>1088245</v>
      </c>
      <c r="G2300" s="110" t="s">
        <v>1817</v>
      </c>
      <c r="H2300" s="141">
        <v>50</v>
      </c>
      <c r="I2300" s="107" t="s">
        <v>1044</v>
      </c>
      <c r="J2300" s="1" t="s">
        <v>57</v>
      </c>
      <c r="K2300" s="107" t="s">
        <v>2003</v>
      </c>
      <c r="L2300" s="9">
        <v>72.180000000000007</v>
      </c>
      <c r="M2300" s="108">
        <f t="shared" si="38"/>
        <v>3609.0000000000005</v>
      </c>
      <c r="N2300" s="5" t="s">
        <v>12</v>
      </c>
      <c r="O2300" s="1" t="s">
        <v>1512</v>
      </c>
      <c r="P2300" s="1" t="s">
        <v>57</v>
      </c>
      <c r="Q2300" s="107" t="s">
        <v>226</v>
      </c>
      <c r="R2300" s="23">
        <v>45689</v>
      </c>
      <c r="S2300" s="1" t="s">
        <v>2776</v>
      </c>
      <c r="T2300" s="60" t="s">
        <v>1814</v>
      </c>
    </row>
    <row r="2301" spans="1:20" ht="95.1" customHeight="1" x14ac:dyDescent="0.25">
      <c r="A2301" s="121" t="s">
        <v>2280</v>
      </c>
      <c r="B2301" s="107">
        <v>2732</v>
      </c>
      <c r="C2301" s="107" t="s">
        <v>1496</v>
      </c>
      <c r="D2301" s="107" t="s">
        <v>1812</v>
      </c>
      <c r="E2301" s="36" t="s">
        <v>2636</v>
      </c>
      <c r="F2301" s="69">
        <v>1090244</v>
      </c>
      <c r="G2301" s="110" t="s">
        <v>1636</v>
      </c>
      <c r="H2301" s="141">
        <v>500</v>
      </c>
      <c r="I2301" s="107" t="s">
        <v>1044</v>
      </c>
      <c r="J2301" s="1" t="s">
        <v>57</v>
      </c>
      <c r="K2301" s="107" t="s">
        <v>2004</v>
      </c>
      <c r="L2301" s="9">
        <v>0.54</v>
      </c>
      <c r="M2301" s="108">
        <f t="shared" si="38"/>
        <v>270</v>
      </c>
      <c r="N2301" s="5" t="s">
        <v>12</v>
      </c>
      <c r="O2301" s="1" t="s">
        <v>1512</v>
      </c>
      <c r="P2301" s="1" t="s">
        <v>57</v>
      </c>
      <c r="Q2301" s="107" t="s">
        <v>226</v>
      </c>
      <c r="R2301" s="23">
        <v>45689</v>
      </c>
      <c r="S2301" s="1" t="s">
        <v>2776</v>
      </c>
      <c r="T2301" s="60" t="s">
        <v>1814</v>
      </c>
    </row>
    <row r="2302" spans="1:20" ht="95.1" customHeight="1" x14ac:dyDescent="0.25">
      <c r="A2302" s="121" t="s">
        <v>2280</v>
      </c>
      <c r="B2302" s="107">
        <v>2732</v>
      </c>
      <c r="C2302" s="107" t="s">
        <v>1496</v>
      </c>
      <c r="D2302" s="107" t="s">
        <v>1812</v>
      </c>
      <c r="E2302" s="36" t="s">
        <v>2636</v>
      </c>
      <c r="F2302" s="69">
        <v>1058002</v>
      </c>
      <c r="G2302" s="110" t="s">
        <v>1726</v>
      </c>
      <c r="H2302" s="141">
        <v>328</v>
      </c>
      <c r="I2302" s="107" t="s">
        <v>1044</v>
      </c>
      <c r="J2302" s="1" t="s">
        <v>57</v>
      </c>
      <c r="K2302" s="107" t="s">
        <v>2005</v>
      </c>
      <c r="L2302" s="9">
        <v>184.65</v>
      </c>
      <c r="M2302" s="108">
        <f t="shared" si="38"/>
        <v>60565.200000000004</v>
      </c>
      <c r="N2302" s="5" t="s">
        <v>12</v>
      </c>
      <c r="O2302" s="1" t="s">
        <v>1512</v>
      </c>
      <c r="P2302" s="1" t="s">
        <v>57</v>
      </c>
      <c r="Q2302" s="107" t="s">
        <v>226</v>
      </c>
      <c r="R2302" s="23">
        <v>45689</v>
      </c>
      <c r="S2302" s="1" t="s">
        <v>2776</v>
      </c>
      <c r="T2302" s="60" t="s">
        <v>1814</v>
      </c>
    </row>
    <row r="2303" spans="1:20" ht="95.1" customHeight="1" x14ac:dyDescent="0.25">
      <c r="A2303" s="121" t="s">
        <v>2280</v>
      </c>
      <c r="B2303" s="107">
        <v>2732</v>
      </c>
      <c r="C2303" s="107" t="s">
        <v>1496</v>
      </c>
      <c r="D2303" s="107" t="s">
        <v>1812</v>
      </c>
      <c r="E2303" s="36" t="s">
        <v>2636</v>
      </c>
      <c r="F2303" s="69">
        <v>1057963</v>
      </c>
      <c r="G2303" s="110" t="s">
        <v>1544</v>
      </c>
      <c r="H2303" s="141">
        <v>5228</v>
      </c>
      <c r="I2303" s="107" t="s">
        <v>1044</v>
      </c>
      <c r="J2303" s="1" t="s">
        <v>57</v>
      </c>
      <c r="K2303" s="107" t="s">
        <v>2006</v>
      </c>
      <c r="L2303" s="9">
        <v>9.15</v>
      </c>
      <c r="M2303" s="108">
        <f t="shared" si="38"/>
        <v>47836.200000000004</v>
      </c>
      <c r="N2303" s="5" t="s">
        <v>12</v>
      </c>
      <c r="O2303" s="1" t="s">
        <v>1512</v>
      </c>
      <c r="P2303" s="1" t="s">
        <v>57</v>
      </c>
      <c r="Q2303" s="107" t="s">
        <v>226</v>
      </c>
      <c r="R2303" s="23">
        <v>45689</v>
      </c>
      <c r="S2303" s="1" t="s">
        <v>2776</v>
      </c>
      <c r="T2303" s="60" t="s">
        <v>1814</v>
      </c>
    </row>
    <row r="2304" spans="1:20" ht="95.1" customHeight="1" x14ac:dyDescent="0.25">
      <c r="A2304" s="121" t="s">
        <v>2280</v>
      </c>
      <c r="B2304" s="107">
        <v>2732</v>
      </c>
      <c r="C2304" s="107" t="s">
        <v>1496</v>
      </c>
      <c r="D2304" s="107" t="s">
        <v>1812</v>
      </c>
      <c r="E2304" s="36" t="s">
        <v>2636</v>
      </c>
      <c r="F2304" s="69">
        <v>1058006</v>
      </c>
      <c r="G2304" s="110" t="s">
        <v>1544</v>
      </c>
      <c r="H2304" s="141">
        <v>1476</v>
      </c>
      <c r="I2304" s="107" t="s">
        <v>1044</v>
      </c>
      <c r="J2304" s="1" t="s">
        <v>57</v>
      </c>
      <c r="K2304" s="107" t="s">
        <v>2007</v>
      </c>
      <c r="L2304" s="9">
        <v>11.09</v>
      </c>
      <c r="M2304" s="108">
        <f t="shared" si="38"/>
        <v>16368.84</v>
      </c>
      <c r="N2304" s="5" t="s">
        <v>12</v>
      </c>
      <c r="O2304" s="1" t="s">
        <v>1512</v>
      </c>
      <c r="P2304" s="1" t="s">
        <v>57</v>
      </c>
      <c r="Q2304" s="107" t="s">
        <v>226</v>
      </c>
      <c r="R2304" s="23">
        <v>45689</v>
      </c>
      <c r="S2304" s="1" t="s">
        <v>2776</v>
      </c>
      <c r="T2304" s="60" t="s">
        <v>1814</v>
      </c>
    </row>
    <row r="2305" spans="1:20" ht="95.1" customHeight="1" x14ac:dyDescent="0.25">
      <c r="A2305" s="121" t="s">
        <v>2280</v>
      </c>
      <c r="B2305" s="107">
        <v>2732</v>
      </c>
      <c r="C2305" s="107" t="s">
        <v>1496</v>
      </c>
      <c r="D2305" s="107" t="s">
        <v>1812</v>
      </c>
      <c r="E2305" s="36" t="s">
        <v>2636</v>
      </c>
      <c r="F2305" s="69">
        <v>1063314</v>
      </c>
      <c r="G2305" s="110" t="s">
        <v>1544</v>
      </c>
      <c r="H2305" s="141">
        <v>2344</v>
      </c>
      <c r="I2305" s="107" t="s">
        <v>1044</v>
      </c>
      <c r="J2305" s="1" t="s">
        <v>57</v>
      </c>
      <c r="K2305" s="107" t="s">
        <v>2008</v>
      </c>
      <c r="L2305" s="9">
        <v>11.09</v>
      </c>
      <c r="M2305" s="108">
        <f t="shared" si="38"/>
        <v>25994.959999999999</v>
      </c>
      <c r="N2305" s="5" t="s">
        <v>12</v>
      </c>
      <c r="O2305" s="1" t="s">
        <v>1512</v>
      </c>
      <c r="P2305" s="1" t="s">
        <v>57</v>
      </c>
      <c r="Q2305" s="107" t="s">
        <v>226</v>
      </c>
      <c r="R2305" s="23">
        <v>45689</v>
      </c>
      <c r="S2305" s="1" t="s">
        <v>2776</v>
      </c>
      <c r="T2305" s="60" t="s">
        <v>1814</v>
      </c>
    </row>
    <row r="2306" spans="1:20" ht="95.1" customHeight="1" x14ac:dyDescent="0.25">
      <c r="A2306" s="121" t="s">
        <v>2280</v>
      </c>
      <c r="B2306" s="107">
        <v>2732</v>
      </c>
      <c r="C2306" s="107" t="s">
        <v>1496</v>
      </c>
      <c r="D2306" s="107" t="s">
        <v>1812</v>
      </c>
      <c r="E2306" s="36" t="s">
        <v>2636</v>
      </c>
      <c r="F2306" s="69">
        <v>1103570</v>
      </c>
      <c r="G2306" s="110" t="s">
        <v>1544</v>
      </c>
      <c r="H2306" s="141">
        <v>500</v>
      </c>
      <c r="I2306" s="107" t="s">
        <v>1044</v>
      </c>
      <c r="J2306" s="1" t="s">
        <v>57</v>
      </c>
      <c r="K2306" s="107" t="s">
        <v>2009</v>
      </c>
      <c r="L2306" s="9">
        <v>1.63</v>
      </c>
      <c r="M2306" s="108">
        <f t="shared" si="38"/>
        <v>815</v>
      </c>
      <c r="N2306" s="5" t="s">
        <v>12</v>
      </c>
      <c r="O2306" s="1" t="s">
        <v>1512</v>
      </c>
      <c r="P2306" s="1" t="s">
        <v>57</v>
      </c>
      <c r="Q2306" s="107" t="s">
        <v>226</v>
      </c>
      <c r="R2306" s="23">
        <v>45689</v>
      </c>
      <c r="S2306" s="1" t="s">
        <v>2776</v>
      </c>
      <c r="T2306" s="60" t="s">
        <v>1814</v>
      </c>
    </row>
    <row r="2307" spans="1:20" ht="95.1" customHeight="1" x14ac:dyDescent="0.25">
      <c r="A2307" s="121" t="s">
        <v>2280</v>
      </c>
      <c r="B2307" s="107">
        <v>2732</v>
      </c>
      <c r="C2307" s="107" t="s">
        <v>1496</v>
      </c>
      <c r="D2307" s="107" t="s">
        <v>1812</v>
      </c>
      <c r="E2307" s="36" t="s">
        <v>2636</v>
      </c>
      <c r="F2307" s="68">
        <v>1089448</v>
      </c>
      <c r="G2307" s="110" t="s">
        <v>3729</v>
      </c>
      <c r="H2307" s="45">
        <v>6</v>
      </c>
      <c r="I2307" s="107" t="s">
        <v>1044</v>
      </c>
      <c r="J2307" s="1" t="s">
        <v>57</v>
      </c>
      <c r="K2307" s="107" t="s">
        <v>2010</v>
      </c>
      <c r="L2307" s="9">
        <v>8337.2000000000007</v>
      </c>
      <c r="M2307" s="108">
        <f t="shared" si="38"/>
        <v>50023.200000000004</v>
      </c>
      <c r="N2307" s="5" t="s">
        <v>12</v>
      </c>
      <c r="O2307" s="1" t="s">
        <v>1512</v>
      </c>
      <c r="P2307" s="1" t="s">
        <v>57</v>
      </c>
      <c r="Q2307" s="107" t="s">
        <v>226</v>
      </c>
      <c r="R2307" s="23">
        <v>45689</v>
      </c>
      <c r="S2307" s="1" t="s">
        <v>2776</v>
      </c>
      <c r="T2307" s="60" t="s">
        <v>1814</v>
      </c>
    </row>
    <row r="2308" spans="1:20" ht="95.1" customHeight="1" x14ac:dyDescent="0.25">
      <c r="A2308" s="121" t="s">
        <v>2280</v>
      </c>
      <c r="B2308" s="107">
        <v>2732</v>
      </c>
      <c r="C2308" s="107" t="s">
        <v>1496</v>
      </c>
      <c r="D2308" s="107" t="s">
        <v>1812</v>
      </c>
      <c r="E2308" s="36" t="s">
        <v>2636</v>
      </c>
      <c r="F2308" s="69">
        <v>1027831</v>
      </c>
      <c r="G2308" s="110" t="s">
        <v>1544</v>
      </c>
      <c r="H2308" s="141">
        <v>1680</v>
      </c>
      <c r="I2308" s="107" t="s">
        <v>1044</v>
      </c>
      <c r="J2308" s="1" t="s">
        <v>57</v>
      </c>
      <c r="K2308" s="107" t="s">
        <v>2011</v>
      </c>
      <c r="L2308" s="9">
        <v>560.22</v>
      </c>
      <c r="M2308" s="108">
        <f t="shared" si="38"/>
        <v>941169.60000000009</v>
      </c>
      <c r="N2308" s="5" t="s">
        <v>12</v>
      </c>
      <c r="O2308" s="1" t="s">
        <v>1512</v>
      </c>
      <c r="P2308" s="1" t="s">
        <v>57</v>
      </c>
      <c r="Q2308" s="107" t="s">
        <v>226</v>
      </c>
      <c r="R2308" s="23">
        <v>45689</v>
      </c>
      <c r="S2308" s="1" t="s">
        <v>2776</v>
      </c>
      <c r="T2308" s="60" t="s">
        <v>1814</v>
      </c>
    </row>
    <row r="2309" spans="1:20" ht="95.1" customHeight="1" x14ac:dyDescent="0.25">
      <c r="A2309" s="121" t="s">
        <v>2280</v>
      </c>
      <c r="B2309" s="107">
        <v>2732</v>
      </c>
      <c r="C2309" s="107" t="s">
        <v>1496</v>
      </c>
      <c r="D2309" s="107" t="s">
        <v>1812</v>
      </c>
      <c r="E2309" s="36" t="s">
        <v>2636</v>
      </c>
      <c r="F2309" s="69">
        <v>1087381</v>
      </c>
      <c r="G2309" s="110" t="s">
        <v>3729</v>
      </c>
      <c r="H2309" s="141">
        <v>42</v>
      </c>
      <c r="I2309" s="107" t="s">
        <v>1044</v>
      </c>
      <c r="J2309" s="1" t="s">
        <v>57</v>
      </c>
      <c r="K2309" s="107" t="s">
        <v>2012</v>
      </c>
      <c r="L2309" s="9">
        <v>1895.11</v>
      </c>
      <c r="M2309" s="108">
        <f t="shared" si="38"/>
        <v>79594.62</v>
      </c>
      <c r="N2309" s="5" t="s">
        <v>12</v>
      </c>
      <c r="O2309" s="1" t="s">
        <v>1512</v>
      </c>
      <c r="P2309" s="1" t="s">
        <v>57</v>
      </c>
      <c r="Q2309" s="107" t="s">
        <v>226</v>
      </c>
      <c r="R2309" s="23">
        <v>45689</v>
      </c>
      <c r="S2309" s="1" t="s">
        <v>2776</v>
      </c>
      <c r="T2309" s="60" t="s">
        <v>1814</v>
      </c>
    </row>
    <row r="2310" spans="1:20" ht="95.1" customHeight="1" x14ac:dyDescent="0.25">
      <c r="A2310" s="121" t="s">
        <v>2280</v>
      </c>
      <c r="B2310" s="107">
        <v>2732</v>
      </c>
      <c r="C2310" s="107" t="s">
        <v>1496</v>
      </c>
      <c r="D2310" s="107" t="s">
        <v>1812</v>
      </c>
      <c r="E2310" s="36" t="s">
        <v>2636</v>
      </c>
      <c r="F2310" s="69">
        <v>1063191</v>
      </c>
      <c r="G2310" s="110" t="s">
        <v>1636</v>
      </c>
      <c r="H2310" s="141">
        <v>500</v>
      </c>
      <c r="I2310" s="107" t="s">
        <v>1044</v>
      </c>
      <c r="J2310" s="1" t="s">
        <v>57</v>
      </c>
      <c r="K2310" s="107" t="s">
        <v>2013</v>
      </c>
      <c r="L2310" s="9">
        <v>0.62</v>
      </c>
      <c r="M2310" s="108">
        <f t="shared" si="38"/>
        <v>310</v>
      </c>
      <c r="N2310" s="5" t="s">
        <v>12</v>
      </c>
      <c r="O2310" s="1" t="s">
        <v>1512</v>
      </c>
      <c r="P2310" s="1" t="s">
        <v>57</v>
      </c>
      <c r="Q2310" s="107" t="s">
        <v>226</v>
      </c>
      <c r="R2310" s="23">
        <v>45689</v>
      </c>
      <c r="S2310" s="1" t="s">
        <v>2776</v>
      </c>
      <c r="T2310" s="60" t="s">
        <v>1814</v>
      </c>
    </row>
    <row r="2311" spans="1:20" ht="95.1" customHeight="1" x14ac:dyDescent="0.25">
      <c r="A2311" s="121" t="s">
        <v>2280</v>
      </c>
      <c r="B2311" s="107">
        <v>2732</v>
      </c>
      <c r="C2311" s="107" t="s">
        <v>1496</v>
      </c>
      <c r="D2311" s="107" t="s">
        <v>1812</v>
      </c>
      <c r="E2311" s="36" t="s">
        <v>2636</v>
      </c>
      <c r="F2311" s="69">
        <v>1097202</v>
      </c>
      <c r="G2311" s="110" t="s">
        <v>1636</v>
      </c>
      <c r="H2311" s="141">
        <v>540</v>
      </c>
      <c r="I2311" s="107" t="s">
        <v>1044</v>
      </c>
      <c r="J2311" s="1" t="s">
        <v>57</v>
      </c>
      <c r="K2311" s="107" t="s">
        <v>2014</v>
      </c>
      <c r="L2311" s="9">
        <v>3.26</v>
      </c>
      <c r="M2311" s="108">
        <f t="shared" si="38"/>
        <v>1760.3999999999999</v>
      </c>
      <c r="N2311" s="5" t="s">
        <v>12</v>
      </c>
      <c r="O2311" s="1" t="s">
        <v>1512</v>
      </c>
      <c r="P2311" s="1" t="s">
        <v>57</v>
      </c>
      <c r="Q2311" s="107" t="s">
        <v>226</v>
      </c>
      <c r="R2311" s="23">
        <v>45689</v>
      </c>
      <c r="S2311" s="1" t="s">
        <v>2776</v>
      </c>
      <c r="T2311" s="60" t="s">
        <v>1814</v>
      </c>
    </row>
    <row r="2312" spans="1:20" ht="95.1" customHeight="1" x14ac:dyDescent="0.25">
      <c r="A2312" s="121" t="s">
        <v>2280</v>
      </c>
      <c r="B2312" s="107">
        <v>2732</v>
      </c>
      <c r="C2312" s="107" t="s">
        <v>1496</v>
      </c>
      <c r="D2312" s="107" t="s">
        <v>1812</v>
      </c>
      <c r="E2312" s="36" t="s">
        <v>2636</v>
      </c>
      <c r="F2312" s="69">
        <v>1063555</v>
      </c>
      <c r="G2312" s="110" t="s">
        <v>1636</v>
      </c>
      <c r="H2312" s="141">
        <v>500</v>
      </c>
      <c r="I2312" s="107" t="s">
        <v>1044</v>
      </c>
      <c r="J2312" s="1" t="s">
        <v>57</v>
      </c>
      <c r="K2312" s="107" t="s">
        <v>2015</v>
      </c>
      <c r="L2312" s="9">
        <v>7.85</v>
      </c>
      <c r="M2312" s="108">
        <f t="shared" si="38"/>
        <v>3925</v>
      </c>
      <c r="N2312" s="5" t="s">
        <v>12</v>
      </c>
      <c r="O2312" s="1" t="s">
        <v>1512</v>
      </c>
      <c r="P2312" s="1" t="s">
        <v>57</v>
      </c>
      <c r="Q2312" s="107" t="s">
        <v>226</v>
      </c>
      <c r="R2312" s="23">
        <v>45689</v>
      </c>
      <c r="S2312" s="1" t="s">
        <v>2776</v>
      </c>
      <c r="T2312" s="60" t="s">
        <v>1814</v>
      </c>
    </row>
    <row r="2313" spans="1:20" ht="95.1" customHeight="1" x14ac:dyDescent="0.25">
      <c r="A2313" s="121" t="s">
        <v>2280</v>
      </c>
      <c r="B2313" s="107">
        <v>2732</v>
      </c>
      <c r="C2313" s="107" t="s">
        <v>1496</v>
      </c>
      <c r="D2313" s="107" t="s">
        <v>1812</v>
      </c>
      <c r="E2313" s="36" t="s">
        <v>2636</v>
      </c>
      <c r="F2313" s="69">
        <v>6531112500001</v>
      </c>
      <c r="G2313" s="110" t="s">
        <v>1636</v>
      </c>
      <c r="H2313" s="141">
        <v>2520</v>
      </c>
      <c r="I2313" s="107" t="s">
        <v>1044</v>
      </c>
      <c r="J2313" s="1" t="s">
        <v>57</v>
      </c>
      <c r="K2313" s="107" t="s">
        <v>2016</v>
      </c>
      <c r="L2313" s="9">
        <v>0.4</v>
      </c>
      <c r="M2313" s="108">
        <f t="shared" si="38"/>
        <v>1008</v>
      </c>
      <c r="N2313" s="5" t="s">
        <v>12</v>
      </c>
      <c r="O2313" s="1" t="s">
        <v>1512</v>
      </c>
      <c r="P2313" s="1" t="s">
        <v>57</v>
      </c>
      <c r="Q2313" s="107" t="s">
        <v>226</v>
      </c>
      <c r="R2313" s="23">
        <v>45689</v>
      </c>
      <c r="S2313" s="1" t="s">
        <v>2776</v>
      </c>
      <c r="T2313" s="60" t="s">
        <v>1814</v>
      </c>
    </row>
    <row r="2314" spans="1:20" ht="95.1" customHeight="1" x14ac:dyDescent="0.25">
      <c r="A2314" s="121" t="s">
        <v>2280</v>
      </c>
      <c r="B2314" s="107">
        <v>2732</v>
      </c>
      <c r="C2314" s="107" t="s">
        <v>1496</v>
      </c>
      <c r="D2314" s="107" t="s">
        <v>1812</v>
      </c>
      <c r="E2314" s="36" t="s">
        <v>2636</v>
      </c>
      <c r="F2314" s="69">
        <v>1063550</v>
      </c>
      <c r="G2314" s="110" t="s">
        <v>1544</v>
      </c>
      <c r="H2314" s="141">
        <v>990</v>
      </c>
      <c r="I2314" s="107" t="s">
        <v>1044</v>
      </c>
      <c r="J2314" s="1" t="s">
        <v>57</v>
      </c>
      <c r="K2314" s="107" t="s">
        <v>2017</v>
      </c>
      <c r="L2314" s="9">
        <v>6.76</v>
      </c>
      <c r="M2314" s="108">
        <f t="shared" si="38"/>
        <v>6692.4</v>
      </c>
      <c r="N2314" s="5" t="s">
        <v>12</v>
      </c>
      <c r="O2314" s="1" t="s">
        <v>1512</v>
      </c>
      <c r="P2314" s="1" t="s">
        <v>57</v>
      </c>
      <c r="Q2314" s="107" t="s">
        <v>226</v>
      </c>
      <c r="R2314" s="23">
        <v>45689</v>
      </c>
      <c r="S2314" s="1" t="s">
        <v>2776</v>
      </c>
      <c r="T2314" s="60" t="s">
        <v>1814</v>
      </c>
    </row>
    <row r="2315" spans="1:20" ht="95.1" customHeight="1" x14ac:dyDescent="0.25">
      <c r="A2315" s="121" t="s">
        <v>2280</v>
      </c>
      <c r="B2315" s="107">
        <v>2732</v>
      </c>
      <c r="C2315" s="107" t="s">
        <v>1496</v>
      </c>
      <c r="D2315" s="107" t="s">
        <v>1812</v>
      </c>
      <c r="E2315" s="36" t="s">
        <v>2636</v>
      </c>
      <c r="F2315" s="69">
        <v>1063552</v>
      </c>
      <c r="G2315" s="110" t="s">
        <v>1544</v>
      </c>
      <c r="H2315" s="141">
        <v>1200</v>
      </c>
      <c r="I2315" s="107" t="s">
        <v>1044</v>
      </c>
      <c r="J2315" s="1" t="s">
        <v>57</v>
      </c>
      <c r="K2315" s="107" t="s">
        <v>2018</v>
      </c>
      <c r="L2315" s="9">
        <v>6.72</v>
      </c>
      <c r="M2315" s="108">
        <f t="shared" si="38"/>
        <v>8064</v>
      </c>
      <c r="N2315" s="5" t="s">
        <v>12</v>
      </c>
      <c r="O2315" s="1" t="s">
        <v>1512</v>
      </c>
      <c r="P2315" s="1" t="s">
        <v>57</v>
      </c>
      <c r="Q2315" s="107" t="s">
        <v>226</v>
      </c>
      <c r="R2315" s="23">
        <v>45689</v>
      </c>
      <c r="S2315" s="1" t="s">
        <v>2776</v>
      </c>
      <c r="T2315" s="60" t="s">
        <v>1814</v>
      </c>
    </row>
    <row r="2316" spans="1:20" ht="95.1" customHeight="1" x14ac:dyDescent="0.25">
      <c r="A2316" s="121" t="s">
        <v>2280</v>
      </c>
      <c r="B2316" s="107">
        <v>2732</v>
      </c>
      <c r="C2316" s="107" t="s">
        <v>1496</v>
      </c>
      <c r="D2316" s="107" t="s">
        <v>1812</v>
      </c>
      <c r="E2316" s="36" t="s">
        <v>2636</v>
      </c>
      <c r="F2316" s="69">
        <v>1063212</v>
      </c>
      <c r="G2316" s="110" t="s">
        <v>1636</v>
      </c>
      <c r="H2316" s="141">
        <v>70000</v>
      </c>
      <c r="I2316" s="107" t="s">
        <v>1044</v>
      </c>
      <c r="J2316" s="1" t="s">
        <v>57</v>
      </c>
      <c r="K2316" s="107" t="s">
        <v>1896</v>
      </c>
      <c r="L2316" s="9">
        <v>3.96</v>
      </c>
      <c r="M2316" s="108">
        <f t="shared" si="38"/>
        <v>277200</v>
      </c>
      <c r="N2316" s="5" t="s">
        <v>12</v>
      </c>
      <c r="O2316" s="1" t="s">
        <v>1512</v>
      </c>
      <c r="P2316" s="1" t="s">
        <v>57</v>
      </c>
      <c r="Q2316" s="107" t="s">
        <v>226</v>
      </c>
      <c r="R2316" s="23">
        <v>45689</v>
      </c>
      <c r="S2316" s="1" t="s">
        <v>2776</v>
      </c>
      <c r="T2316" s="60" t="s">
        <v>1814</v>
      </c>
    </row>
    <row r="2317" spans="1:20" ht="95.1" customHeight="1" x14ac:dyDescent="0.25">
      <c r="A2317" s="121" t="s">
        <v>2280</v>
      </c>
      <c r="B2317" s="107">
        <v>2732</v>
      </c>
      <c r="C2317" s="107" t="s">
        <v>1496</v>
      </c>
      <c r="D2317" s="107" t="s">
        <v>1812</v>
      </c>
      <c r="E2317" s="36" t="s">
        <v>2636</v>
      </c>
      <c r="F2317" s="69">
        <v>1063214</v>
      </c>
      <c r="G2317" s="110" t="s">
        <v>1636</v>
      </c>
      <c r="H2317" s="141">
        <v>1800</v>
      </c>
      <c r="I2317" s="107" t="s">
        <v>1044</v>
      </c>
      <c r="J2317" s="1" t="s">
        <v>57</v>
      </c>
      <c r="K2317" s="107" t="s">
        <v>2019</v>
      </c>
      <c r="L2317" s="9">
        <v>10.44</v>
      </c>
      <c r="M2317" s="108">
        <f t="shared" si="38"/>
        <v>18792</v>
      </c>
      <c r="N2317" s="5" t="s">
        <v>12</v>
      </c>
      <c r="O2317" s="1" t="s">
        <v>1512</v>
      </c>
      <c r="P2317" s="1" t="s">
        <v>57</v>
      </c>
      <c r="Q2317" s="107" t="s">
        <v>226</v>
      </c>
      <c r="R2317" s="23">
        <v>45689</v>
      </c>
      <c r="S2317" s="1" t="s">
        <v>2776</v>
      </c>
      <c r="T2317" s="60" t="s">
        <v>1814</v>
      </c>
    </row>
    <row r="2318" spans="1:20" ht="95.1" customHeight="1" x14ac:dyDescent="0.25">
      <c r="A2318" s="121" t="s">
        <v>2280</v>
      </c>
      <c r="B2318" s="107">
        <v>2732</v>
      </c>
      <c r="C2318" s="107" t="s">
        <v>1496</v>
      </c>
      <c r="D2318" s="107" t="s">
        <v>1812</v>
      </c>
      <c r="E2318" s="36" t="s">
        <v>2636</v>
      </c>
      <c r="F2318" s="69">
        <v>1093995</v>
      </c>
      <c r="G2318" s="110" t="s">
        <v>1636</v>
      </c>
      <c r="H2318" s="141">
        <v>1000</v>
      </c>
      <c r="I2318" s="107" t="s">
        <v>1044</v>
      </c>
      <c r="J2318" s="1" t="s">
        <v>57</v>
      </c>
      <c r="K2318" s="107" t="s">
        <v>2020</v>
      </c>
      <c r="L2318" s="9">
        <v>5.18</v>
      </c>
      <c r="M2318" s="108">
        <f t="shared" ref="M2318:M2381" si="39">L2318*H2318</f>
        <v>5180</v>
      </c>
      <c r="N2318" s="5" t="s">
        <v>12</v>
      </c>
      <c r="O2318" s="1" t="s">
        <v>1512</v>
      </c>
      <c r="P2318" s="1" t="s">
        <v>57</v>
      </c>
      <c r="Q2318" s="107" t="s">
        <v>226</v>
      </c>
      <c r="R2318" s="23">
        <v>45689</v>
      </c>
      <c r="S2318" s="1" t="s">
        <v>2776</v>
      </c>
      <c r="T2318" s="60" t="s">
        <v>1814</v>
      </c>
    </row>
    <row r="2319" spans="1:20" ht="95.1" customHeight="1" x14ac:dyDescent="0.25">
      <c r="A2319" s="121" t="s">
        <v>2280</v>
      </c>
      <c r="B2319" s="107">
        <v>2732</v>
      </c>
      <c r="C2319" s="107" t="s">
        <v>1496</v>
      </c>
      <c r="D2319" s="107" t="s">
        <v>1812</v>
      </c>
      <c r="E2319" s="36" t="s">
        <v>2636</v>
      </c>
      <c r="F2319" s="69" t="s">
        <v>2021</v>
      </c>
      <c r="G2319" s="110" t="s">
        <v>1636</v>
      </c>
      <c r="H2319" s="141">
        <v>250</v>
      </c>
      <c r="I2319" s="107" t="s">
        <v>1044</v>
      </c>
      <c r="J2319" s="1" t="s">
        <v>57</v>
      </c>
      <c r="K2319" s="107" t="s">
        <v>2022</v>
      </c>
      <c r="L2319" s="9">
        <v>0.76</v>
      </c>
      <c r="M2319" s="108">
        <f t="shared" si="39"/>
        <v>190</v>
      </c>
      <c r="N2319" s="5" t="s">
        <v>12</v>
      </c>
      <c r="O2319" s="1" t="s">
        <v>1512</v>
      </c>
      <c r="P2319" s="1" t="s">
        <v>57</v>
      </c>
      <c r="Q2319" s="107" t="s">
        <v>226</v>
      </c>
      <c r="R2319" s="23">
        <v>45689</v>
      </c>
      <c r="S2319" s="1" t="s">
        <v>2776</v>
      </c>
      <c r="T2319" s="60" t="s">
        <v>1814</v>
      </c>
    </row>
    <row r="2320" spans="1:20" ht="95.1" customHeight="1" x14ac:dyDescent="0.25">
      <c r="A2320" s="121" t="s">
        <v>2280</v>
      </c>
      <c r="B2320" s="107">
        <v>2732</v>
      </c>
      <c r="C2320" s="107" t="s">
        <v>1496</v>
      </c>
      <c r="D2320" s="107" t="s">
        <v>1812</v>
      </c>
      <c r="E2320" s="36" t="s">
        <v>2636</v>
      </c>
      <c r="F2320" s="69">
        <v>1063221</v>
      </c>
      <c r="G2320" s="110" t="s">
        <v>1636</v>
      </c>
      <c r="H2320" s="141">
        <v>500</v>
      </c>
      <c r="I2320" s="107" t="s">
        <v>1044</v>
      </c>
      <c r="J2320" s="1" t="s">
        <v>57</v>
      </c>
      <c r="K2320" s="107" t="s">
        <v>2023</v>
      </c>
      <c r="L2320" s="9">
        <v>0.85</v>
      </c>
      <c r="M2320" s="108">
        <f t="shared" si="39"/>
        <v>425</v>
      </c>
      <c r="N2320" s="5" t="s">
        <v>12</v>
      </c>
      <c r="O2320" s="1" t="s">
        <v>1512</v>
      </c>
      <c r="P2320" s="1" t="s">
        <v>57</v>
      </c>
      <c r="Q2320" s="107" t="s">
        <v>226</v>
      </c>
      <c r="R2320" s="23">
        <v>45689</v>
      </c>
      <c r="S2320" s="1" t="s">
        <v>2776</v>
      </c>
      <c r="T2320" s="60" t="s">
        <v>1814</v>
      </c>
    </row>
    <row r="2321" spans="1:20" ht="95.1" customHeight="1" x14ac:dyDescent="0.25">
      <c r="A2321" s="121" t="s">
        <v>2280</v>
      </c>
      <c r="B2321" s="107">
        <v>2732</v>
      </c>
      <c r="C2321" s="107" t="s">
        <v>1496</v>
      </c>
      <c r="D2321" s="107" t="s">
        <v>1812</v>
      </c>
      <c r="E2321" s="36" t="s">
        <v>2636</v>
      </c>
      <c r="F2321" s="69">
        <v>1097843</v>
      </c>
      <c r="G2321" s="110" t="s">
        <v>1636</v>
      </c>
      <c r="H2321" s="141">
        <v>500</v>
      </c>
      <c r="I2321" s="107" t="s">
        <v>1044</v>
      </c>
      <c r="J2321" s="1" t="s">
        <v>57</v>
      </c>
      <c r="K2321" s="107" t="s">
        <v>2024</v>
      </c>
      <c r="L2321" s="9">
        <v>1.1200000000000001</v>
      </c>
      <c r="M2321" s="108">
        <f t="shared" si="39"/>
        <v>560</v>
      </c>
      <c r="N2321" s="5" t="s">
        <v>12</v>
      </c>
      <c r="O2321" s="1" t="s">
        <v>1512</v>
      </c>
      <c r="P2321" s="1" t="s">
        <v>57</v>
      </c>
      <c r="Q2321" s="107" t="s">
        <v>226</v>
      </c>
      <c r="R2321" s="23">
        <v>45689</v>
      </c>
      <c r="S2321" s="1" t="s">
        <v>2776</v>
      </c>
      <c r="T2321" s="60" t="s">
        <v>1814</v>
      </c>
    </row>
    <row r="2322" spans="1:20" ht="95.1" customHeight="1" x14ac:dyDescent="0.25">
      <c r="A2322" s="121" t="s">
        <v>2280</v>
      </c>
      <c r="B2322" s="107">
        <v>2732</v>
      </c>
      <c r="C2322" s="107" t="s">
        <v>1496</v>
      </c>
      <c r="D2322" s="107" t="s">
        <v>1812</v>
      </c>
      <c r="E2322" s="36" t="s">
        <v>2636</v>
      </c>
      <c r="F2322" s="69">
        <v>1037583</v>
      </c>
      <c r="G2322" s="110" t="s">
        <v>1636</v>
      </c>
      <c r="H2322" s="141">
        <v>900</v>
      </c>
      <c r="I2322" s="107" t="s">
        <v>1044</v>
      </c>
      <c r="J2322" s="1" t="s">
        <v>57</v>
      </c>
      <c r="K2322" s="107" t="s">
        <v>2025</v>
      </c>
      <c r="L2322" s="9">
        <v>0.51</v>
      </c>
      <c r="M2322" s="108">
        <f t="shared" si="39"/>
        <v>459</v>
      </c>
      <c r="N2322" s="5" t="s">
        <v>12</v>
      </c>
      <c r="O2322" s="1" t="s">
        <v>1512</v>
      </c>
      <c r="P2322" s="1" t="s">
        <v>57</v>
      </c>
      <c r="Q2322" s="107" t="s">
        <v>226</v>
      </c>
      <c r="R2322" s="23">
        <v>45689</v>
      </c>
      <c r="S2322" s="1" t="s">
        <v>2776</v>
      </c>
      <c r="T2322" s="60" t="s">
        <v>1814</v>
      </c>
    </row>
    <row r="2323" spans="1:20" ht="95.1" customHeight="1" x14ac:dyDescent="0.25">
      <c r="A2323" s="121" t="s">
        <v>2280</v>
      </c>
      <c r="B2323" s="107">
        <v>2732</v>
      </c>
      <c r="C2323" s="107" t="s">
        <v>1496</v>
      </c>
      <c r="D2323" s="107" t="s">
        <v>1812</v>
      </c>
      <c r="E2323" s="36" t="s">
        <v>2636</v>
      </c>
      <c r="F2323" s="69">
        <v>1075696</v>
      </c>
      <c r="G2323" s="110" t="s">
        <v>1544</v>
      </c>
      <c r="H2323" s="141">
        <v>2400</v>
      </c>
      <c r="I2323" s="107" t="s">
        <v>1044</v>
      </c>
      <c r="J2323" s="1" t="s">
        <v>57</v>
      </c>
      <c r="K2323" s="107" t="s">
        <v>2026</v>
      </c>
      <c r="L2323" s="9">
        <v>127.76</v>
      </c>
      <c r="M2323" s="108">
        <f t="shared" si="39"/>
        <v>306624</v>
      </c>
      <c r="N2323" s="5" t="s">
        <v>12</v>
      </c>
      <c r="O2323" s="1" t="s">
        <v>1512</v>
      </c>
      <c r="P2323" s="1" t="s">
        <v>57</v>
      </c>
      <c r="Q2323" s="107" t="s">
        <v>226</v>
      </c>
      <c r="R2323" s="23">
        <v>45689</v>
      </c>
      <c r="S2323" s="1" t="s">
        <v>2776</v>
      </c>
      <c r="T2323" s="60" t="s">
        <v>1814</v>
      </c>
    </row>
    <row r="2324" spans="1:20" ht="95.1" customHeight="1" x14ac:dyDescent="0.25">
      <c r="A2324" s="121" t="s">
        <v>2280</v>
      </c>
      <c r="B2324" s="107">
        <v>2732</v>
      </c>
      <c r="C2324" s="107" t="s">
        <v>1496</v>
      </c>
      <c r="D2324" s="107" t="s">
        <v>1812</v>
      </c>
      <c r="E2324" s="36" t="s">
        <v>2636</v>
      </c>
      <c r="F2324" s="69">
        <v>1074398</v>
      </c>
      <c r="G2324" s="110" t="s">
        <v>1544</v>
      </c>
      <c r="H2324" s="141">
        <v>24840</v>
      </c>
      <c r="I2324" s="107" t="s">
        <v>1044</v>
      </c>
      <c r="J2324" s="1" t="s">
        <v>57</v>
      </c>
      <c r="K2324" s="107" t="s">
        <v>2027</v>
      </c>
      <c r="L2324" s="9">
        <v>236.74</v>
      </c>
      <c r="M2324" s="108">
        <f t="shared" si="39"/>
        <v>5880621.6000000006</v>
      </c>
      <c r="N2324" s="5" t="s">
        <v>12</v>
      </c>
      <c r="O2324" s="1" t="s">
        <v>1512</v>
      </c>
      <c r="P2324" s="1" t="s">
        <v>57</v>
      </c>
      <c r="Q2324" s="107" t="s">
        <v>226</v>
      </c>
      <c r="R2324" s="23">
        <v>45689</v>
      </c>
      <c r="S2324" s="1" t="s">
        <v>2776</v>
      </c>
      <c r="T2324" s="60" t="s">
        <v>1814</v>
      </c>
    </row>
    <row r="2325" spans="1:20" ht="95.1" customHeight="1" x14ac:dyDescent="0.25">
      <c r="A2325" s="121" t="s">
        <v>2280</v>
      </c>
      <c r="B2325" s="107">
        <v>2732</v>
      </c>
      <c r="C2325" s="107" t="s">
        <v>1496</v>
      </c>
      <c r="D2325" s="107" t="s">
        <v>1812</v>
      </c>
      <c r="E2325" s="36" t="s">
        <v>2636</v>
      </c>
      <c r="F2325" s="69" t="s">
        <v>2028</v>
      </c>
      <c r="G2325" s="110" t="s">
        <v>1544</v>
      </c>
      <c r="H2325" s="141">
        <v>200</v>
      </c>
      <c r="I2325" s="107" t="s">
        <v>1044</v>
      </c>
      <c r="J2325" s="1" t="s">
        <v>57</v>
      </c>
      <c r="K2325" s="107" t="s">
        <v>2029</v>
      </c>
      <c r="L2325" s="9">
        <v>328.59</v>
      </c>
      <c r="M2325" s="108">
        <f t="shared" si="39"/>
        <v>65718</v>
      </c>
      <c r="N2325" s="5" t="s">
        <v>12</v>
      </c>
      <c r="O2325" s="1" t="s">
        <v>1512</v>
      </c>
      <c r="P2325" s="1" t="s">
        <v>57</v>
      </c>
      <c r="Q2325" s="107" t="s">
        <v>226</v>
      </c>
      <c r="R2325" s="23">
        <v>45689</v>
      </c>
      <c r="S2325" s="1" t="s">
        <v>2776</v>
      </c>
      <c r="T2325" s="60" t="s">
        <v>1814</v>
      </c>
    </row>
    <row r="2326" spans="1:20" ht="95.1" customHeight="1" x14ac:dyDescent="0.25">
      <c r="A2326" s="121" t="s">
        <v>2280</v>
      </c>
      <c r="B2326" s="107">
        <v>2732</v>
      </c>
      <c r="C2326" s="107" t="s">
        <v>1496</v>
      </c>
      <c r="D2326" s="107" t="s">
        <v>1812</v>
      </c>
      <c r="E2326" s="36" t="s">
        <v>2636</v>
      </c>
      <c r="F2326" s="69">
        <v>1082871</v>
      </c>
      <c r="G2326" s="110" t="s">
        <v>3729</v>
      </c>
      <c r="H2326" s="141">
        <v>800</v>
      </c>
      <c r="I2326" s="107" t="s">
        <v>1044</v>
      </c>
      <c r="J2326" s="1" t="s">
        <v>57</v>
      </c>
      <c r="K2326" s="107" t="s">
        <v>2030</v>
      </c>
      <c r="L2326" s="9">
        <v>2768.5</v>
      </c>
      <c r="M2326" s="108">
        <f t="shared" si="39"/>
        <v>2214800</v>
      </c>
      <c r="N2326" s="5" t="s">
        <v>12</v>
      </c>
      <c r="O2326" s="1" t="s">
        <v>1512</v>
      </c>
      <c r="P2326" s="1" t="s">
        <v>57</v>
      </c>
      <c r="Q2326" s="107" t="s">
        <v>226</v>
      </c>
      <c r="R2326" s="23">
        <v>45689</v>
      </c>
      <c r="S2326" s="1" t="s">
        <v>2776</v>
      </c>
      <c r="T2326" s="60" t="s">
        <v>1814</v>
      </c>
    </row>
    <row r="2327" spans="1:20" ht="95.1" customHeight="1" x14ac:dyDescent="0.25">
      <c r="A2327" s="121" t="s">
        <v>2280</v>
      </c>
      <c r="B2327" s="107">
        <v>2732</v>
      </c>
      <c r="C2327" s="107" t="s">
        <v>1496</v>
      </c>
      <c r="D2327" s="107" t="s">
        <v>1812</v>
      </c>
      <c r="E2327" s="36" t="s">
        <v>2636</v>
      </c>
      <c r="F2327" s="69">
        <v>1082872</v>
      </c>
      <c r="G2327" s="110" t="s">
        <v>3729</v>
      </c>
      <c r="H2327" s="141">
        <v>1000</v>
      </c>
      <c r="I2327" s="107" t="s">
        <v>1044</v>
      </c>
      <c r="J2327" s="1" t="s">
        <v>57</v>
      </c>
      <c r="K2327" s="107" t="s">
        <v>2031</v>
      </c>
      <c r="L2327" s="9">
        <v>6331.34</v>
      </c>
      <c r="M2327" s="108">
        <f t="shared" si="39"/>
        <v>6331340</v>
      </c>
      <c r="N2327" s="5" t="s">
        <v>12</v>
      </c>
      <c r="O2327" s="1" t="s">
        <v>1512</v>
      </c>
      <c r="P2327" s="1" t="s">
        <v>57</v>
      </c>
      <c r="Q2327" s="107" t="s">
        <v>226</v>
      </c>
      <c r="R2327" s="23">
        <v>45689</v>
      </c>
      <c r="S2327" s="1" t="s">
        <v>2776</v>
      </c>
      <c r="T2327" s="60" t="s">
        <v>1814</v>
      </c>
    </row>
    <row r="2328" spans="1:20" ht="95.1" customHeight="1" x14ac:dyDescent="0.25">
      <c r="A2328" s="121" t="s">
        <v>2280</v>
      </c>
      <c r="B2328" s="107">
        <v>2732</v>
      </c>
      <c r="C2328" s="107" t="s">
        <v>1496</v>
      </c>
      <c r="D2328" s="107" t="s">
        <v>1812</v>
      </c>
      <c r="E2328" s="36" t="s">
        <v>2636</v>
      </c>
      <c r="F2328" s="69">
        <v>1080672</v>
      </c>
      <c r="G2328" s="110" t="s">
        <v>3729</v>
      </c>
      <c r="H2328" s="141">
        <v>5</v>
      </c>
      <c r="I2328" s="107" t="s">
        <v>1044</v>
      </c>
      <c r="J2328" s="1" t="s">
        <v>57</v>
      </c>
      <c r="K2328" s="107" t="s">
        <v>2032</v>
      </c>
      <c r="L2328" s="9">
        <v>312890.46000000002</v>
      </c>
      <c r="M2328" s="108">
        <f t="shared" si="39"/>
        <v>1564452.3</v>
      </c>
      <c r="N2328" s="5" t="s">
        <v>12</v>
      </c>
      <c r="O2328" s="1" t="s">
        <v>1512</v>
      </c>
      <c r="P2328" s="1" t="s">
        <v>57</v>
      </c>
      <c r="Q2328" s="107" t="s">
        <v>226</v>
      </c>
      <c r="R2328" s="23">
        <v>45689</v>
      </c>
      <c r="S2328" s="1" t="s">
        <v>2776</v>
      </c>
      <c r="T2328" s="60" t="s">
        <v>1814</v>
      </c>
    </row>
    <row r="2329" spans="1:20" ht="95.1" customHeight="1" x14ac:dyDescent="0.25">
      <c r="A2329" s="121" t="s">
        <v>2280</v>
      </c>
      <c r="B2329" s="107">
        <v>2732</v>
      </c>
      <c r="C2329" s="107" t="s">
        <v>1496</v>
      </c>
      <c r="D2329" s="107" t="s">
        <v>1812</v>
      </c>
      <c r="E2329" s="36" t="s">
        <v>2636</v>
      </c>
      <c r="F2329" s="69">
        <v>1095861</v>
      </c>
      <c r="G2329" s="110" t="s">
        <v>3729</v>
      </c>
      <c r="H2329" s="141">
        <v>16</v>
      </c>
      <c r="I2329" s="107" t="s">
        <v>1044</v>
      </c>
      <c r="J2329" s="1" t="s">
        <v>57</v>
      </c>
      <c r="K2329" s="107" t="s">
        <v>2033</v>
      </c>
      <c r="L2329" s="9">
        <v>30715.34</v>
      </c>
      <c r="M2329" s="108">
        <f t="shared" si="39"/>
        <v>491445.44</v>
      </c>
      <c r="N2329" s="5" t="s">
        <v>12</v>
      </c>
      <c r="O2329" s="1" t="s">
        <v>1512</v>
      </c>
      <c r="P2329" s="1" t="s">
        <v>57</v>
      </c>
      <c r="Q2329" s="107" t="s">
        <v>226</v>
      </c>
      <c r="R2329" s="23">
        <v>45689</v>
      </c>
      <c r="S2329" s="1" t="s">
        <v>2776</v>
      </c>
      <c r="T2329" s="60" t="s">
        <v>1814</v>
      </c>
    </row>
    <row r="2330" spans="1:20" ht="95.1" customHeight="1" x14ac:dyDescent="0.25">
      <c r="A2330" s="121" t="s">
        <v>2280</v>
      </c>
      <c r="B2330" s="107">
        <v>2732</v>
      </c>
      <c r="C2330" s="107" t="s">
        <v>1496</v>
      </c>
      <c r="D2330" s="107" t="s">
        <v>1812</v>
      </c>
      <c r="E2330" s="36" t="s">
        <v>2636</v>
      </c>
      <c r="F2330" s="69">
        <v>1063308</v>
      </c>
      <c r="G2330" s="107" t="s">
        <v>2034</v>
      </c>
      <c r="H2330" s="45">
        <v>1080</v>
      </c>
      <c r="I2330" s="107" t="s">
        <v>1044</v>
      </c>
      <c r="J2330" s="1" t="s">
        <v>57</v>
      </c>
      <c r="K2330" s="107" t="s">
        <v>2035</v>
      </c>
      <c r="L2330" s="9">
        <v>43.84</v>
      </c>
      <c r="M2330" s="108">
        <f t="shared" si="39"/>
        <v>47347.200000000004</v>
      </c>
      <c r="N2330" s="5" t="s">
        <v>12</v>
      </c>
      <c r="O2330" s="1" t="s">
        <v>1512</v>
      </c>
      <c r="P2330" s="1" t="s">
        <v>57</v>
      </c>
      <c r="Q2330" s="107" t="s">
        <v>226</v>
      </c>
      <c r="R2330" s="23">
        <v>45689</v>
      </c>
      <c r="S2330" s="1" t="s">
        <v>2776</v>
      </c>
      <c r="T2330" s="60" t="s">
        <v>1814</v>
      </c>
    </row>
    <row r="2331" spans="1:20" ht="95.1" customHeight="1" x14ac:dyDescent="0.25">
      <c r="A2331" s="121" t="s">
        <v>2280</v>
      </c>
      <c r="B2331" s="107">
        <v>2732</v>
      </c>
      <c r="C2331" s="107" t="s">
        <v>1496</v>
      </c>
      <c r="D2331" s="107" t="s">
        <v>1812</v>
      </c>
      <c r="E2331" s="36" t="s">
        <v>2636</v>
      </c>
      <c r="F2331" s="69">
        <v>1080795</v>
      </c>
      <c r="G2331" s="110" t="s">
        <v>1817</v>
      </c>
      <c r="H2331" s="141">
        <v>19</v>
      </c>
      <c r="I2331" s="107" t="s">
        <v>1044</v>
      </c>
      <c r="J2331" s="1" t="s">
        <v>57</v>
      </c>
      <c r="K2331" s="107" t="s">
        <v>2036</v>
      </c>
      <c r="L2331" s="9">
        <v>4778.3500000000004</v>
      </c>
      <c r="M2331" s="108">
        <f t="shared" si="39"/>
        <v>90788.650000000009</v>
      </c>
      <c r="N2331" s="5" t="s">
        <v>12</v>
      </c>
      <c r="O2331" s="1" t="s">
        <v>1512</v>
      </c>
      <c r="P2331" s="1" t="s">
        <v>57</v>
      </c>
      <c r="Q2331" s="107" t="s">
        <v>226</v>
      </c>
      <c r="R2331" s="23">
        <v>45689</v>
      </c>
      <c r="S2331" s="1" t="s">
        <v>2776</v>
      </c>
      <c r="T2331" s="60" t="s">
        <v>1814</v>
      </c>
    </row>
    <row r="2332" spans="1:20" ht="95.1" customHeight="1" x14ac:dyDescent="0.25">
      <c r="A2332" s="121" t="s">
        <v>2280</v>
      </c>
      <c r="B2332" s="107">
        <v>2732</v>
      </c>
      <c r="C2332" s="107" t="s">
        <v>1496</v>
      </c>
      <c r="D2332" s="107" t="s">
        <v>1812</v>
      </c>
      <c r="E2332" s="36" t="s">
        <v>2636</v>
      </c>
      <c r="F2332" s="69">
        <v>1080796</v>
      </c>
      <c r="G2332" s="110" t="s">
        <v>3729</v>
      </c>
      <c r="H2332" s="141">
        <v>20</v>
      </c>
      <c r="I2332" s="107" t="s">
        <v>1044</v>
      </c>
      <c r="J2332" s="1" t="s">
        <v>57</v>
      </c>
      <c r="K2332" s="107" t="s">
        <v>2037</v>
      </c>
      <c r="L2332" s="9">
        <v>6450.73</v>
      </c>
      <c r="M2332" s="108">
        <f t="shared" si="39"/>
        <v>129014.59999999999</v>
      </c>
      <c r="N2332" s="5" t="s">
        <v>12</v>
      </c>
      <c r="O2332" s="1" t="s">
        <v>1512</v>
      </c>
      <c r="P2332" s="1" t="s">
        <v>57</v>
      </c>
      <c r="Q2332" s="107" t="s">
        <v>226</v>
      </c>
      <c r="R2332" s="23">
        <v>45689</v>
      </c>
      <c r="S2332" s="1" t="s">
        <v>2776</v>
      </c>
      <c r="T2332" s="60" t="s">
        <v>1814</v>
      </c>
    </row>
    <row r="2333" spans="1:20" ht="95.1" customHeight="1" x14ac:dyDescent="0.25">
      <c r="A2333" s="121" t="s">
        <v>2280</v>
      </c>
      <c r="B2333" s="107">
        <v>2732</v>
      </c>
      <c r="C2333" s="107" t="s">
        <v>1496</v>
      </c>
      <c r="D2333" s="107" t="s">
        <v>1812</v>
      </c>
      <c r="E2333" s="36" t="s">
        <v>2636</v>
      </c>
      <c r="F2333" s="69">
        <v>1097204</v>
      </c>
      <c r="G2333" s="110" t="s">
        <v>1636</v>
      </c>
      <c r="H2333" s="141">
        <v>550</v>
      </c>
      <c r="I2333" s="107" t="s">
        <v>1044</v>
      </c>
      <c r="J2333" s="1" t="s">
        <v>57</v>
      </c>
      <c r="K2333" s="107" t="s">
        <v>2038</v>
      </c>
      <c r="L2333" s="9">
        <v>244.67</v>
      </c>
      <c r="M2333" s="108">
        <f t="shared" si="39"/>
        <v>134568.5</v>
      </c>
      <c r="N2333" s="5" t="s">
        <v>12</v>
      </c>
      <c r="O2333" s="1" t="s">
        <v>1512</v>
      </c>
      <c r="P2333" s="1" t="s">
        <v>57</v>
      </c>
      <c r="Q2333" s="107" t="s">
        <v>226</v>
      </c>
      <c r="R2333" s="23">
        <v>45689</v>
      </c>
      <c r="S2333" s="1" t="s">
        <v>2776</v>
      </c>
      <c r="T2333" s="60" t="s">
        <v>1814</v>
      </c>
    </row>
    <row r="2334" spans="1:20" ht="95.1" customHeight="1" x14ac:dyDescent="0.25">
      <c r="A2334" s="121" t="s">
        <v>2280</v>
      </c>
      <c r="B2334" s="107">
        <v>2732</v>
      </c>
      <c r="C2334" s="107" t="s">
        <v>1496</v>
      </c>
      <c r="D2334" s="107" t="s">
        <v>1812</v>
      </c>
      <c r="E2334" s="36" t="s">
        <v>2636</v>
      </c>
      <c r="F2334" s="69">
        <v>1104484</v>
      </c>
      <c r="G2334" s="110" t="s">
        <v>1817</v>
      </c>
      <c r="H2334" s="141">
        <v>50</v>
      </c>
      <c r="I2334" s="107" t="s">
        <v>1044</v>
      </c>
      <c r="J2334" s="1" t="s">
        <v>57</v>
      </c>
      <c r="K2334" s="107" t="s">
        <v>2039</v>
      </c>
      <c r="L2334" s="9">
        <v>44.2</v>
      </c>
      <c r="M2334" s="108">
        <f t="shared" si="39"/>
        <v>2210</v>
      </c>
      <c r="N2334" s="5" t="s">
        <v>12</v>
      </c>
      <c r="O2334" s="1" t="s">
        <v>1512</v>
      </c>
      <c r="P2334" s="1" t="s">
        <v>57</v>
      </c>
      <c r="Q2334" s="107" t="s">
        <v>226</v>
      </c>
      <c r="R2334" s="23">
        <v>45689</v>
      </c>
      <c r="S2334" s="1" t="s">
        <v>2776</v>
      </c>
      <c r="T2334" s="60" t="s">
        <v>1814</v>
      </c>
    </row>
    <row r="2335" spans="1:20" ht="95.1" customHeight="1" x14ac:dyDescent="0.25">
      <c r="A2335" s="121" t="s">
        <v>2280</v>
      </c>
      <c r="B2335" s="107">
        <v>2732</v>
      </c>
      <c r="C2335" s="107" t="s">
        <v>1496</v>
      </c>
      <c r="D2335" s="107" t="s">
        <v>1812</v>
      </c>
      <c r="E2335" s="36" t="s">
        <v>2636</v>
      </c>
      <c r="F2335" s="69" t="s">
        <v>2040</v>
      </c>
      <c r="G2335" s="110" t="s">
        <v>3729</v>
      </c>
      <c r="H2335" s="45">
        <v>201</v>
      </c>
      <c r="I2335" s="107" t="s">
        <v>1044</v>
      </c>
      <c r="J2335" s="1" t="s">
        <v>57</v>
      </c>
      <c r="K2335" s="107" t="s">
        <v>2041</v>
      </c>
      <c r="L2335" s="9">
        <v>2039.06</v>
      </c>
      <c r="M2335" s="108">
        <f t="shared" si="39"/>
        <v>409851.06</v>
      </c>
      <c r="N2335" s="5" t="s">
        <v>12</v>
      </c>
      <c r="O2335" s="1" t="s">
        <v>1512</v>
      </c>
      <c r="P2335" s="1" t="s">
        <v>57</v>
      </c>
      <c r="Q2335" s="107" t="s">
        <v>226</v>
      </c>
      <c r="R2335" s="23">
        <v>45689</v>
      </c>
      <c r="S2335" s="1" t="s">
        <v>2776</v>
      </c>
      <c r="T2335" s="60" t="s">
        <v>1814</v>
      </c>
    </row>
    <row r="2336" spans="1:20" ht="95.1" customHeight="1" x14ac:dyDescent="0.25">
      <c r="A2336" s="121" t="s">
        <v>2280</v>
      </c>
      <c r="B2336" s="107">
        <v>2732</v>
      </c>
      <c r="C2336" s="107" t="s">
        <v>1496</v>
      </c>
      <c r="D2336" s="107" t="s">
        <v>1812</v>
      </c>
      <c r="E2336" s="36" t="s">
        <v>2636</v>
      </c>
      <c r="F2336" s="69">
        <v>1063333</v>
      </c>
      <c r="G2336" s="1" t="s">
        <v>44</v>
      </c>
      <c r="H2336" s="141">
        <v>360</v>
      </c>
      <c r="I2336" s="107" t="s">
        <v>1044</v>
      </c>
      <c r="J2336" s="1" t="s">
        <v>57</v>
      </c>
      <c r="K2336" s="107" t="s">
        <v>2042</v>
      </c>
      <c r="L2336" s="9">
        <v>8.84</v>
      </c>
      <c r="M2336" s="108">
        <f t="shared" si="39"/>
        <v>3182.4</v>
      </c>
      <c r="N2336" s="5" t="s">
        <v>12</v>
      </c>
      <c r="O2336" s="1" t="s">
        <v>1512</v>
      </c>
      <c r="P2336" s="1" t="s">
        <v>57</v>
      </c>
      <c r="Q2336" s="107" t="s">
        <v>226</v>
      </c>
      <c r="R2336" s="23">
        <v>45689</v>
      </c>
      <c r="S2336" s="1" t="s">
        <v>2776</v>
      </c>
      <c r="T2336" s="60" t="s">
        <v>1814</v>
      </c>
    </row>
    <row r="2337" spans="1:20" ht="95.1" customHeight="1" x14ac:dyDescent="0.25">
      <c r="A2337" s="121" t="s">
        <v>2280</v>
      </c>
      <c r="B2337" s="107">
        <v>2732</v>
      </c>
      <c r="C2337" s="107" t="s">
        <v>1496</v>
      </c>
      <c r="D2337" s="107" t="s">
        <v>1812</v>
      </c>
      <c r="E2337" s="36" t="s">
        <v>2636</v>
      </c>
      <c r="F2337" s="69">
        <v>1012789</v>
      </c>
      <c r="G2337" s="110" t="s">
        <v>1636</v>
      </c>
      <c r="H2337" s="141">
        <v>720</v>
      </c>
      <c r="I2337" s="107" t="s">
        <v>1044</v>
      </c>
      <c r="J2337" s="1" t="s">
        <v>57</v>
      </c>
      <c r="K2337" s="107" t="s">
        <v>2043</v>
      </c>
      <c r="L2337" s="9">
        <v>0.76</v>
      </c>
      <c r="M2337" s="108">
        <f t="shared" si="39"/>
        <v>547.20000000000005</v>
      </c>
      <c r="N2337" s="5" t="s">
        <v>12</v>
      </c>
      <c r="O2337" s="1" t="s">
        <v>1512</v>
      </c>
      <c r="P2337" s="1" t="s">
        <v>57</v>
      </c>
      <c r="Q2337" s="107" t="s">
        <v>226</v>
      </c>
      <c r="R2337" s="23">
        <v>45689</v>
      </c>
      <c r="S2337" s="1" t="s">
        <v>2776</v>
      </c>
      <c r="T2337" s="60" t="s">
        <v>1814</v>
      </c>
    </row>
    <row r="2338" spans="1:20" ht="95.1" customHeight="1" x14ac:dyDescent="0.25">
      <c r="A2338" s="121" t="s">
        <v>2280</v>
      </c>
      <c r="B2338" s="107">
        <v>2732</v>
      </c>
      <c r="C2338" s="107" t="s">
        <v>1496</v>
      </c>
      <c r="D2338" s="107" t="s">
        <v>1812</v>
      </c>
      <c r="E2338" s="36" t="s">
        <v>2636</v>
      </c>
      <c r="F2338" s="69">
        <v>1089527</v>
      </c>
      <c r="G2338" s="110" t="s">
        <v>1817</v>
      </c>
      <c r="H2338" s="141">
        <v>500</v>
      </c>
      <c r="I2338" s="107" t="s">
        <v>1044</v>
      </c>
      <c r="J2338" s="1" t="s">
        <v>57</v>
      </c>
      <c r="K2338" s="107" t="s">
        <v>2044</v>
      </c>
      <c r="L2338" s="9">
        <v>32.06</v>
      </c>
      <c r="M2338" s="108">
        <f t="shared" si="39"/>
        <v>16030.000000000002</v>
      </c>
      <c r="N2338" s="5" t="s">
        <v>12</v>
      </c>
      <c r="O2338" s="1" t="s">
        <v>1512</v>
      </c>
      <c r="P2338" s="1" t="s">
        <v>57</v>
      </c>
      <c r="Q2338" s="107" t="s">
        <v>226</v>
      </c>
      <c r="R2338" s="23">
        <v>45689</v>
      </c>
      <c r="S2338" s="1" t="s">
        <v>2776</v>
      </c>
      <c r="T2338" s="60" t="s">
        <v>1814</v>
      </c>
    </row>
    <row r="2339" spans="1:20" ht="95.1" customHeight="1" x14ac:dyDescent="0.25">
      <c r="A2339" s="121" t="s">
        <v>2280</v>
      </c>
      <c r="B2339" s="107">
        <v>2732</v>
      </c>
      <c r="C2339" s="107" t="s">
        <v>1496</v>
      </c>
      <c r="D2339" s="107" t="s">
        <v>1812</v>
      </c>
      <c r="E2339" s="36" t="s">
        <v>2636</v>
      </c>
      <c r="F2339" s="69" t="s">
        <v>2045</v>
      </c>
      <c r="G2339" s="110" t="s">
        <v>1636</v>
      </c>
      <c r="H2339" s="141">
        <v>4440</v>
      </c>
      <c r="I2339" s="107" t="s">
        <v>1044</v>
      </c>
      <c r="J2339" s="1" t="s">
        <v>57</v>
      </c>
      <c r="K2339" s="107" t="s">
        <v>2046</v>
      </c>
      <c r="L2339" s="9">
        <v>1.39</v>
      </c>
      <c r="M2339" s="108">
        <f t="shared" si="39"/>
        <v>6171.5999999999995</v>
      </c>
      <c r="N2339" s="5" t="s">
        <v>12</v>
      </c>
      <c r="O2339" s="1" t="s">
        <v>1512</v>
      </c>
      <c r="P2339" s="1" t="s">
        <v>57</v>
      </c>
      <c r="Q2339" s="107" t="s">
        <v>226</v>
      </c>
      <c r="R2339" s="23">
        <v>45689</v>
      </c>
      <c r="S2339" s="1" t="s">
        <v>2776</v>
      </c>
      <c r="T2339" s="60" t="s">
        <v>1814</v>
      </c>
    </row>
    <row r="2340" spans="1:20" ht="95.1" customHeight="1" x14ac:dyDescent="0.25">
      <c r="A2340" s="121" t="s">
        <v>2280</v>
      </c>
      <c r="B2340" s="107">
        <v>2732</v>
      </c>
      <c r="C2340" s="107" t="s">
        <v>1496</v>
      </c>
      <c r="D2340" s="107" t="s">
        <v>1812</v>
      </c>
      <c r="E2340" s="36" t="s">
        <v>2636</v>
      </c>
      <c r="F2340" s="69" t="s">
        <v>2047</v>
      </c>
      <c r="G2340" s="110" t="s">
        <v>1636</v>
      </c>
      <c r="H2340" s="141">
        <v>12480</v>
      </c>
      <c r="I2340" s="107" t="s">
        <v>1044</v>
      </c>
      <c r="J2340" s="1" t="s">
        <v>57</v>
      </c>
      <c r="K2340" s="107" t="s">
        <v>2048</v>
      </c>
      <c r="L2340" s="9">
        <v>0.65</v>
      </c>
      <c r="M2340" s="108">
        <f t="shared" si="39"/>
        <v>8112</v>
      </c>
      <c r="N2340" s="5" t="s">
        <v>12</v>
      </c>
      <c r="O2340" s="1" t="s">
        <v>1512</v>
      </c>
      <c r="P2340" s="1" t="s">
        <v>57</v>
      </c>
      <c r="Q2340" s="107" t="s">
        <v>226</v>
      </c>
      <c r="R2340" s="23">
        <v>45689</v>
      </c>
      <c r="S2340" s="1" t="s">
        <v>2776</v>
      </c>
      <c r="T2340" s="60" t="s">
        <v>1814</v>
      </c>
    </row>
    <row r="2341" spans="1:20" ht="95.1" customHeight="1" x14ac:dyDescent="0.25">
      <c r="A2341" s="121" t="s">
        <v>2280</v>
      </c>
      <c r="B2341" s="107">
        <v>2732</v>
      </c>
      <c r="C2341" s="107" t="s">
        <v>1496</v>
      </c>
      <c r="D2341" s="107" t="s">
        <v>1812</v>
      </c>
      <c r="E2341" s="36" t="s">
        <v>2636</v>
      </c>
      <c r="F2341" s="69" t="s">
        <v>2049</v>
      </c>
      <c r="G2341" s="110" t="s">
        <v>1817</v>
      </c>
      <c r="H2341" s="141">
        <v>54</v>
      </c>
      <c r="I2341" s="107" t="s">
        <v>1044</v>
      </c>
      <c r="J2341" s="1" t="s">
        <v>57</v>
      </c>
      <c r="K2341" s="107" t="s">
        <v>2050</v>
      </c>
      <c r="L2341" s="9">
        <v>31.5</v>
      </c>
      <c r="M2341" s="108">
        <f t="shared" si="39"/>
        <v>1701</v>
      </c>
      <c r="N2341" s="5" t="s">
        <v>12</v>
      </c>
      <c r="O2341" s="1" t="s">
        <v>1512</v>
      </c>
      <c r="P2341" s="1" t="s">
        <v>57</v>
      </c>
      <c r="Q2341" s="107" t="s">
        <v>226</v>
      </c>
      <c r="R2341" s="23">
        <v>45689</v>
      </c>
      <c r="S2341" s="1" t="s">
        <v>2776</v>
      </c>
      <c r="T2341" s="60" t="s">
        <v>1814</v>
      </c>
    </row>
    <row r="2342" spans="1:20" ht="95.1" customHeight="1" x14ac:dyDescent="0.25">
      <c r="A2342" s="121" t="s">
        <v>2280</v>
      </c>
      <c r="B2342" s="107">
        <v>2732</v>
      </c>
      <c r="C2342" s="107" t="s">
        <v>1496</v>
      </c>
      <c r="D2342" s="107" t="s">
        <v>1812</v>
      </c>
      <c r="E2342" s="36" t="s">
        <v>2636</v>
      </c>
      <c r="F2342" s="69">
        <v>1093224</v>
      </c>
      <c r="G2342" s="110" t="s">
        <v>3729</v>
      </c>
      <c r="H2342" s="141">
        <v>36</v>
      </c>
      <c r="I2342" s="107" t="s">
        <v>1044</v>
      </c>
      <c r="J2342" s="1" t="s">
        <v>57</v>
      </c>
      <c r="K2342" s="107" t="s">
        <v>2051</v>
      </c>
      <c r="L2342" s="9">
        <v>86.23</v>
      </c>
      <c r="M2342" s="108">
        <f t="shared" si="39"/>
        <v>3104.28</v>
      </c>
      <c r="N2342" s="5" t="s">
        <v>12</v>
      </c>
      <c r="O2342" s="1" t="s">
        <v>1512</v>
      </c>
      <c r="P2342" s="1" t="s">
        <v>57</v>
      </c>
      <c r="Q2342" s="107" t="s">
        <v>226</v>
      </c>
      <c r="R2342" s="23">
        <v>45689</v>
      </c>
      <c r="S2342" s="1" t="s">
        <v>2776</v>
      </c>
      <c r="T2342" s="60" t="s">
        <v>1814</v>
      </c>
    </row>
    <row r="2343" spans="1:20" ht="95.1" customHeight="1" x14ac:dyDescent="0.25">
      <c r="A2343" s="121" t="s">
        <v>2280</v>
      </c>
      <c r="B2343" s="107">
        <v>2732</v>
      </c>
      <c r="C2343" s="107" t="s">
        <v>1496</v>
      </c>
      <c r="D2343" s="107" t="s">
        <v>1812</v>
      </c>
      <c r="E2343" s="36" t="s">
        <v>2636</v>
      </c>
      <c r="F2343" s="69">
        <v>1090339</v>
      </c>
      <c r="G2343" s="110" t="s">
        <v>1544</v>
      </c>
      <c r="H2343" s="141">
        <v>987</v>
      </c>
      <c r="I2343" s="107" t="s">
        <v>1044</v>
      </c>
      <c r="J2343" s="1" t="s">
        <v>57</v>
      </c>
      <c r="K2343" s="107" t="s">
        <v>2052</v>
      </c>
      <c r="L2343" s="9">
        <v>619.13</v>
      </c>
      <c r="M2343" s="108">
        <f t="shared" si="39"/>
        <v>611081.30999999994</v>
      </c>
      <c r="N2343" s="5" t="s">
        <v>12</v>
      </c>
      <c r="O2343" s="1" t="s">
        <v>1512</v>
      </c>
      <c r="P2343" s="1" t="s">
        <v>57</v>
      </c>
      <c r="Q2343" s="107" t="s">
        <v>226</v>
      </c>
      <c r="R2343" s="23">
        <v>45689</v>
      </c>
      <c r="S2343" s="1" t="s">
        <v>2776</v>
      </c>
      <c r="T2343" s="60" t="s">
        <v>1814</v>
      </c>
    </row>
    <row r="2344" spans="1:20" ht="95.1" customHeight="1" x14ac:dyDescent="0.25">
      <c r="A2344" s="121" t="s">
        <v>2280</v>
      </c>
      <c r="B2344" s="107">
        <v>2732</v>
      </c>
      <c r="C2344" s="107" t="s">
        <v>1496</v>
      </c>
      <c r="D2344" s="107" t="s">
        <v>1812</v>
      </c>
      <c r="E2344" s="36" t="s">
        <v>2636</v>
      </c>
      <c r="F2344" s="69" t="s">
        <v>2053</v>
      </c>
      <c r="G2344" s="110" t="s">
        <v>1726</v>
      </c>
      <c r="H2344" s="141">
        <v>50</v>
      </c>
      <c r="I2344" s="107" t="s">
        <v>1044</v>
      </c>
      <c r="J2344" s="1" t="s">
        <v>57</v>
      </c>
      <c r="K2344" s="107" t="s">
        <v>2054</v>
      </c>
      <c r="L2344" s="9">
        <v>984.81</v>
      </c>
      <c r="M2344" s="108">
        <f t="shared" si="39"/>
        <v>49240.5</v>
      </c>
      <c r="N2344" s="5" t="s">
        <v>12</v>
      </c>
      <c r="O2344" s="1" t="s">
        <v>1512</v>
      </c>
      <c r="P2344" s="1" t="s">
        <v>57</v>
      </c>
      <c r="Q2344" s="107" t="s">
        <v>226</v>
      </c>
      <c r="R2344" s="23">
        <v>45689</v>
      </c>
      <c r="S2344" s="1" t="s">
        <v>2776</v>
      </c>
      <c r="T2344" s="60" t="s">
        <v>1814</v>
      </c>
    </row>
    <row r="2345" spans="1:20" ht="95.1" customHeight="1" x14ac:dyDescent="0.25">
      <c r="A2345" s="121" t="s">
        <v>2280</v>
      </c>
      <c r="B2345" s="107">
        <v>2732</v>
      </c>
      <c r="C2345" s="107" t="s">
        <v>1496</v>
      </c>
      <c r="D2345" s="107" t="s">
        <v>1812</v>
      </c>
      <c r="E2345" s="36" t="s">
        <v>2636</v>
      </c>
      <c r="F2345" s="69" t="s">
        <v>2055</v>
      </c>
      <c r="G2345" s="110" t="s">
        <v>1726</v>
      </c>
      <c r="H2345" s="141">
        <v>31</v>
      </c>
      <c r="I2345" s="107" t="s">
        <v>1044</v>
      </c>
      <c r="J2345" s="1" t="s">
        <v>57</v>
      </c>
      <c r="K2345" s="107" t="s">
        <v>2056</v>
      </c>
      <c r="L2345" s="9">
        <v>1281.08</v>
      </c>
      <c r="M2345" s="108">
        <f t="shared" si="39"/>
        <v>39713.479999999996</v>
      </c>
      <c r="N2345" s="5" t="s">
        <v>12</v>
      </c>
      <c r="O2345" s="1" t="s">
        <v>1512</v>
      </c>
      <c r="P2345" s="1" t="s">
        <v>57</v>
      </c>
      <c r="Q2345" s="107" t="s">
        <v>226</v>
      </c>
      <c r="R2345" s="23">
        <v>45689</v>
      </c>
      <c r="S2345" s="1" t="s">
        <v>2776</v>
      </c>
      <c r="T2345" s="60" t="s">
        <v>1814</v>
      </c>
    </row>
    <row r="2346" spans="1:20" ht="95.1" customHeight="1" x14ac:dyDescent="0.25">
      <c r="A2346" s="121" t="s">
        <v>2280</v>
      </c>
      <c r="B2346" s="107">
        <v>2732</v>
      </c>
      <c r="C2346" s="107" t="s">
        <v>1496</v>
      </c>
      <c r="D2346" s="107" t="s">
        <v>1812</v>
      </c>
      <c r="E2346" s="36" t="s">
        <v>2636</v>
      </c>
      <c r="F2346" s="69" t="s">
        <v>2057</v>
      </c>
      <c r="G2346" s="110" t="s">
        <v>1726</v>
      </c>
      <c r="H2346" s="141">
        <v>10</v>
      </c>
      <c r="I2346" s="107" t="s">
        <v>1044</v>
      </c>
      <c r="J2346" s="1" t="s">
        <v>57</v>
      </c>
      <c r="K2346" s="107" t="s">
        <v>2058</v>
      </c>
      <c r="L2346" s="9">
        <v>1419.75</v>
      </c>
      <c r="M2346" s="108">
        <f t="shared" si="39"/>
        <v>14197.5</v>
      </c>
      <c r="N2346" s="5" t="s">
        <v>12</v>
      </c>
      <c r="O2346" s="1" t="s">
        <v>1512</v>
      </c>
      <c r="P2346" s="1" t="s">
        <v>57</v>
      </c>
      <c r="Q2346" s="107" t="s">
        <v>226</v>
      </c>
      <c r="R2346" s="23">
        <v>45689</v>
      </c>
      <c r="S2346" s="1" t="s">
        <v>2776</v>
      </c>
      <c r="T2346" s="60" t="s">
        <v>1814</v>
      </c>
    </row>
    <row r="2347" spans="1:20" ht="95.1" customHeight="1" x14ac:dyDescent="0.25">
      <c r="A2347" s="121" t="s">
        <v>2280</v>
      </c>
      <c r="B2347" s="107">
        <v>2732</v>
      </c>
      <c r="C2347" s="107" t="s">
        <v>1496</v>
      </c>
      <c r="D2347" s="107" t="s">
        <v>1812</v>
      </c>
      <c r="E2347" s="36" t="s">
        <v>2636</v>
      </c>
      <c r="F2347" s="69" t="s">
        <v>2059</v>
      </c>
      <c r="G2347" s="110" t="s">
        <v>1726</v>
      </c>
      <c r="H2347" s="141">
        <v>100</v>
      </c>
      <c r="I2347" s="107" t="s">
        <v>1044</v>
      </c>
      <c r="J2347" s="1" t="s">
        <v>57</v>
      </c>
      <c r="K2347" s="107" t="s">
        <v>2060</v>
      </c>
      <c r="L2347" s="9">
        <v>1574.35</v>
      </c>
      <c r="M2347" s="108">
        <f t="shared" si="39"/>
        <v>157435</v>
      </c>
      <c r="N2347" s="5" t="s">
        <v>12</v>
      </c>
      <c r="O2347" s="1" t="s">
        <v>1512</v>
      </c>
      <c r="P2347" s="1" t="s">
        <v>57</v>
      </c>
      <c r="Q2347" s="107" t="s">
        <v>226</v>
      </c>
      <c r="R2347" s="23">
        <v>45689</v>
      </c>
      <c r="S2347" s="1" t="s">
        <v>2776</v>
      </c>
      <c r="T2347" s="60" t="s">
        <v>1814</v>
      </c>
    </row>
    <row r="2348" spans="1:20" ht="95.1" customHeight="1" x14ac:dyDescent="0.25">
      <c r="A2348" s="121" t="s">
        <v>2280</v>
      </c>
      <c r="B2348" s="107">
        <v>2732</v>
      </c>
      <c r="C2348" s="107" t="s">
        <v>1496</v>
      </c>
      <c r="D2348" s="107" t="s">
        <v>1812</v>
      </c>
      <c r="E2348" s="36" t="s">
        <v>2636</v>
      </c>
      <c r="F2348" s="69">
        <v>1111876</v>
      </c>
      <c r="G2348" s="110" t="s">
        <v>1817</v>
      </c>
      <c r="H2348" s="141">
        <v>200</v>
      </c>
      <c r="I2348" s="107" t="s">
        <v>1044</v>
      </c>
      <c r="J2348" s="1" t="s">
        <v>57</v>
      </c>
      <c r="K2348" s="107" t="s">
        <v>2061</v>
      </c>
      <c r="L2348" s="9">
        <v>1523.3</v>
      </c>
      <c r="M2348" s="108">
        <f t="shared" si="39"/>
        <v>304660</v>
      </c>
      <c r="N2348" s="5" t="s">
        <v>12</v>
      </c>
      <c r="O2348" s="1" t="s">
        <v>1512</v>
      </c>
      <c r="P2348" s="1" t="s">
        <v>57</v>
      </c>
      <c r="Q2348" s="107" t="s">
        <v>226</v>
      </c>
      <c r="R2348" s="23">
        <v>45689</v>
      </c>
      <c r="S2348" s="1" t="s">
        <v>2776</v>
      </c>
      <c r="T2348" s="60" t="s">
        <v>1814</v>
      </c>
    </row>
    <row r="2349" spans="1:20" ht="95.1" customHeight="1" x14ac:dyDescent="0.25">
      <c r="A2349" s="121" t="s">
        <v>2280</v>
      </c>
      <c r="B2349" s="107">
        <v>2732</v>
      </c>
      <c r="C2349" s="107" t="s">
        <v>1496</v>
      </c>
      <c r="D2349" s="107" t="s">
        <v>1812</v>
      </c>
      <c r="E2349" s="36" t="s">
        <v>2636</v>
      </c>
      <c r="F2349" s="69">
        <v>1074041</v>
      </c>
      <c r="G2349" s="110" t="s">
        <v>1636</v>
      </c>
      <c r="H2349" s="141">
        <v>1980</v>
      </c>
      <c r="I2349" s="107" t="s">
        <v>1044</v>
      </c>
      <c r="J2349" s="1" t="s">
        <v>57</v>
      </c>
      <c r="K2349" s="107" t="s">
        <v>2062</v>
      </c>
      <c r="L2349" s="9">
        <v>77.23</v>
      </c>
      <c r="M2349" s="108">
        <f t="shared" si="39"/>
        <v>152915.4</v>
      </c>
      <c r="N2349" s="5" t="s">
        <v>12</v>
      </c>
      <c r="O2349" s="1" t="s">
        <v>1512</v>
      </c>
      <c r="P2349" s="1" t="s">
        <v>57</v>
      </c>
      <c r="Q2349" s="107" t="s">
        <v>226</v>
      </c>
      <c r="R2349" s="23">
        <v>45689</v>
      </c>
      <c r="S2349" s="1" t="s">
        <v>2776</v>
      </c>
      <c r="T2349" s="60" t="s">
        <v>1814</v>
      </c>
    </row>
    <row r="2350" spans="1:20" ht="95.1" customHeight="1" x14ac:dyDescent="0.25">
      <c r="A2350" s="121" t="s">
        <v>2280</v>
      </c>
      <c r="B2350" s="107">
        <v>2732</v>
      </c>
      <c r="C2350" s="107" t="s">
        <v>1496</v>
      </c>
      <c r="D2350" s="107" t="s">
        <v>1812</v>
      </c>
      <c r="E2350" s="36" t="s">
        <v>2636</v>
      </c>
      <c r="F2350" s="69">
        <v>1063362</v>
      </c>
      <c r="G2350" s="110" t="s">
        <v>1636</v>
      </c>
      <c r="H2350" s="141">
        <v>8100</v>
      </c>
      <c r="I2350" s="107" t="s">
        <v>1044</v>
      </c>
      <c r="J2350" s="1" t="s">
        <v>57</v>
      </c>
      <c r="K2350" s="107" t="s">
        <v>2063</v>
      </c>
      <c r="L2350" s="9">
        <v>153.44999999999999</v>
      </c>
      <c r="M2350" s="108">
        <f t="shared" si="39"/>
        <v>1242945</v>
      </c>
      <c r="N2350" s="5" t="s">
        <v>12</v>
      </c>
      <c r="O2350" s="1" t="s">
        <v>1512</v>
      </c>
      <c r="P2350" s="1" t="s">
        <v>57</v>
      </c>
      <c r="Q2350" s="107" t="s">
        <v>226</v>
      </c>
      <c r="R2350" s="23">
        <v>45689</v>
      </c>
      <c r="S2350" s="1" t="s">
        <v>2776</v>
      </c>
      <c r="T2350" s="60" t="s">
        <v>1814</v>
      </c>
    </row>
    <row r="2351" spans="1:20" ht="95.1" customHeight="1" x14ac:dyDescent="0.25">
      <c r="A2351" s="121" t="s">
        <v>2280</v>
      </c>
      <c r="B2351" s="107">
        <v>2732</v>
      </c>
      <c r="C2351" s="107" t="s">
        <v>1496</v>
      </c>
      <c r="D2351" s="107" t="s">
        <v>1812</v>
      </c>
      <c r="E2351" s="36" t="s">
        <v>2636</v>
      </c>
      <c r="F2351" s="69">
        <v>1091827</v>
      </c>
      <c r="G2351" s="110" t="s">
        <v>3729</v>
      </c>
      <c r="H2351" s="141">
        <v>236</v>
      </c>
      <c r="I2351" s="107" t="s">
        <v>1044</v>
      </c>
      <c r="J2351" s="1" t="s">
        <v>57</v>
      </c>
      <c r="K2351" s="107" t="s">
        <v>2064</v>
      </c>
      <c r="L2351" s="9">
        <v>15118.81</v>
      </c>
      <c r="M2351" s="108">
        <f t="shared" si="39"/>
        <v>3568039.1599999997</v>
      </c>
      <c r="N2351" s="5" t="s">
        <v>12</v>
      </c>
      <c r="O2351" s="1" t="s">
        <v>1512</v>
      </c>
      <c r="P2351" s="1" t="s">
        <v>57</v>
      </c>
      <c r="Q2351" s="107" t="s">
        <v>226</v>
      </c>
      <c r="R2351" s="23">
        <v>45689</v>
      </c>
      <c r="S2351" s="1" t="s">
        <v>2776</v>
      </c>
      <c r="T2351" s="60" t="s">
        <v>1814</v>
      </c>
    </row>
    <row r="2352" spans="1:20" ht="95.1" customHeight="1" x14ac:dyDescent="0.25">
      <c r="A2352" s="121" t="s">
        <v>2280</v>
      </c>
      <c r="B2352" s="107">
        <v>2732</v>
      </c>
      <c r="C2352" s="107" t="s">
        <v>1496</v>
      </c>
      <c r="D2352" s="107" t="s">
        <v>1812</v>
      </c>
      <c r="E2352" s="36" t="s">
        <v>2636</v>
      </c>
      <c r="F2352" s="69">
        <v>1083000</v>
      </c>
      <c r="G2352" s="110" t="s">
        <v>3729</v>
      </c>
      <c r="H2352" s="141">
        <v>24</v>
      </c>
      <c r="I2352" s="107" t="s">
        <v>1044</v>
      </c>
      <c r="J2352" s="1" t="s">
        <v>57</v>
      </c>
      <c r="K2352" s="107" t="s">
        <v>2065</v>
      </c>
      <c r="L2352" s="9">
        <v>44.78</v>
      </c>
      <c r="M2352" s="108">
        <f t="shared" si="39"/>
        <v>1074.72</v>
      </c>
      <c r="N2352" s="5" t="s">
        <v>12</v>
      </c>
      <c r="O2352" s="1" t="s">
        <v>1512</v>
      </c>
      <c r="P2352" s="1" t="s">
        <v>57</v>
      </c>
      <c r="Q2352" s="107" t="s">
        <v>226</v>
      </c>
      <c r="R2352" s="23">
        <v>45689</v>
      </c>
      <c r="S2352" s="1" t="s">
        <v>2776</v>
      </c>
      <c r="T2352" s="60" t="s">
        <v>1814</v>
      </c>
    </row>
    <row r="2353" spans="1:20" ht="95.1" customHeight="1" x14ac:dyDescent="0.25">
      <c r="A2353" s="121" t="s">
        <v>2280</v>
      </c>
      <c r="B2353" s="107">
        <v>2732</v>
      </c>
      <c r="C2353" s="107" t="s">
        <v>1496</v>
      </c>
      <c r="D2353" s="107" t="s">
        <v>1812</v>
      </c>
      <c r="E2353" s="36" t="s">
        <v>2636</v>
      </c>
      <c r="F2353" s="69">
        <v>1083001</v>
      </c>
      <c r="G2353" s="110" t="s">
        <v>3729</v>
      </c>
      <c r="H2353" s="141">
        <v>8</v>
      </c>
      <c r="I2353" s="107" t="s">
        <v>1044</v>
      </c>
      <c r="J2353" s="1" t="s">
        <v>57</v>
      </c>
      <c r="K2353" s="107" t="s">
        <v>2066</v>
      </c>
      <c r="L2353" s="9">
        <v>130.37</v>
      </c>
      <c r="M2353" s="108">
        <f t="shared" si="39"/>
        <v>1042.96</v>
      </c>
      <c r="N2353" s="5" t="s">
        <v>12</v>
      </c>
      <c r="O2353" s="1" t="s">
        <v>1512</v>
      </c>
      <c r="P2353" s="1" t="s">
        <v>57</v>
      </c>
      <c r="Q2353" s="107" t="s">
        <v>226</v>
      </c>
      <c r="R2353" s="23">
        <v>45689</v>
      </c>
      <c r="S2353" s="1" t="s">
        <v>2776</v>
      </c>
      <c r="T2353" s="60" t="s">
        <v>1814</v>
      </c>
    </row>
    <row r="2354" spans="1:20" ht="95.1" customHeight="1" x14ac:dyDescent="0.25">
      <c r="A2354" s="121" t="s">
        <v>2280</v>
      </c>
      <c r="B2354" s="107">
        <v>2732</v>
      </c>
      <c r="C2354" s="107" t="s">
        <v>1496</v>
      </c>
      <c r="D2354" s="107" t="s">
        <v>1812</v>
      </c>
      <c r="E2354" s="36" t="s">
        <v>2636</v>
      </c>
      <c r="F2354" s="69">
        <v>1063370</v>
      </c>
      <c r="G2354" s="110" t="s">
        <v>3729</v>
      </c>
      <c r="H2354" s="141">
        <v>30</v>
      </c>
      <c r="I2354" s="107" t="s">
        <v>1044</v>
      </c>
      <c r="J2354" s="1" t="s">
        <v>57</v>
      </c>
      <c r="K2354" s="107" t="s">
        <v>2067</v>
      </c>
      <c r="L2354" s="9">
        <v>11065.93</v>
      </c>
      <c r="M2354" s="108">
        <f t="shared" si="39"/>
        <v>331977.90000000002</v>
      </c>
      <c r="N2354" s="5" t="s">
        <v>12</v>
      </c>
      <c r="O2354" s="1" t="s">
        <v>1512</v>
      </c>
      <c r="P2354" s="1" t="s">
        <v>57</v>
      </c>
      <c r="Q2354" s="107" t="s">
        <v>226</v>
      </c>
      <c r="R2354" s="23">
        <v>45689</v>
      </c>
      <c r="S2354" s="1" t="s">
        <v>2776</v>
      </c>
      <c r="T2354" s="60" t="s">
        <v>1814</v>
      </c>
    </row>
    <row r="2355" spans="1:20" ht="95.1" customHeight="1" x14ac:dyDescent="0.25">
      <c r="A2355" s="121" t="s">
        <v>2280</v>
      </c>
      <c r="B2355" s="107">
        <v>2732</v>
      </c>
      <c r="C2355" s="107" t="s">
        <v>1496</v>
      </c>
      <c r="D2355" s="107" t="s">
        <v>1812</v>
      </c>
      <c r="E2355" s="36" t="s">
        <v>2636</v>
      </c>
      <c r="F2355" s="69" t="s">
        <v>2068</v>
      </c>
      <c r="G2355" s="110" t="s">
        <v>1636</v>
      </c>
      <c r="H2355" s="141">
        <v>500</v>
      </c>
      <c r="I2355" s="107" t="s">
        <v>1044</v>
      </c>
      <c r="J2355" s="1" t="s">
        <v>57</v>
      </c>
      <c r="K2355" s="107" t="s">
        <v>2069</v>
      </c>
      <c r="L2355" s="9">
        <v>1.81</v>
      </c>
      <c r="M2355" s="108">
        <f t="shared" si="39"/>
        <v>905</v>
      </c>
      <c r="N2355" s="5" t="s">
        <v>12</v>
      </c>
      <c r="O2355" s="1" t="s">
        <v>1512</v>
      </c>
      <c r="P2355" s="1" t="s">
        <v>57</v>
      </c>
      <c r="Q2355" s="107" t="s">
        <v>226</v>
      </c>
      <c r="R2355" s="23">
        <v>45689</v>
      </c>
      <c r="S2355" s="1" t="s">
        <v>2776</v>
      </c>
      <c r="T2355" s="60" t="s">
        <v>1814</v>
      </c>
    </row>
    <row r="2356" spans="1:20" ht="95.1" customHeight="1" x14ac:dyDescent="0.25">
      <c r="A2356" s="121" t="s">
        <v>2280</v>
      </c>
      <c r="B2356" s="107">
        <v>2732</v>
      </c>
      <c r="C2356" s="107" t="s">
        <v>1496</v>
      </c>
      <c r="D2356" s="107" t="s">
        <v>1812</v>
      </c>
      <c r="E2356" s="36" t="s">
        <v>2636</v>
      </c>
      <c r="F2356" s="69" t="s">
        <v>2070</v>
      </c>
      <c r="G2356" s="110" t="s">
        <v>1544</v>
      </c>
      <c r="H2356" s="141">
        <v>19980</v>
      </c>
      <c r="I2356" s="107" t="s">
        <v>1044</v>
      </c>
      <c r="J2356" s="1" t="s">
        <v>57</v>
      </c>
      <c r="K2356" s="107" t="s">
        <v>2071</v>
      </c>
      <c r="L2356" s="9">
        <v>35</v>
      </c>
      <c r="M2356" s="108">
        <f t="shared" si="39"/>
        <v>699300</v>
      </c>
      <c r="N2356" s="5" t="s">
        <v>12</v>
      </c>
      <c r="O2356" s="1" t="s">
        <v>1512</v>
      </c>
      <c r="P2356" s="1" t="s">
        <v>57</v>
      </c>
      <c r="Q2356" s="107" t="s">
        <v>226</v>
      </c>
      <c r="R2356" s="23">
        <v>45689</v>
      </c>
      <c r="S2356" s="1" t="s">
        <v>2776</v>
      </c>
      <c r="T2356" s="60" t="s">
        <v>1814</v>
      </c>
    </row>
    <row r="2357" spans="1:20" ht="95.1" customHeight="1" x14ac:dyDescent="0.25">
      <c r="A2357" s="121" t="s">
        <v>2280</v>
      </c>
      <c r="B2357" s="107">
        <v>2732</v>
      </c>
      <c r="C2357" s="107" t="s">
        <v>1496</v>
      </c>
      <c r="D2357" s="107" t="s">
        <v>1812</v>
      </c>
      <c r="E2357" s="36" t="s">
        <v>2636</v>
      </c>
      <c r="F2357" s="69">
        <v>1101182</v>
      </c>
      <c r="G2357" s="110" t="s">
        <v>1636</v>
      </c>
      <c r="H2357" s="141">
        <v>90</v>
      </c>
      <c r="I2357" s="107" t="s">
        <v>1044</v>
      </c>
      <c r="J2357" s="1" t="s">
        <v>57</v>
      </c>
      <c r="K2357" s="107" t="s">
        <v>2072</v>
      </c>
      <c r="L2357" s="9">
        <v>4.07</v>
      </c>
      <c r="M2357" s="108">
        <f t="shared" si="39"/>
        <v>366.3</v>
      </c>
      <c r="N2357" s="5" t="s">
        <v>12</v>
      </c>
      <c r="O2357" s="1" t="s">
        <v>1512</v>
      </c>
      <c r="P2357" s="1" t="s">
        <v>57</v>
      </c>
      <c r="Q2357" s="107" t="s">
        <v>226</v>
      </c>
      <c r="R2357" s="23">
        <v>45689</v>
      </c>
      <c r="S2357" s="1" t="s">
        <v>2776</v>
      </c>
      <c r="T2357" s="60" t="s">
        <v>1814</v>
      </c>
    </row>
    <row r="2358" spans="1:20" ht="95.1" customHeight="1" x14ac:dyDescent="0.25">
      <c r="A2358" s="121" t="s">
        <v>2280</v>
      </c>
      <c r="B2358" s="107">
        <v>2732</v>
      </c>
      <c r="C2358" s="107" t="s">
        <v>1496</v>
      </c>
      <c r="D2358" s="107" t="s">
        <v>1812</v>
      </c>
      <c r="E2358" s="36" t="s">
        <v>2636</v>
      </c>
      <c r="F2358" s="69">
        <v>1090385</v>
      </c>
      <c r="G2358" s="107" t="s">
        <v>1742</v>
      </c>
      <c r="H2358" s="141">
        <v>100</v>
      </c>
      <c r="I2358" s="107" t="s">
        <v>1044</v>
      </c>
      <c r="J2358" s="1" t="s">
        <v>57</v>
      </c>
      <c r="K2358" s="107" t="s">
        <v>2073</v>
      </c>
      <c r="L2358" s="9">
        <v>2.36</v>
      </c>
      <c r="M2358" s="108">
        <f t="shared" si="39"/>
        <v>236</v>
      </c>
      <c r="N2358" s="5" t="s">
        <v>12</v>
      </c>
      <c r="O2358" s="1" t="s">
        <v>1512</v>
      </c>
      <c r="P2358" s="1" t="s">
        <v>57</v>
      </c>
      <c r="Q2358" s="107" t="s">
        <v>226</v>
      </c>
      <c r="R2358" s="23">
        <v>45689</v>
      </c>
      <c r="S2358" s="1" t="s">
        <v>2776</v>
      </c>
      <c r="T2358" s="60" t="s">
        <v>1814</v>
      </c>
    </row>
    <row r="2359" spans="1:20" ht="95.1" customHeight="1" x14ac:dyDescent="0.25">
      <c r="A2359" s="121" t="s">
        <v>2280</v>
      </c>
      <c r="B2359" s="107">
        <v>2732</v>
      </c>
      <c r="C2359" s="107" t="s">
        <v>1496</v>
      </c>
      <c r="D2359" s="107" t="s">
        <v>1812</v>
      </c>
      <c r="E2359" s="36" t="s">
        <v>2636</v>
      </c>
      <c r="F2359" s="69">
        <v>1109331</v>
      </c>
      <c r="G2359" s="110" t="s">
        <v>1636</v>
      </c>
      <c r="H2359" s="141">
        <v>540</v>
      </c>
      <c r="I2359" s="107" t="s">
        <v>1044</v>
      </c>
      <c r="J2359" s="1" t="s">
        <v>57</v>
      </c>
      <c r="K2359" s="107" t="s">
        <v>2074</v>
      </c>
      <c r="L2359" s="9">
        <v>350.34</v>
      </c>
      <c r="M2359" s="108">
        <f t="shared" si="39"/>
        <v>189183.59999999998</v>
      </c>
      <c r="N2359" s="5" t="s">
        <v>12</v>
      </c>
      <c r="O2359" s="1" t="s">
        <v>1512</v>
      </c>
      <c r="P2359" s="1" t="s">
        <v>57</v>
      </c>
      <c r="Q2359" s="107" t="s">
        <v>226</v>
      </c>
      <c r="R2359" s="23">
        <v>45689</v>
      </c>
      <c r="S2359" s="1" t="s">
        <v>2776</v>
      </c>
      <c r="T2359" s="60" t="s">
        <v>1814</v>
      </c>
    </row>
    <row r="2360" spans="1:20" ht="95.1" customHeight="1" x14ac:dyDescent="0.25">
      <c r="A2360" s="121" t="s">
        <v>2280</v>
      </c>
      <c r="B2360" s="107">
        <v>2732</v>
      </c>
      <c r="C2360" s="107" t="s">
        <v>1496</v>
      </c>
      <c r="D2360" s="107" t="s">
        <v>1812</v>
      </c>
      <c r="E2360" s="36" t="s">
        <v>2636</v>
      </c>
      <c r="F2360" s="69">
        <v>1058073</v>
      </c>
      <c r="G2360" s="110" t="s">
        <v>1636</v>
      </c>
      <c r="H2360" s="141">
        <v>500</v>
      </c>
      <c r="I2360" s="107" t="s">
        <v>1044</v>
      </c>
      <c r="J2360" s="1" t="s">
        <v>57</v>
      </c>
      <c r="K2360" s="107" t="s">
        <v>2075</v>
      </c>
      <c r="L2360" s="9">
        <v>9.8699999999999992</v>
      </c>
      <c r="M2360" s="108">
        <f t="shared" si="39"/>
        <v>4935</v>
      </c>
      <c r="N2360" s="5" t="s">
        <v>12</v>
      </c>
      <c r="O2360" s="1" t="s">
        <v>1512</v>
      </c>
      <c r="P2360" s="1" t="s">
        <v>57</v>
      </c>
      <c r="Q2360" s="107" t="s">
        <v>226</v>
      </c>
      <c r="R2360" s="23">
        <v>45689</v>
      </c>
      <c r="S2360" s="1" t="s">
        <v>2776</v>
      </c>
      <c r="T2360" s="60" t="s">
        <v>1814</v>
      </c>
    </row>
    <row r="2361" spans="1:20" ht="95.1" customHeight="1" x14ac:dyDescent="0.25">
      <c r="A2361" s="121" t="s">
        <v>2280</v>
      </c>
      <c r="B2361" s="107">
        <v>2732</v>
      </c>
      <c r="C2361" s="107" t="s">
        <v>1496</v>
      </c>
      <c r="D2361" s="107" t="s">
        <v>1812</v>
      </c>
      <c r="E2361" s="36" t="s">
        <v>2636</v>
      </c>
      <c r="F2361" s="69">
        <v>1083002</v>
      </c>
      <c r="G2361" s="110" t="s">
        <v>1544</v>
      </c>
      <c r="H2361" s="141">
        <v>13296</v>
      </c>
      <c r="I2361" s="107" t="s">
        <v>1044</v>
      </c>
      <c r="J2361" s="1" t="s">
        <v>57</v>
      </c>
      <c r="K2361" s="107" t="s">
        <v>2076</v>
      </c>
      <c r="L2361" s="9">
        <v>0.46</v>
      </c>
      <c r="M2361" s="108">
        <f t="shared" si="39"/>
        <v>6116.16</v>
      </c>
      <c r="N2361" s="5" t="s">
        <v>12</v>
      </c>
      <c r="O2361" s="1" t="s">
        <v>1512</v>
      </c>
      <c r="P2361" s="1" t="s">
        <v>57</v>
      </c>
      <c r="Q2361" s="107" t="s">
        <v>226</v>
      </c>
      <c r="R2361" s="23">
        <v>45689</v>
      </c>
      <c r="S2361" s="1" t="s">
        <v>2776</v>
      </c>
      <c r="T2361" s="60" t="s">
        <v>1814</v>
      </c>
    </row>
    <row r="2362" spans="1:20" ht="95.1" customHeight="1" x14ac:dyDescent="0.25">
      <c r="A2362" s="121" t="s">
        <v>2280</v>
      </c>
      <c r="B2362" s="107">
        <v>2732</v>
      </c>
      <c r="C2362" s="107" t="s">
        <v>1496</v>
      </c>
      <c r="D2362" s="107" t="s">
        <v>1812</v>
      </c>
      <c r="E2362" s="36" t="s">
        <v>2636</v>
      </c>
      <c r="F2362" s="69">
        <v>1083003</v>
      </c>
      <c r="G2362" s="110" t="s">
        <v>1544</v>
      </c>
      <c r="H2362" s="141">
        <v>4680</v>
      </c>
      <c r="I2362" s="107" t="s">
        <v>1044</v>
      </c>
      <c r="J2362" s="1" t="s">
        <v>57</v>
      </c>
      <c r="K2362" s="107" t="s">
        <v>2077</v>
      </c>
      <c r="L2362" s="9">
        <v>0.33</v>
      </c>
      <c r="M2362" s="108">
        <f t="shared" si="39"/>
        <v>1544.4</v>
      </c>
      <c r="N2362" s="5" t="s">
        <v>12</v>
      </c>
      <c r="O2362" s="1" t="s">
        <v>1512</v>
      </c>
      <c r="P2362" s="1" t="s">
        <v>57</v>
      </c>
      <c r="Q2362" s="107" t="s">
        <v>226</v>
      </c>
      <c r="R2362" s="23">
        <v>45689</v>
      </c>
      <c r="S2362" s="1" t="s">
        <v>2776</v>
      </c>
      <c r="T2362" s="60" t="s">
        <v>1814</v>
      </c>
    </row>
    <row r="2363" spans="1:20" ht="95.1" customHeight="1" x14ac:dyDescent="0.25">
      <c r="A2363" s="121" t="s">
        <v>2280</v>
      </c>
      <c r="B2363" s="107">
        <v>2732</v>
      </c>
      <c r="C2363" s="107" t="s">
        <v>1496</v>
      </c>
      <c r="D2363" s="107" t="s">
        <v>1812</v>
      </c>
      <c r="E2363" s="36" t="s">
        <v>2636</v>
      </c>
      <c r="F2363" s="68">
        <v>1088700</v>
      </c>
      <c r="G2363" s="110" t="s">
        <v>1544</v>
      </c>
      <c r="H2363" s="141">
        <v>1080</v>
      </c>
      <c r="I2363" s="107" t="s">
        <v>1044</v>
      </c>
      <c r="J2363" s="1" t="s">
        <v>57</v>
      </c>
      <c r="K2363" s="107" t="s">
        <v>2078</v>
      </c>
      <c r="L2363" s="9">
        <v>5.46</v>
      </c>
      <c r="M2363" s="108">
        <f t="shared" si="39"/>
        <v>5896.8</v>
      </c>
      <c r="N2363" s="5" t="s">
        <v>12</v>
      </c>
      <c r="O2363" s="1" t="s">
        <v>1512</v>
      </c>
      <c r="P2363" s="1" t="s">
        <v>57</v>
      </c>
      <c r="Q2363" s="107" t="s">
        <v>226</v>
      </c>
      <c r="R2363" s="23">
        <v>45689</v>
      </c>
      <c r="S2363" s="1" t="s">
        <v>2776</v>
      </c>
      <c r="T2363" s="60" t="s">
        <v>1814</v>
      </c>
    </row>
    <row r="2364" spans="1:20" ht="95.1" customHeight="1" x14ac:dyDescent="0.25">
      <c r="A2364" s="121" t="s">
        <v>2280</v>
      </c>
      <c r="B2364" s="107">
        <v>2732</v>
      </c>
      <c r="C2364" s="107" t="s">
        <v>1496</v>
      </c>
      <c r="D2364" s="107" t="s">
        <v>1812</v>
      </c>
      <c r="E2364" s="36" t="s">
        <v>2636</v>
      </c>
      <c r="F2364" s="69" t="s">
        <v>2079</v>
      </c>
      <c r="G2364" s="110" t="s">
        <v>1636</v>
      </c>
      <c r="H2364" s="141">
        <v>480</v>
      </c>
      <c r="I2364" s="107" t="s">
        <v>1044</v>
      </c>
      <c r="J2364" s="1" t="s">
        <v>57</v>
      </c>
      <c r="K2364" s="107" t="s">
        <v>2080</v>
      </c>
      <c r="L2364" s="9">
        <v>0.77</v>
      </c>
      <c r="M2364" s="108">
        <f t="shared" si="39"/>
        <v>369.6</v>
      </c>
      <c r="N2364" s="5" t="s">
        <v>12</v>
      </c>
      <c r="O2364" s="1" t="s">
        <v>1512</v>
      </c>
      <c r="P2364" s="1" t="s">
        <v>57</v>
      </c>
      <c r="Q2364" s="107" t="s">
        <v>226</v>
      </c>
      <c r="R2364" s="23">
        <v>45689</v>
      </c>
      <c r="S2364" s="1" t="s">
        <v>2776</v>
      </c>
      <c r="T2364" s="60" t="s">
        <v>1814</v>
      </c>
    </row>
    <row r="2365" spans="1:20" ht="95.1" customHeight="1" x14ac:dyDescent="0.25">
      <c r="A2365" s="121" t="s">
        <v>2280</v>
      </c>
      <c r="B2365" s="107">
        <v>2732</v>
      </c>
      <c r="C2365" s="107" t="s">
        <v>1496</v>
      </c>
      <c r="D2365" s="107" t="s">
        <v>1812</v>
      </c>
      <c r="E2365" s="36" t="s">
        <v>2636</v>
      </c>
      <c r="F2365" s="69">
        <v>1089525</v>
      </c>
      <c r="G2365" s="110" t="s">
        <v>1636</v>
      </c>
      <c r="H2365" s="141">
        <v>1200</v>
      </c>
      <c r="I2365" s="107" t="s">
        <v>1044</v>
      </c>
      <c r="J2365" s="1" t="s">
        <v>57</v>
      </c>
      <c r="K2365" s="107" t="s">
        <v>2081</v>
      </c>
      <c r="L2365" s="9">
        <v>0.49</v>
      </c>
      <c r="M2365" s="108">
        <f t="shared" si="39"/>
        <v>588</v>
      </c>
      <c r="N2365" s="5" t="s">
        <v>12</v>
      </c>
      <c r="O2365" s="1" t="s">
        <v>1512</v>
      </c>
      <c r="P2365" s="1" t="s">
        <v>57</v>
      </c>
      <c r="Q2365" s="107" t="s">
        <v>226</v>
      </c>
      <c r="R2365" s="23">
        <v>45689</v>
      </c>
      <c r="S2365" s="1" t="s">
        <v>2776</v>
      </c>
      <c r="T2365" s="60" t="s">
        <v>1814</v>
      </c>
    </row>
    <row r="2366" spans="1:20" ht="95.1" customHeight="1" x14ac:dyDescent="0.25">
      <c r="A2366" s="121" t="s">
        <v>2280</v>
      </c>
      <c r="B2366" s="107">
        <v>2732</v>
      </c>
      <c r="C2366" s="107" t="s">
        <v>1496</v>
      </c>
      <c r="D2366" s="107" t="s">
        <v>1812</v>
      </c>
      <c r="E2366" s="36" t="s">
        <v>2636</v>
      </c>
      <c r="F2366" s="69">
        <v>1036690</v>
      </c>
      <c r="G2366" s="110" t="s">
        <v>1636</v>
      </c>
      <c r="H2366" s="141">
        <v>1980</v>
      </c>
      <c r="I2366" s="107" t="s">
        <v>1044</v>
      </c>
      <c r="J2366" s="1" t="s">
        <v>57</v>
      </c>
      <c r="K2366" s="107" t="s">
        <v>2082</v>
      </c>
      <c r="L2366" s="9">
        <v>1.29</v>
      </c>
      <c r="M2366" s="108">
        <f t="shared" si="39"/>
        <v>2554.2000000000003</v>
      </c>
      <c r="N2366" s="5" t="s">
        <v>12</v>
      </c>
      <c r="O2366" s="1" t="s">
        <v>1512</v>
      </c>
      <c r="P2366" s="1" t="s">
        <v>57</v>
      </c>
      <c r="Q2366" s="107" t="s">
        <v>226</v>
      </c>
      <c r="R2366" s="23">
        <v>45689</v>
      </c>
      <c r="S2366" s="1" t="s">
        <v>2776</v>
      </c>
      <c r="T2366" s="60" t="s">
        <v>1814</v>
      </c>
    </row>
    <row r="2367" spans="1:20" ht="95.1" customHeight="1" x14ac:dyDescent="0.25">
      <c r="A2367" s="121" t="s">
        <v>2280</v>
      </c>
      <c r="B2367" s="107">
        <v>2732</v>
      </c>
      <c r="C2367" s="107" t="s">
        <v>1496</v>
      </c>
      <c r="D2367" s="107" t="s">
        <v>1812</v>
      </c>
      <c r="E2367" s="36" t="s">
        <v>2636</v>
      </c>
      <c r="F2367" s="69">
        <v>1063397</v>
      </c>
      <c r="G2367" s="110" t="s">
        <v>1636</v>
      </c>
      <c r="H2367" s="141">
        <v>1200</v>
      </c>
      <c r="I2367" s="107" t="s">
        <v>1044</v>
      </c>
      <c r="J2367" s="1" t="s">
        <v>57</v>
      </c>
      <c r="K2367" s="107" t="s">
        <v>2083</v>
      </c>
      <c r="L2367" s="9">
        <v>1.2</v>
      </c>
      <c r="M2367" s="108">
        <f t="shared" si="39"/>
        <v>1440</v>
      </c>
      <c r="N2367" s="5" t="s">
        <v>12</v>
      </c>
      <c r="O2367" s="1" t="s">
        <v>1512</v>
      </c>
      <c r="P2367" s="1" t="s">
        <v>57</v>
      </c>
      <c r="Q2367" s="107" t="s">
        <v>226</v>
      </c>
      <c r="R2367" s="23">
        <v>45689</v>
      </c>
      <c r="S2367" s="1" t="s">
        <v>2776</v>
      </c>
      <c r="T2367" s="60" t="s">
        <v>1814</v>
      </c>
    </row>
    <row r="2368" spans="1:20" ht="95.1" customHeight="1" x14ac:dyDescent="0.25">
      <c r="A2368" s="121" t="s">
        <v>2280</v>
      </c>
      <c r="B2368" s="107">
        <v>2732</v>
      </c>
      <c r="C2368" s="107" t="s">
        <v>1496</v>
      </c>
      <c r="D2368" s="107" t="s">
        <v>1812</v>
      </c>
      <c r="E2368" s="36" t="s">
        <v>2636</v>
      </c>
      <c r="F2368" s="69">
        <v>1106055</v>
      </c>
      <c r="G2368" s="110" t="s">
        <v>3729</v>
      </c>
      <c r="H2368" s="141">
        <v>24</v>
      </c>
      <c r="I2368" s="107" t="s">
        <v>1044</v>
      </c>
      <c r="J2368" s="1" t="s">
        <v>57</v>
      </c>
      <c r="K2368" s="107" t="s">
        <v>2084</v>
      </c>
      <c r="L2368" s="9">
        <v>3431.98</v>
      </c>
      <c r="M2368" s="108">
        <f t="shared" si="39"/>
        <v>82367.520000000004</v>
      </c>
      <c r="N2368" s="5" t="s">
        <v>12</v>
      </c>
      <c r="O2368" s="1" t="s">
        <v>1512</v>
      </c>
      <c r="P2368" s="1" t="s">
        <v>57</v>
      </c>
      <c r="Q2368" s="107" t="s">
        <v>226</v>
      </c>
      <c r="R2368" s="23">
        <v>45689</v>
      </c>
      <c r="S2368" s="1" t="s">
        <v>2776</v>
      </c>
      <c r="T2368" s="60" t="s">
        <v>1814</v>
      </c>
    </row>
    <row r="2369" spans="1:20" ht="95.1" customHeight="1" x14ac:dyDescent="0.25">
      <c r="A2369" s="121" t="s">
        <v>2280</v>
      </c>
      <c r="B2369" s="107">
        <v>2732</v>
      </c>
      <c r="C2369" s="107" t="s">
        <v>1496</v>
      </c>
      <c r="D2369" s="107" t="s">
        <v>1812</v>
      </c>
      <c r="E2369" s="36" t="s">
        <v>2636</v>
      </c>
      <c r="F2369" s="69">
        <v>1106054</v>
      </c>
      <c r="G2369" s="110" t="s">
        <v>3729</v>
      </c>
      <c r="H2369" s="141">
        <v>24</v>
      </c>
      <c r="I2369" s="107" t="s">
        <v>1044</v>
      </c>
      <c r="J2369" s="1" t="s">
        <v>57</v>
      </c>
      <c r="K2369" s="107" t="s">
        <v>2085</v>
      </c>
      <c r="L2369" s="9">
        <v>3586.42</v>
      </c>
      <c r="M2369" s="108">
        <f t="shared" si="39"/>
        <v>86074.08</v>
      </c>
      <c r="N2369" s="5" t="s">
        <v>12</v>
      </c>
      <c r="O2369" s="1" t="s">
        <v>1512</v>
      </c>
      <c r="P2369" s="1" t="s">
        <v>57</v>
      </c>
      <c r="Q2369" s="107" t="s">
        <v>226</v>
      </c>
      <c r="R2369" s="23">
        <v>45689</v>
      </c>
      <c r="S2369" s="1" t="s">
        <v>2776</v>
      </c>
      <c r="T2369" s="60" t="s">
        <v>1814</v>
      </c>
    </row>
    <row r="2370" spans="1:20" ht="95.1" customHeight="1" x14ac:dyDescent="0.25">
      <c r="A2370" s="121" t="s">
        <v>2280</v>
      </c>
      <c r="B2370" s="107">
        <v>2732</v>
      </c>
      <c r="C2370" s="107" t="s">
        <v>1496</v>
      </c>
      <c r="D2370" s="107" t="s">
        <v>1812</v>
      </c>
      <c r="E2370" s="36" t="s">
        <v>2636</v>
      </c>
      <c r="F2370" s="69">
        <v>1087285</v>
      </c>
      <c r="G2370" s="110" t="s">
        <v>1636</v>
      </c>
      <c r="H2370" s="141">
        <v>1512</v>
      </c>
      <c r="I2370" s="107" t="s">
        <v>1044</v>
      </c>
      <c r="J2370" s="1" t="s">
        <v>57</v>
      </c>
      <c r="K2370" s="107" t="s">
        <v>2086</v>
      </c>
      <c r="L2370" s="9">
        <v>172.57</v>
      </c>
      <c r="M2370" s="108">
        <f t="shared" si="39"/>
        <v>260925.84</v>
      </c>
      <c r="N2370" s="5" t="s">
        <v>12</v>
      </c>
      <c r="O2370" s="1" t="s">
        <v>1512</v>
      </c>
      <c r="P2370" s="1" t="s">
        <v>57</v>
      </c>
      <c r="Q2370" s="107" t="s">
        <v>226</v>
      </c>
      <c r="R2370" s="23">
        <v>45689</v>
      </c>
      <c r="S2370" s="1" t="s">
        <v>2776</v>
      </c>
      <c r="T2370" s="60" t="s">
        <v>1814</v>
      </c>
    </row>
    <row r="2371" spans="1:20" ht="95.1" customHeight="1" x14ac:dyDescent="0.25">
      <c r="A2371" s="121" t="s">
        <v>2280</v>
      </c>
      <c r="B2371" s="107">
        <v>2732</v>
      </c>
      <c r="C2371" s="107" t="s">
        <v>1496</v>
      </c>
      <c r="D2371" s="107" t="s">
        <v>1812</v>
      </c>
      <c r="E2371" s="36" t="s">
        <v>2636</v>
      </c>
      <c r="F2371" s="69">
        <v>1101014</v>
      </c>
      <c r="G2371" s="110" t="s">
        <v>1636</v>
      </c>
      <c r="H2371" s="141">
        <v>567</v>
      </c>
      <c r="I2371" s="107" t="s">
        <v>1044</v>
      </c>
      <c r="J2371" s="1" t="s">
        <v>57</v>
      </c>
      <c r="K2371" s="107" t="s">
        <v>2087</v>
      </c>
      <c r="L2371" s="9">
        <v>221.93</v>
      </c>
      <c r="M2371" s="108">
        <f t="shared" si="39"/>
        <v>125834.31</v>
      </c>
      <c r="N2371" s="5" t="s">
        <v>12</v>
      </c>
      <c r="O2371" s="1" t="s">
        <v>1512</v>
      </c>
      <c r="P2371" s="1" t="s">
        <v>57</v>
      </c>
      <c r="Q2371" s="107" t="s">
        <v>226</v>
      </c>
      <c r="R2371" s="23">
        <v>45689</v>
      </c>
      <c r="S2371" s="1" t="s">
        <v>2776</v>
      </c>
      <c r="T2371" s="60" t="s">
        <v>1814</v>
      </c>
    </row>
    <row r="2372" spans="1:20" ht="95.1" customHeight="1" x14ac:dyDescent="0.25">
      <c r="A2372" s="121" t="s">
        <v>2280</v>
      </c>
      <c r="B2372" s="107">
        <v>2732</v>
      </c>
      <c r="C2372" s="107" t="s">
        <v>1496</v>
      </c>
      <c r="D2372" s="107" t="s">
        <v>1812</v>
      </c>
      <c r="E2372" s="36" t="s">
        <v>2636</v>
      </c>
      <c r="F2372" s="69">
        <v>1102336</v>
      </c>
      <c r="G2372" s="110" t="s">
        <v>1636</v>
      </c>
      <c r="H2372" s="141">
        <v>500</v>
      </c>
      <c r="I2372" s="107" t="s">
        <v>1044</v>
      </c>
      <c r="J2372" s="1" t="s">
        <v>57</v>
      </c>
      <c r="K2372" s="107" t="s">
        <v>2088</v>
      </c>
      <c r="L2372" s="9">
        <v>179.95</v>
      </c>
      <c r="M2372" s="108">
        <f t="shared" si="39"/>
        <v>89975</v>
      </c>
      <c r="N2372" s="5" t="s">
        <v>12</v>
      </c>
      <c r="O2372" s="1" t="s">
        <v>1512</v>
      </c>
      <c r="P2372" s="1" t="s">
        <v>57</v>
      </c>
      <c r="Q2372" s="107" t="s">
        <v>226</v>
      </c>
      <c r="R2372" s="23">
        <v>45689</v>
      </c>
      <c r="S2372" s="1" t="s">
        <v>2776</v>
      </c>
      <c r="T2372" s="60" t="s">
        <v>1814</v>
      </c>
    </row>
    <row r="2373" spans="1:20" ht="95.1" customHeight="1" x14ac:dyDescent="0.25">
      <c r="A2373" s="121" t="s">
        <v>2280</v>
      </c>
      <c r="B2373" s="107">
        <v>2732</v>
      </c>
      <c r="C2373" s="107" t="s">
        <v>1496</v>
      </c>
      <c r="D2373" s="107" t="s">
        <v>1812</v>
      </c>
      <c r="E2373" s="36" t="s">
        <v>2636</v>
      </c>
      <c r="F2373" s="69">
        <v>1102338</v>
      </c>
      <c r="G2373" s="110" t="s">
        <v>1636</v>
      </c>
      <c r="H2373" s="141">
        <v>500</v>
      </c>
      <c r="I2373" s="107" t="s">
        <v>1044</v>
      </c>
      <c r="J2373" s="1" t="s">
        <v>57</v>
      </c>
      <c r="K2373" s="107" t="s">
        <v>2089</v>
      </c>
      <c r="L2373" s="9">
        <v>179.95</v>
      </c>
      <c r="M2373" s="108">
        <f t="shared" si="39"/>
        <v>89975</v>
      </c>
      <c r="N2373" s="5" t="s">
        <v>12</v>
      </c>
      <c r="O2373" s="1" t="s">
        <v>1512</v>
      </c>
      <c r="P2373" s="1" t="s">
        <v>57</v>
      </c>
      <c r="Q2373" s="107" t="s">
        <v>226</v>
      </c>
      <c r="R2373" s="23">
        <v>45689</v>
      </c>
      <c r="S2373" s="1" t="s">
        <v>2776</v>
      </c>
      <c r="T2373" s="60" t="s">
        <v>1814</v>
      </c>
    </row>
    <row r="2374" spans="1:20" ht="95.1" customHeight="1" x14ac:dyDescent="0.25">
      <c r="A2374" s="121" t="s">
        <v>2280</v>
      </c>
      <c r="B2374" s="107">
        <v>2732</v>
      </c>
      <c r="C2374" s="107" t="s">
        <v>1496</v>
      </c>
      <c r="D2374" s="107" t="s">
        <v>1812</v>
      </c>
      <c r="E2374" s="36" t="s">
        <v>2636</v>
      </c>
      <c r="F2374" s="69">
        <v>1102335</v>
      </c>
      <c r="G2374" s="110" t="s">
        <v>1636</v>
      </c>
      <c r="H2374" s="141">
        <v>500</v>
      </c>
      <c r="I2374" s="107" t="s">
        <v>1044</v>
      </c>
      <c r="J2374" s="1" t="s">
        <v>57</v>
      </c>
      <c r="K2374" s="107" t="s">
        <v>2090</v>
      </c>
      <c r="L2374" s="9">
        <v>179.95</v>
      </c>
      <c r="M2374" s="108">
        <f t="shared" si="39"/>
        <v>89975</v>
      </c>
      <c r="N2374" s="5" t="s">
        <v>12</v>
      </c>
      <c r="O2374" s="1" t="s">
        <v>1512</v>
      </c>
      <c r="P2374" s="1" t="s">
        <v>57</v>
      </c>
      <c r="Q2374" s="107" t="s">
        <v>226</v>
      </c>
      <c r="R2374" s="23">
        <v>45689</v>
      </c>
      <c r="S2374" s="1" t="s">
        <v>2776</v>
      </c>
      <c r="T2374" s="60" t="s">
        <v>1814</v>
      </c>
    </row>
    <row r="2375" spans="1:20" ht="95.1" customHeight="1" x14ac:dyDescent="0.25">
      <c r="A2375" s="121" t="s">
        <v>2280</v>
      </c>
      <c r="B2375" s="107">
        <v>2732</v>
      </c>
      <c r="C2375" s="107" t="s">
        <v>1496</v>
      </c>
      <c r="D2375" s="107" t="s">
        <v>1812</v>
      </c>
      <c r="E2375" s="36" t="s">
        <v>2636</v>
      </c>
      <c r="F2375" s="69">
        <v>1103572</v>
      </c>
      <c r="G2375" s="110" t="s">
        <v>1817</v>
      </c>
      <c r="H2375" s="141">
        <v>100</v>
      </c>
      <c r="I2375" s="107" t="s">
        <v>1044</v>
      </c>
      <c r="J2375" s="1" t="s">
        <v>57</v>
      </c>
      <c r="K2375" s="107" t="s">
        <v>2091</v>
      </c>
      <c r="L2375" s="9">
        <v>39089.480000000003</v>
      </c>
      <c r="M2375" s="108">
        <f t="shared" si="39"/>
        <v>3908948.0000000005</v>
      </c>
      <c r="N2375" s="5" t="s">
        <v>12</v>
      </c>
      <c r="O2375" s="1" t="s">
        <v>1512</v>
      </c>
      <c r="P2375" s="1" t="s">
        <v>57</v>
      </c>
      <c r="Q2375" s="107" t="s">
        <v>226</v>
      </c>
      <c r="R2375" s="23">
        <v>45689</v>
      </c>
      <c r="S2375" s="1" t="s">
        <v>2776</v>
      </c>
      <c r="T2375" s="60" t="s">
        <v>1814</v>
      </c>
    </row>
    <row r="2376" spans="1:20" ht="95.1" customHeight="1" x14ac:dyDescent="0.25">
      <c r="A2376" s="121" t="s">
        <v>2280</v>
      </c>
      <c r="B2376" s="107">
        <v>2732</v>
      </c>
      <c r="C2376" s="107" t="s">
        <v>1496</v>
      </c>
      <c r="D2376" s="107" t="s">
        <v>1812</v>
      </c>
      <c r="E2376" s="36" t="s">
        <v>2636</v>
      </c>
      <c r="F2376" s="69">
        <v>1089445</v>
      </c>
      <c r="G2376" s="110" t="s">
        <v>1636</v>
      </c>
      <c r="H2376" s="141">
        <v>480</v>
      </c>
      <c r="I2376" s="107" t="s">
        <v>1044</v>
      </c>
      <c r="J2376" s="1" t="s">
        <v>57</v>
      </c>
      <c r="K2376" s="107" t="s">
        <v>2092</v>
      </c>
      <c r="L2376" s="9">
        <v>0.11</v>
      </c>
      <c r="M2376" s="108">
        <f t="shared" si="39"/>
        <v>52.8</v>
      </c>
      <c r="N2376" s="5" t="s">
        <v>12</v>
      </c>
      <c r="O2376" s="1" t="s">
        <v>1512</v>
      </c>
      <c r="P2376" s="1" t="s">
        <v>57</v>
      </c>
      <c r="Q2376" s="107" t="s">
        <v>226</v>
      </c>
      <c r="R2376" s="23">
        <v>45689</v>
      </c>
      <c r="S2376" s="1" t="s">
        <v>2776</v>
      </c>
      <c r="T2376" s="60" t="s">
        <v>1814</v>
      </c>
    </row>
    <row r="2377" spans="1:20" ht="95.1" customHeight="1" x14ac:dyDescent="0.25">
      <c r="A2377" s="121" t="s">
        <v>2280</v>
      </c>
      <c r="B2377" s="107">
        <v>2732</v>
      </c>
      <c r="C2377" s="107" t="s">
        <v>1496</v>
      </c>
      <c r="D2377" s="107" t="s">
        <v>1812</v>
      </c>
      <c r="E2377" s="36" t="s">
        <v>2636</v>
      </c>
      <c r="F2377" s="69">
        <v>1089444</v>
      </c>
      <c r="G2377" s="110" t="s">
        <v>1817</v>
      </c>
      <c r="H2377" s="141">
        <v>50</v>
      </c>
      <c r="I2377" s="107" t="s">
        <v>1044</v>
      </c>
      <c r="J2377" s="1" t="s">
        <v>57</v>
      </c>
      <c r="K2377" s="107" t="s">
        <v>2093</v>
      </c>
      <c r="L2377" s="9">
        <v>7.96</v>
      </c>
      <c r="M2377" s="108">
        <f t="shared" si="39"/>
        <v>398</v>
      </c>
      <c r="N2377" s="5" t="s">
        <v>12</v>
      </c>
      <c r="O2377" s="1" t="s">
        <v>1512</v>
      </c>
      <c r="P2377" s="1" t="s">
        <v>57</v>
      </c>
      <c r="Q2377" s="107" t="s">
        <v>226</v>
      </c>
      <c r="R2377" s="23">
        <v>45689</v>
      </c>
      <c r="S2377" s="1" t="s">
        <v>2776</v>
      </c>
      <c r="T2377" s="60" t="s">
        <v>1814</v>
      </c>
    </row>
    <row r="2378" spans="1:20" ht="95.1" customHeight="1" x14ac:dyDescent="0.25">
      <c r="A2378" s="121" t="s">
        <v>2280</v>
      </c>
      <c r="B2378" s="107">
        <v>2732</v>
      </c>
      <c r="C2378" s="107" t="s">
        <v>1496</v>
      </c>
      <c r="D2378" s="107" t="s">
        <v>1812</v>
      </c>
      <c r="E2378" s="36" t="s">
        <v>2636</v>
      </c>
      <c r="F2378" s="69">
        <v>1089446</v>
      </c>
      <c r="G2378" s="110" t="s">
        <v>1636</v>
      </c>
      <c r="H2378" s="141">
        <v>1440</v>
      </c>
      <c r="I2378" s="107" t="s">
        <v>1044</v>
      </c>
      <c r="J2378" s="1" t="s">
        <v>57</v>
      </c>
      <c r="K2378" s="107" t="s">
        <v>2094</v>
      </c>
      <c r="L2378" s="9">
        <v>0.15</v>
      </c>
      <c r="M2378" s="108">
        <f t="shared" si="39"/>
        <v>216</v>
      </c>
      <c r="N2378" s="5" t="s">
        <v>12</v>
      </c>
      <c r="O2378" s="1" t="s">
        <v>1512</v>
      </c>
      <c r="P2378" s="1" t="s">
        <v>57</v>
      </c>
      <c r="Q2378" s="107" t="s">
        <v>226</v>
      </c>
      <c r="R2378" s="23">
        <v>45689</v>
      </c>
      <c r="S2378" s="1" t="s">
        <v>2776</v>
      </c>
      <c r="T2378" s="60" t="s">
        <v>1814</v>
      </c>
    </row>
    <row r="2379" spans="1:20" ht="95.1" customHeight="1" x14ac:dyDescent="0.25">
      <c r="A2379" s="121" t="s">
        <v>2280</v>
      </c>
      <c r="B2379" s="107">
        <v>2732</v>
      </c>
      <c r="C2379" s="107" t="s">
        <v>1496</v>
      </c>
      <c r="D2379" s="107" t="s">
        <v>1812</v>
      </c>
      <c r="E2379" s="36" t="s">
        <v>2636</v>
      </c>
      <c r="F2379" s="69">
        <v>1089447</v>
      </c>
      <c r="G2379" s="110" t="s">
        <v>1636</v>
      </c>
      <c r="H2379" s="141">
        <v>500</v>
      </c>
      <c r="I2379" s="107" t="s">
        <v>1044</v>
      </c>
      <c r="J2379" s="1" t="s">
        <v>57</v>
      </c>
      <c r="K2379" s="107" t="s">
        <v>2095</v>
      </c>
      <c r="L2379" s="9">
        <v>0.16</v>
      </c>
      <c r="M2379" s="108">
        <f t="shared" si="39"/>
        <v>80</v>
      </c>
      <c r="N2379" s="5" t="s">
        <v>12</v>
      </c>
      <c r="O2379" s="1" t="s">
        <v>1512</v>
      </c>
      <c r="P2379" s="1" t="s">
        <v>57</v>
      </c>
      <c r="Q2379" s="107" t="s">
        <v>226</v>
      </c>
      <c r="R2379" s="23">
        <v>45689</v>
      </c>
      <c r="S2379" s="1" t="s">
        <v>2776</v>
      </c>
      <c r="T2379" s="60" t="s">
        <v>1814</v>
      </c>
    </row>
    <row r="2380" spans="1:20" ht="95.1" customHeight="1" x14ac:dyDescent="0.25">
      <c r="A2380" s="121" t="s">
        <v>2280</v>
      </c>
      <c r="B2380" s="107">
        <v>2732</v>
      </c>
      <c r="C2380" s="107" t="s">
        <v>1496</v>
      </c>
      <c r="D2380" s="107" t="s">
        <v>1812</v>
      </c>
      <c r="E2380" s="36" t="s">
        <v>2636</v>
      </c>
      <c r="F2380" s="69">
        <v>1089448</v>
      </c>
      <c r="G2380" s="110" t="s">
        <v>3729</v>
      </c>
      <c r="H2380" s="141">
        <v>80</v>
      </c>
      <c r="I2380" s="107" t="s">
        <v>1044</v>
      </c>
      <c r="J2380" s="1" t="s">
        <v>57</v>
      </c>
      <c r="K2380" s="107" t="s">
        <v>2010</v>
      </c>
      <c r="L2380" s="9">
        <v>8337.2000000000007</v>
      </c>
      <c r="M2380" s="108">
        <f t="shared" si="39"/>
        <v>666976</v>
      </c>
      <c r="N2380" s="5" t="s">
        <v>12</v>
      </c>
      <c r="O2380" s="1" t="s">
        <v>1512</v>
      </c>
      <c r="P2380" s="1" t="s">
        <v>57</v>
      </c>
      <c r="Q2380" s="107" t="s">
        <v>226</v>
      </c>
      <c r="R2380" s="23">
        <v>45689</v>
      </c>
      <c r="S2380" s="1" t="s">
        <v>2776</v>
      </c>
      <c r="T2380" s="60" t="s">
        <v>1814</v>
      </c>
    </row>
    <row r="2381" spans="1:20" ht="95.1" customHeight="1" x14ac:dyDescent="0.25">
      <c r="A2381" s="121" t="s">
        <v>2280</v>
      </c>
      <c r="B2381" s="107">
        <v>2732</v>
      </c>
      <c r="C2381" s="107" t="s">
        <v>1496</v>
      </c>
      <c r="D2381" s="107" t="s">
        <v>1812</v>
      </c>
      <c r="E2381" s="36" t="s">
        <v>2636</v>
      </c>
      <c r="F2381" s="69" t="s">
        <v>2096</v>
      </c>
      <c r="G2381" s="110" t="s">
        <v>1636</v>
      </c>
      <c r="H2381" s="141">
        <v>720</v>
      </c>
      <c r="I2381" s="107" t="s">
        <v>1044</v>
      </c>
      <c r="J2381" s="1" t="s">
        <v>57</v>
      </c>
      <c r="K2381" s="107" t="s">
        <v>2097</v>
      </c>
      <c r="L2381" s="9">
        <v>0.45</v>
      </c>
      <c r="M2381" s="108">
        <f t="shared" si="39"/>
        <v>324</v>
      </c>
      <c r="N2381" s="5" t="s">
        <v>12</v>
      </c>
      <c r="O2381" s="1" t="s">
        <v>1512</v>
      </c>
      <c r="P2381" s="1" t="s">
        <v>57</v>
      </c>
      <c r="Q2381" s="107" t="s">
        <v>226</v>
      </c>
      <c r="R2381" s="23">
        <v>45689</v>
      </c>
      <c r="S2381" s="1" t="s">
        <v>2776</v>
      </c>
      <c r="T2381" s="60" t="s">
        <v>1814</v>
      </c>
    </row>
    <row r="2382" spans="1:20" ht="95.1" customHeight="1" x14ac:dyDescent="0.25">
      <c r="A2382" s="121" t="s">
        <v>2280</v>
      </c>
      <c r="B2382" s="107">
        <v>2732</v>
      </c>
      <c r="C2382" s="107" t="s">
        <v>1496</v>
      </c>
      <c r="D2382" s="107" t="s">
        <v>1812</v>
      </c>
      <c r="E2382" s="36" t="s">
        <v>2636</v>
      </c>
      <c r="F2382" s="69">
        <v>1063411</v>
      </c>
      <c r="G2382" s="110" t="s">
        <v>1636</v>
      </c>
      <c r="H2382" s="141">
        <v>720</v>
      </c>
      <c r="I2382" s="107" t="s">
        <v>1044</v>
      </c>
      <c r="J2382" s="1" t="s">
        <v>57</v>
      </c>
      <c r="K2382" s="107" t="s">
        <v>2098</v>
      </c>
      <c r="L2382" s="9">
        <v>0.45</v>
      </c>
      <c r="M2382" s="108">
        <f t="shared" ref="M2382:M2444" si="40">L2382*H2382</f>
        <v>324</v>
      </c>
      <c r="N2382" s="5" t="s">
        <v>12</v>
      </c>
      <c r="O2382" s="1" t="s">
        <v>1512</v>
      </c>
      <c r="P2382" s="1" t="s">
        <v>57</v>
      </c>
      <c r="Q2382" s="107" t="s">
        <v>226</v>
      </c>
      <c r="R2382" s="23">
        <v>45689</v>
      </c>
      <c r="S2382" s="1" t="s">
        <v>2776</v>
      </c>
      <c r="T2382" s="60" t="s">
        <v>1814</v>
      </c>
    </row>
    <row r="2383" spans="1:20" ht="95.1" customHeight="1" x14ac:dyDescent="0.25">
      <c r="A2383" s="121" t="s">
        <v>2280</v>
      </c>
      <c r="B2383" s="107">
        <v>2732</v>
      </c>
      <c r="C2383" s="107" t="s">
        <v>1496</v>
      </c>
      <c r="D2383" s="107" t="s">
        <v>1812</v>
      </c>
      <c r="E2383" s="36" t="s">
        <v>2636</v>
      </c>
      <c r="F2383" s="69">
        <v>1063409</v>
      </c>
      <c r="G2383" s="110" t="s">
        <v>1636</v>
      </c>
      <c r="H2383" s="141">
        <v>50000</v>
      </c>
      <c r="I2383" s="107" t="s">
        <v>1044</v>
      </c>
      <c r="J2383" s="1" t="s">
        <v>57</v>
      </c>
      <c r="K2383" s="107" t="s">
        <v>2099</v>
      </c>
      <c r="L2383" s="9">
        <v>0.45</v>
      </c>
      <c r="M2383" s="108">
        <f t="shared" si="40"/>
        <v>22500</v>
      </c>
      <c r="N2383" s="5" t="s">
        <v>12</v>
      </c>
      <c r="O2383" s="1" t="s">
        <v>1512</v>
      </c>
      <c r="P2383" s="1" t="s">
        <v>57</v>
      </c>
      <c r="Q2383" s="107" t="s">
        <v>226</v>
      </c>
      <c r="R2383" s="23">
        <v>45689</v>
      </c>
      <c r="S2383" s="1" t="s">
        <v>2776</v>
      </c>
      <c r="T2383" s="60" t="s">
        <v>1814</v>
      </c>
    </row>
    <row r="2384" spans="1:20" ht="95.1" customHeight="1" x14ac:dyDescent="0.25">
      <c r="A2384" s="121" t="s">
        <v>2280</v>
      </c>
      <c r="B2384" s="107">
        <v>2732</v>
      </c>
      <c r="C2384" s="107" t="s">
        <v>1496</v>
      </c>
      <c r="D2384" s="107" t="s">
        <v>1812</v>
      </c>
      <c r="E2384" s="36" t="s">
        <v>2636</v>
      </c>
      <c r="F2384" s="69" t="s">
        <v>2100</v>
      </c>
      <c r="G2384" s="110" t="s">
        <v>1636</v>
      </c>
      <c r="H2384" s="141">
        <v>5000</v>
      </c>
      <c r="I2384" s="107" t="s">
        <v>1044</v>
      </c>
      <c r="J2384" s="1" t="s">
        <v>57</v>
      </c>
      <c r="K2384" s="107" t="s">
        <v>2101</v>
      </c>
      <c r="L2384" s="9">
        <v>0.22</v>
      </c>
      <c r="M2384" s="108">
        <f t="shared" si="40"/>
        <v>1100</v>
      </c>
      <c r="N2384" s="5" t="s">
        <v>12</v>
      </c>
      <c r="O2384" s="1" t="s">
        <v>1512</v>
      </c>
      <c r="P2384" s="1" t="s">
        <v>57</v>
      </c>
      <c r="Q2384" s="107" t="s">
        <v>226</v>
      </c>
      <c r="R2384" s="23">
        <v>45689</v>
      </c>
      <c r="S2384" s="1" t="s">
        <v>2776</v>
      </c>
      <c r="T2384" s="60" t="s">
        <v>1814</v>
      </c>
    </row>
    <row r="2385" spans="1:20" ht="95.1" customHeight="1" x14ac:dyDescent="0.25">
      <c r="A2385" s="121" t="s">
        <v>2280</v>
      </c>
      <c r="B2385" s="107">
        <v>2732</v>
      </c>
      <c r="C2385" s="107" t="s">
        <v>1496</v>
      </c>
      <c r="D2385" s="107" t="s">
        <v>1812</v>
      </c>
      <c r="E2385" s="36" t="s">
        <v>2636</v>
      </c>
      <c r="F2385" s="69" t="s">
        <v>2102</v>
      </c>
      <c r="G2385" s="110" t="s">
        <v>1636</v>
      </c>
      <c r="H2385" s="141">
        <v>5000</v>
      </c>
      <c r="I2385" s="107" t="s">
        <v>1044</v>
      </c>
      <c r="J2385" s="1" t="s">
        <v>57</v>
      </c>
      <c r="K2385" s="107" t="s">
        <v>2103</v>
      </c>
      <c r="L2385" s="9">
        <v>0.55000000000000004</v>
      </c>
      <c r="M2385" s="108">
        <f t="shared" si="40"/>
        <v>2750</v>
      </c>
      <c r="N2385" s="5" t="s">
        <v>12</v>
      </c>
      <c r="O2385" s="1" t="s">
        <v>1512</v>
      </c>
      <c r="P2385" s="1" t="s">
        <v>57</v>
      </c>
      <c r="Q2385" s="107" t="s">
        <v>226</v>
      </c>
      <c r="R2385" s="23">
        <v>45689</v>
      </c>
      <c r="S2385" s="1" t="s">
        <v>2776</v>
      </c>
      <c r="T2385" s="60" t="s">
        <v>1814</v>
      </c>
    </row>
    <row r="2386" spans="1:20" ht="95.1" customHeight="1" x14ac:dyDescent="0.25">
      <c r="A2386" s="121" t="s">
        <v>2280</v>
      </c>
      <c r="B2386" s="107">
        <v>2732</v>
      </c>
      <c r="C2386" s="107" t="s">
        <v>1496</v>
      </c>
      <c r="D2386" s="107" t="s">
        <v>1812</v>
      </c>
      <c r="E2386" s="36" t="s">
        <v>2636</v>
      </c>
      <c r="F2386" s="69">
        <v>1104842</v>
      </c>
      <c r="G2386" s="110" t="s">
        <v>1544</v>
      </c>
      <c r="H2386" s="141">
        <v>200</v>
      </c>
      <c r="I2386" s="107" t="s">
        <v>1044</v>
      </c>
      <c r="J2386" s="1" t="s">
        <v>57</v>
      </c>
      <c r="K2386" s="107" t="s">
        <v>2104</v>
      </c>
      <c r="L2386" s="9">
        <v>2.13</v>
      </c>
      <c r="M2386" s="108">
        <f t="shared" si="40"/>
        <v>426</v>
      </c>
      <c r="N2386" s="5" t="s">
        <v>12</v>
      </c>
      <c r="O2386" s="1" t="s">
        <v>1512</v>
      </c>
      <c r="P2386" s="1" t="s">
        <v>57</v>
      </c>
      <c r="Q2386" s="107" t="s">
        <v>226</v>
      </c>
      <c r="R2386" s="23">
        <v>45689</v>
      </c>
      <c r="S2386" s="1" t="s">
        <v>2776</v>
      </c>
      <c r="T2386" s="60" t="s">
        <v>1814</v>
      </c>
    </row>
    <row r="2387" spans="1:20" ht="95.1" customHeight="1" x14ac:dyDescent="0.25">
      <c r="A2387" s="121" t="s">
        <v>2280</v>
      </c>
      <c r="B2387" s="107">
        <v>2732</v>
      </c>
      <c r="C2387" s="107" t="s">
        <v>1496</v>
      </c>
      <c r="D2387" s="107" t="s">
        <v>1812</v>
      </c>
      <c r="E2387" s="36" t="s">
        <v>2636</v>
      </c>
      <c r="F2387" s="69">
        <v>1078078</v>
      </c>
      <c r="G2387" s="1" t="s">
        <v>44</v>
      </c>
      <c r="H2387" s="141">
        <v>200</v>
      </c>
      <c r="I2387" s="107" t="s">
        <v>1044</v>
      </c>
      <c r="J2387" s="1" t="s">
        <v>57</v>
      </c>
      <c r="K2387" s="107" t="s">
        <v>2105</v>
      </c>
      <c r="L2387" s="9">
        <v>9.18</v>
      </c>
      <c r="M2387" s="108">
        <f t="shared" si="40"/>
        <v>1836</v>
      </c>
      <c r="N2387" s="5" t="s">
        <v>12</v>
      </c>
      <c r="O2387" s="1" t="s">
        <v>1512</v>
      </c>
      <c r="P2387" s="1" t="s">
        <v>57</v>
      </c>
      <c r="Q2387" s="107" t="s">
        <v>226</v>
      </c>
      <c r="R2387" s="23">
        <v>45689</v>
      </c>
      <c r="S2387" s="1" t="s">
        <v>2776</v>
      </c>
      <c r="T2387" s="60" t="s">
        <v>1814</v>
      </c>
    </row>
    <row r="2388" spans="1:20" ht="95.1" customHeight="1" x14ac:dyDescent="0.25">
      <c r="A2388" s="121" t="s">
        <v>2280</v>
      </c>
      <c r="B2388" s="107">
        <v>2732</v>
      </c>
      <c r="C2388" s="107" t="s">
        <v>1496</v>
      </c>
      <c r="D2388" s="107" t="s">
        <v>1812</v>
      </c>
      <c r="E2388" s="36" t="s">
        <v>2636</v>
      </c>
      <c r="F2388" s="69">
        <v>1076309</v>
      </c>
      <c r="G2388" s="110" t="s">
        <v>1636</v>
      </c>
      <c r="H2388" s="141">
        <v>1080</v>
      </c>
      <c r="I2388" s="107" t="s">
        <v>1044</v>
      </c>
      <c r="J2388" s="1" t="s">
        <v>57</v>
      </c>
      <c r="K2388" s="107" t="s">
        <v>2106</v>
      </c>
      <c r="L2388" s="9">
        <v>389.72</v>
      </c>
      <c r="M2388" s="108">
        <f t="shared" si="40"/>
        <v>420897.60000000003</v>
      </c>
      <c r="N2388" s="5" t="s">
        <v>12</v>
      </c>
      <c r="O2388" s="1" t="s">
        <v>1512</v>
      </c>
      <c r="P2388" s="1" t="s">
        <v>57</v>
      </c>
      <c r="Q2388" s="107" t="s">
        <v>226</v>
      </c>
      <c r="R2388" s="23">
        <v>45689</v>
      </c>
      <c r="S2388" s="1" t="s">
        <v>2776</v>
      </c>
      <c r="T2388" s="60" t="s">
        <v>1814</v>
      </c>
    </row>
    <row r="2389" spans="1:20" ht="95.1" customHeight="1" x14ac:dyDescent="0.25">
      <c r="A2389" s="121" t="s">
        <v>2280</v>
      </c>
      <c r="B2389" s="107">
        <v>2732</v>
      </c>
      <c r="C2389" s="107" t="s">
        <v>1496</v>
      </c>
      <c r="D2389" s="107" t="s">
        <v>1812</v>
      </c>
      <c r="E2389" s="36" t="s">
        <v>2636</v>
      </c>
      <c r="F2389" s="69">
        <v>1089732</v>
      </c>
      <c r="G2389" s="110" t="s">
        <v>1636</v>
      </c>
      <c r="H2389" s="141">
        <v>5408</v>
      </c>
      <c r="I2389" s="107" t="s">
        <v>1044</v>
      </c>
      <c r="J2389" s="1" t="s">
        <v>57</v>
      </c>
      <c r="K2389" s="107" t="s">
        <v>2107</v>
      </c>
      <c r="L2389" s="9">
        <v>3.77</v>
      </c>
      <c r="M2389" s="108">
        <f t="shared" si="40"/>
        <v>20388.16</v>
      </c>
      <c r="N2389" s="5" t="s">
        <v>12</v>
      </c>
      <c r="O2389" s="1" t="s">
        <v>1512</v>
      </c>
      <c r="P2389" s="1" t="s">
        <v>57</v>
      </c>
      <c r="Q2389" s="107" t="s">
        <v>226</v>
      </c>
      <c r="R2389" s="23">
        <v>45689</v>
      </c>
      <c r="S2389" s="1" t="s">
        <v>2776</v>
      </c>
      <c r="T2389" s="60" t="s">
        <v>1814</v>
      </c>
    </row>
    <row r="2390" spans="1:20" ht="95.1" customHeight="1" x14ac:dyDescent="0.25">
      <c r="A2390" s="121" t="s">
        <v>2280</v>
      </c>
      <c r="B2390" s="107">
        <v>2732</v>
      </c>
      <c r="C2390" s="107" t="s">
        <v>1496</v>
      </c>
      <c r="D2390" s="107" t="s">
        <v>1812</v>
      </c>
      <c r="E2390" s="36" t="s">
        <v>2636</v>
      </c>
      <c r="F2390" s="69">
        <v>1089733</v>
      </c>
      <c r="G2390" s="110" t="s">
        <v>1636</v>
      </c>
      <c r="H2390" s="141">
        <v>6500</v>
      </c>
      <c r="I2390" s="107" t="s">
        <v>1044</v>
      </c>
      <c r="J2390" s="1" t="s">
        <v>57</v>
      </c>
      <c r="K2390" s="107" t="s">
        <v>2108</v>
      </c>
      <c r="L2390" s="9">
        <v>4.3</v>
      </c>
      <c r="M2390" s="108">
        <f t="shared" si="40"/>
        <v>27950</v>
      </c>
      <c r="N2390" s="5" t="s">
        <v>12</v>
      </c>
      <c r="O2390" s="1" t="s">
        <v>1512</v>
      </c>
      <c r="P2390" s="1" t="s">
        <v>57</v>
      </c>
      <c r="Q2390" s="107" t="s">
        <v>226</v>
      </c>
      <c r="R2390" s="23">
        <v>45689</v>
      </c>
      <c r="S2390" s="1" t="s">
        <v>2776</v>
      </c>
      <c r="T2390" s="60" t="s">
        <v>1814</v>
      </c>
    </row>
    <row r="2391" spans="1:20" ht="95.1" customHeight="1" x14ac:dyDescent="0.25">
      <c r="A2391" s="121" t="s">
        <v>2280</v>
      </c>
      <c r="B2391" s="107">
        <v>2732</v>
      </c>
      <c r="C2391" s="107" t="s">
        <v>1496</v>
      </c>
      <c r="D2391" s="107" t="s">
        <v>1812</v>
      </c>
      <c r="E2391" s="36" t="s">
        <v>2636</v>
      </c>
      <c r="F2391" s="69">
        <v>1089731</v>
      </c>
      <c r="G2391" s="110" t="s">
        <v>1636</v>
      </c>
      <c r="H2391" s="141">
        <v>3240</v>
      </c>
      <c r="I2391" s="107" t="s">
        <v>1044</v>
      </c>
      <c r="J2391" s="1" t="s">
        <v>57</v>
      </c>
      <c r="K2391" s="107" t="s">
        <v>2109</v>
      </c>
      <c r="L2391" s="9">
        <v>3.77</v>
      </c>
      <c r="M2391" s="108">
        <f t="shared" si="40"/>
        <v>12214.8</v>
      </c>
      <c r="N2391" s="5" t="s">
        <v>12</v>
      </c>
      <c r="O2391" s="1" t="s">
        <v>1512</v>
      </c>
      <c r="P2391" s="1" t="s">
        <v>57</v>
      </c>
      <c r="Q2391" s="107" t="s">
        <v>226</v>
      </c>
      <c r="R2391" s="23">
        <v>45689</v>
      </c>
      <c r="S2391" s="1" t="s">
        <v>2776</v>
      </c>
      <c r="T2391" s="60" t="s">
        <v>1814</v>
      </c>
    </row>
    <row r="2392" spans="1:20" ht="95.1" customHeight="1" x14ac:dyDescent="0.25">
      <c r="A2392" s="121" t="s">
        <v>2280</v>
      </c>
      <c r="B2392" s="107">
        <v>2732</v>
      </c>
      <c r="C2392" s="107" t="s">
        <v>1496</v>
      </c>
      <c r="D2392" s="107" t="s">
        <v>1812</v>
      </c>
      <c r="E2392" s="36" t="s">
        <v>2636</v>
      </c>
      <c r="F2392" s="69" t="s">
        <v>2110</v>
      </c>
      <c r="G2392" s="110" t="s">
        <v>1726</v>
      </c>
      <c r="H2392" s="141">
        <v>12</v>
      </c>
      <c r="I2392" s="107" t="s">
        <v>1044</v>
      </c>
      <c r="J2392" s="1" t="s">
        <v>57</v>
      </c>
      <c r="K2392" s="107" t="s">
        <v>2111</v>
      </c>
      <c r="L2392" s="9">
        <v>3181.91</v>
      </c>
      <c r="M2392" s="108">
        <f t="shared" si="40"/>
        <v>38182.92</v>
      </c>
      <c r="N2392" s="5" t="s">
        <v>12</v>
      </c>
      <c r="O2392" s="1" t="s">
        <v>1512</v>
      </c>
      <c r="P2392" s="1" t="s">
        <v>57</v>
      </c>
      <c r="Q2392" s="107" t="s">
        <v>226</v>
      </c>
      <c r="R2392" s="23">
        <v>45689</v>
      </c>
      <c r="S2392" s="1" t="s">
        <v>2776</v>
      </c>
      <c r="T2392" s="60" t="s">
        <v>1814</v>
      </c>
    </row>
    <row r="2393" spans="1:20" ht="95.1" customHeight="1" x14ac:dyDescent="0.25">
      <c r="A2393" s="121" t="s">
        <v>2280</v>
      </c>
      <c r="B2393" s="107">
        <v>2732</v>
      </c>
      <c r="C2393" s="107" t="s">
        <v>1496</v>
      </c>
      <c r="D2393" s="107" t="s">
        <v>1812</v>
      </c>
      <c r="E2393" s="36" t="s">
        <v>2636</v>
      </c>
      <c r="F2393" s="69">
        <v>1106382</v>
      </c>
      <c r="G2393" s="110" t="s">
        <v>1544</v>
      </c>
      <c r="H2393" s="141">
        <v>1000</v>
      </c>
      <c r="I2393" s="107" t="s">
        <v>1044</v>
      </c>
      <c r="J2393" s="1" t="s">
        <v>57</v>
      </c>
      <c r="K2393" s="107" t="s">
        <v>2112</v>
      </c>
      <c r="L2393" s="9">
        <v>1890.33</v>
      </c>
      <c r="M2393" s="108">
        <f t="shared" si="40"/>
        <v>1890330</v>
      </c>
      <c r="N2393" s="5" t="s">
        <v>12</v>
      </c>
      <c r="O2393" s="1" t="s">
        <v>1512</v>
      </c>
      <c r="P2393" s="1" t="s">
        <v>57</v>
      </c>
      <c r="Q2393" s="107" t="s">
        <v>226</v>
      </c>
      <c r="R2393" s="23">
        <v>45689</v>
      </c>
      <c r="S2393" s="1" t="s">
        <v>2776</v>
      </c>
      <c r="T2393" s="60" t="s">
        <v>1814</v>
      </c>
    </row>
    <row r="2394" spans="1:20" ht="95.1" customHeight="1" x14ac:dyDescent="0.25">
      <c r="A2394" s="121" t="s">
        <v>2280</v>
      </c>
      <c r="B2394" s="107">
        <v>2732</v>
      </c>
      <c r="C2394" s="107" t="s">
        <v>1496</v>
      </c>
      <c r="D2394" s="107" t="s">
        <v>1812</v>
      </c>
      <c r="E2394" s="36" t="s">
        <v>2636</v>
      </c>
      <c r="F2394" s="69" t="s">
        <v>2113</v>
      </c>
      <c r="G2394" s="110" t="s">
        <v>1544</v>
      </c>
      <c r="H2394" s="141">
        <v>2160</v>
      </c>
      <c r="I2394" s="107" t="s">
        <v>1044</v>
      </c>
      <c r="J2394" s="1" t="s">
        <v>57</v>
      </c>
      <c r="K2394" s="107" t="s">
        <v>2114</v>
      </c>
      <c r="L2394" s="9">
        <v>755.66</v>
      </c>
      <c r="M2394" s="108">
        <f>L2394*H2394</f>
        <v>1632225.5999999999</v>
      </c>
      <c r="N2394" s="5" t="s">
        <v>12</v>
      </c>
      <c r="O2394" s="1" t="s">
        <v>1512</v>
      </c>
      <c r="P2394" s="1" t="s">
        <v>57</v>
      </c>
      <c r="Q2394" s="107" t="s">
        <v>226</v>
      </c>
      <c r="R2394" s="23">
        <v>45689</v>
      </c>
      <c r="S2394" s="1" t="s">
        <v>2776</v>
      </c>
      <c r="T2394" s="60" t="s">
        <v>1814</v>
      </c>
    </row>
    <row r="2395" spans="1:20" ht="95.1" customHeight="1" x14ac:dyDescent="0.25">
      <c r="A2395" s="121" t="s">
        <v>2280</v>
      </c>
      <c r="B2395" s="107">
        <v>2732</v>
      </c>
      <c r="C2395" s="107" t="s">
        <v>1496</v>
      </c>
      <c r="D2395" s="107" t="s">
        <v>1812</v>
      </c>
      <c r="E2395" s="36" t="s">
        <v>2636</v>
      </c>
      <c r="F2395" s="69">
        <v>1101529</v>
      </c>
      <c r="G2395" s="107" t="s">
        <v>1987</v>
      </c>
      <c r="H2395" s="141">
        <v>20</v>
      </c>
      <c r="I2395" s="107" t="s">
        <v>1044</v>
      </c>
      <c r="J2395" s="1" t="s">
        <v>57</v>
      </c>
      <c r="K2395" s="107" t="s">
        <v>2115</v>
      </c>
      <c r="L2395" s="9">
        <v>680.42</v>
      </c>
      <c r="M2395" s="108">
        <f t="shared" si="40"/>
        <v>13608.4</v>
      </c>
      <c r="N2395" s="5" t="s">
        <v>12</v>
      </c>
      <c r="O2395" s="1" t="s">
        <v>1512</v>
      </c>
      <c r="P2395" s="1" t="s">
        <v>57</v>
      </c>
      <c r="Q2395" s="107" t="s">
        <v>226</v>
      </c>
      <c r="R2395" s="23">
        <v>45689</v>
      </c>
      <c r="S2395" s="1" t="s">
        <v>2776</v>
      </c>
      <c r="T2395" s="60" t="s">
        <v>1814</v>
      </c>
    </row>
    <row r="2396" spans="1:20" ht="95.1" customHeight="1" x14ac:dyDescent="0.25">
      <c r="A2396" s="121" t="s">
        <v>2280</v>
      </c>
      <c r="B2396" s="107">
        <v>2732</v>
      </c>
      <c r="C2396" s="107" t="s">
        <v>1496</v>
      </c>
      <c r="D2396" s="107" t="s">
        <v>1812</v>
      </c>
      <c r="E2396" s="36" t="s">
        <v>2636</v>
      </c>
      <c r="F2396" s="69">
        <v>1063430</v>
      </c>
      <c r="G2396" s="110" t="s">
        <v>1636</v>
      </c>
      <c r="H2396" s="141">
        <v>500</v>
      </c>
      <c r="I2396" s="107" t="s">
        <v>1044</v>
      </c>
      <c r="J2396" s="1" t="s">
        <v>57</v>
      </c>
      <c r="K2396" s="107" t="s">
        <v>2116</v>
      </c>
      <c r="L2396" s="9">
        <v>1.5</v>
      </c>
      <c r="M2396" s="108">
        <f t="shared" si="40"/>
        <v>750</v>
      </c>
      <c r="N2396" s="5" t="s">
        <v>12</v>
      </c>
      <c r="O2396" s="1" t="s">
        <v>1512</v>
      </c>
      <c r="P2396" s="1" t="s">
        <v>57</v>
      </c>
      <c r="Q2396" s="107" t="s">
        <v>226</v>
      </c>
      <c r="R2396" s="23">
        <v>45689</v>
      </c>
      <c r="S2396" s="1" t="s">
        <v>2776</v>
      </c>
      <c r="T2396" s="60" t="s">
        <v>1814</v>
      </c>
    </row>
    <row r="2397" spans="1:20" ht="95.1" customHeight="1" x14ac:dyDescent="0.25">
      <c r="A2397" s="121" t="s">
        <v>2280</v>
      </c>
      <c r="B2397" s="107">
        <v>2732</v>
      </c>
      <c r="C2397" s="107" t="s">
        <v>1496</v>
      </c>
      <c r="D2397" s="107" t="s">
        <v>1812</v>
      </c>
      <c r="E2397" s="36" t="s">
        <v>2636</v>
      </c>
      <c r="F2397" s="69">
        <v>1058074</v>
      </c>
      <c r="G2397" s="110" t="s">
        <v>1862</v>
      </c>
      <c r="H2397" s="141">
        <v>960</v>
      </c>
      <c r="I2397" s="107" t="s">
        <v>1044</v>
      </c>
      <c r="J2397" s="1" t="s">
        <v>57</v>
      </c>
      <c r="K2397" s="107" t="s">
        <v>2117</v>
      </c>
      <c r="L2397" s="9">
        <v>25.32</v>
      </c>
      <c r="M2397" s="108">
        <f t="shared" si="40"/>
        <v>24307.200000000001</v>
      </c>
      <c r="N2397" s="5" t="s">
        <v>12</v>
      </c>
      <c r="O2397" s="1" t="s">
        <v>1512</v>
      </c>
      <c r="P2397" s="1" t="s">
        <v>57</v>
      </c>
      <c r="Q2397" s="107" t="s">
        <v>226</v>
      </c>
      <c r="R2397" s="23">
        <v>45689</v>
      </c>
      <c r="S2397" s="1" t="s">
        <v>2776</v>
      </c>
      <c r="T2397" s="60" t="s">
        <v>1814</v>
      </c>
    </row>
    <row r="2398" spans="1:20" ht="95.1" customHeight="1" x14ac:dyDescent="0.25">
      <c r="A2398" s="121" t="s">
        <v>2280</v>
      </c>
      <c r="B2398" s="107">
        <v>2732</v>
      </c>
      <c r="C2398" s="107" t="s">
        <v>1496</v>
      </c>
      <c r="D2398" s="107" t="s">
        <v>1812</v>
      </c>
      <c r="E2398" s="36" t="s">
        <v>2636</v>
      </c>
      <c r="F2398" s="69" t="s">
        <v>2118</v>
      </c>
      <c r="G2398" s="110" t="s">
        <v>1862</v>
      </c>
      <c r="H2398" s="141">
        <v>180</v>
      </c>
      <c r="I2398" s="107" t="s">
        <v>1044</v>
      </c>
      <c r="J2398" s="1" t="s">
        <v>57</v>
      </c>
      <c r="K2398" s="107" t="s">
        <v>2119</v>
      </c>
      <c r="L2398" s="9">
        <v>35.229999999999997</v>
      </c>
      <c r="M2398" s="108">
        <f t="shared" si="40"/>
        <v>6341.4</v>
      </c>
      <c r="N2398" s="5" t="s">
        <v>12</v>
      </c>
      <c r="O2398" s="1" t="s">
        <v>1512</v>
      </c>
      <c r="P2398" s="1" t="s">
        <v>57</v>
      </c>
      <c r="Q2398" s="107" t="s">
        <v>226</v>
      </c>
      <c r="R2398" s="23">
        <v>45689</v>
      </c>
      <c r="S2398" s="1" t="s">
        <v>2776</v>
      </c>
      <c r="T2398" s="60" t="s">
        <v>1814</v>
      </c>
    </row>
    <row r="2399" spans="1:20" ht="95.1" customHeight="1" x14ac:dyDescent="0.25">
      <c r="A2399" s="121" t="s">
        <v>2280</v>
      </c>
      <c r="B2399" s="107">
        <v>2732</v>
      </c>
      <c r="C2399" s="107" t="s">
        <v>1496</v>
      </c>
      <c r="D2399" s="107" t="s">
        <v>1812</v>
      </c>
      <c r="E2399" s="36" t="s">
        <v>2636</v>
      </c>
      <c r="F2399" s="69">
        <v>1063446</v>
      </c>
      <c r="G2399" s="110" t="s">
        <v>1636</v>
      </c>
      <c r="H2399" s="141">
        <v>500</v>
      </c>
      <c r="I2399" s="107" t="s">
        <v>1044</v>
      </c>
      <c r="J2399" s="1" t="s">
        <v>57</v>
      </c>
      <c r="K2399" s="107" t="s">
        <v>2120</v>
      </c>
      <c r="L2399" s="9">
        <v>3.08</v>
      </c>
      <c r="M2399" s="108">
        <f t="shared" si="40"/>
        <v>1540</v>
      </c>
      <c r="N2399" s="5" t="s">
        <v>12</v>
      </c>
      <c r="O2399" s="1" t="s">
        <v>1512</v>
      </c>
      <c r="P2399" s="1" t="s">
        <v>57</v>
      </c>
      <c r="Q2399" s="107" t="s">
        <v>226</v>
      </c>
      <c r="R2399" s="23">
        <v>45689</v>
      </c>
      <c r="S2399" s="1" t="s">
        <v>2776</v>
      </c>
      <c r="T2399" s="60" t="s">
        <v>1814</v>
      </c>
    </row>
    <row r="2400" spans="1:20" ht="95.1" customHeight="1" x14ac:dyDescent="0.25">
      <c r="A2400" s="121" t="s">
        <v>2280</v>
      </c>
      <c r="B2400" s="107">
        <v>2732</v>
      </c>
      <c r="C2400" s="107" t="s">
        <v>1496</v>
      </c>
      <c r="D2400" s="107" t="s">
        <v>1812</v>
      </c>
      <c r="E2400" s="36" t="s">
        <v>2636</v>
      </c>
      <c r="F2400" s="69">
        <v>1063445</v>
      </c>
      <c r="G2400" s="110" t="s">
        <v>1636</v>
      </c>
      <c r="H2400" s="141">
        <v>1800</v>
      </c>
      <c r="I2400" s="107" t="s">
        <v>1044</v>
      </c>
      <c r="J2400" s="1" t="s">
        <v>57</v>
      </c>
      <c r="K2400" s="107" t="s">
        <v>2121</v>
      </c>
      <c r="L2400" s="9">
        <v>2.77</v>
      </c>
      <c r="M2400" s="108">
        <f t="shared" si="40"/>
        <v>4986</v>
      </c>
      <c r="N2400" s="5" t="s">
        <v>12</v>
      </c>
      <c r="O2400" s="1" t="s">
        <v>1512</v>
      </c>
      <c r="P2400" s="1" t="s">
        <v>57</v>
      </c>
      <c r="Q2400" s="107" t="s">
        <v>226</v>
      </c>
      <c r="R2400" s="23">
        <v>45689</v>
      </c>
      <c r="S2400" s="1" t="s">
        <v>2776</v>
      </c>
      <c r="T2400" s="60" t="s">
        <v>1814</v>
      </c>
    </row>
    <row r="2401" spans="1:20" ht="95.1" customHeight="1" x14ac:dyDescent="0.25">
      <c r="A2401" s="121" t="s">
        <v>2280</v>
      </c>
      <c r="B2401" s="107">
        <v>2732</v>
      </c>
      <c r="C2401" s="107" t="s">
        <v>1496</v>
      </c>
      <c r="D2401" s="107" t="s">
        <v>1812</v>
      </c>
      <c r="E2401" s="36" t="s">
        <v>2636</v>
      </c>
      <c r="F2401" s="69">
        <v>1102536</v>
      </c>
      <c r="G2401" s="110" t="s">
        <v>1636</v>
      </c>
      <c r="H2401" s="141">
        <v>392</v>
      </c>
      <c r="I2401" s="107" t="s">
        <v>1044</v>
      </c>
      <c r="J2401" s="1" t="s">
        <v>57</v>
      </c>
      <c r="K2401" s="107" t="s">
        <v>2122</v>
      </c>
      <c r="L2401" s="9">
        <v>2.77</v>
      </c>
      <c r="M2401" s="108">
        <f t="shared" si="40"/>
        <v>1085.8399999999999</v>
      </c>
      <c r="N2401" s="5" t="s">
        <v>12</v>
      </c>
      <c r="O2401" s="1" t="s">
        <v>1512</v>
      </c>
      <c r="P2401" s="1" t="s">
        <v>57</v>
      </c>
      <c r="Q2401" s="107" t="s">
        <v>226</v>
      </c>
      <c r="R2401" s="23">
        <v>45689</v>
      </c>
      <c r="S2401" s="1" t="s">
        <v>2776</v>
      </c>
      <c r="T2401" s="60" t="s">
        <v>1814</v>
      </c>
    </row>
    <row r="2402" spans="1:20" ht="95.1" customHeight="1" x14ac:dyDescent="0.25">
      <c r="A2402" s="121" t="s">
        <v>2280</v>
      </c>
      <c r="B2402" s="107">
        <v>2732</v>
      </c>
      <c r="C2402" s="107" t="s">
        <v>1496</v>
      </c>
      <c r="D2402" s="107" t="s">
        <v>1812</v>
      </c>
      <c r="E2402" s="36" t="s">
        <v>2636</v>
      </c>
      <c r="F2402" s="69">
        <v>1102454</v>
      </c>
      <c r="G2402" s="110" t="s">
        <v>1636</v>
      </c>
      <c r="H2402" s="141">
        <v>500</v>
      </c>
      <c r="I2402" s="107" t="s">
        <v>1044</v>
      </c>
      <c r="J2402" s="1" t="s">
        <v>57</v>
      </c>
      <c r="K2402" s="107" t="s">
        <v>2123</v>
      </c>
      <c r="L2402" s="9">
        <v>3</v>
      </c>
      <c r="M2402" s="108">
        <f t="shared" si="40"/>
        <v>1500</v>
      </c>
      <c r="N2402" s="5" t="s">
        <v>12</v>
      </c>
      <c r="O2402" s="1" t="s">
        <v>1512</v>
      </c>
      <c r="P2402" s="1" t="s">
        <v>57</v>
      </c>
      <c r="Q2402" s="107" t="s">
        <v>226</v>
      </c>
      <c r="R2402" s="23">
        <v>45689</v>
      </c>
      <c r="S2402" s="1" t="s">
        <v>2776</v>
      </c>
      <c r="T2402" s="60" t="s">
        <v>1814</v>
      </c>
    </row>
    <row r="2403" spans="1:20" ht="95.1" customHeight="1" x14ac:dyDescent="0.25">
      <c r="A2403" s="121" t="s">
        <v>2280</v>
      </c>
      <c r="B2403" s="107">
        <v>2732</v>
      </c>
      <c r="C2403" s="107" t="s">
        <v>1496</v>
      </c>
      <c r="D2403" s="107" t="s">
        <v>1812</v>
      </c>
      <c r="E2403" s="36" t="s">
        <v>2636</v>
      </c>
      <c r="F2403" s="69">
        <v>1089686</v>
      </c>
      <c r="G2403" s="110" t="s">
        <v>1636</v>
      </c>
      <c r="H2403" s="141">
        <v>1440</v>
      </c>
      <c r="I2403" s="107" t="s">
        <v>1044</v>
      </c>
      <c r="J2403" s="1" t="s">
        <v>57</v>
      </c>
      <c r="K2403" s="107" t="s">
        <v>2124</v>
      </c>
      <c r="L2403" s="9">
        <v>6.09</v>
      </c>
      <c r="M2403" s="108">
        <f t="shared" si="40"/>
        <v>8769.6</v>
      </c>
      <c r="N2403" s="5" t="s">
        <v>12</v>
      </c>
      <c r="O2403" s="1" t="s">
        <v>1512</v>
      </c>
      <c r="P2403" s="1" t="s">
        <v>57</v>
      </c>
      <c r="Q2403" s="107" t="s">
        <v>226</v>
      </c>
      <c r="R2403" s="23">
        <v>45689</v>
      </c>
      <c r="S2403" s="1" t="s">
        <v>2776</v>
      </c>
      <c r="T2403" s="60" t="s">
        <v>1814</v>
      </c>
    </row>
    <row r="2404" spans="1:20" ht="95.1" customHeight="1" x14ac:dyDescent="0.25">
      <c r="A2404" s="121" t="s">
        <v>2280</v>
      </c>
      <c r="B2404" s="107">
        <v>2732</v>
      </c>
      <c r="C2404" s="107" t="s">
        <v>1496</v>
      </c>
      <c r="D2404" s="107" t="s">
        <v>1812</v>
      </c>
      <c r="E2404" s="36" t="s">
        <v>2636</v>
      </c>
      <c r="F2404" s="69">
        <v>1104848</v>
      </c>
      <c r="G2404" s="110" t="s">
        <v>1636</v>
      </c>
      <c r="H2404" s="141">
        <v>200</v>
      </c>
      <c r="I2404" s="107" t="s">
        <v>1044</v>
      </c>
      <c r="J2404" s="1" t="s">
        <v>57</v>
      </c>
      <c r="K2404" s="107" t="s">
        <v>2125</v>
      </c>
      <c r="L2404" s="9">
        <v>2.85</v>
      </c>
      <c r="M2404" s="108">
        <f t="shared" si="40"/>
        <v>570</v>
      </c>
      <c r="N2404" s="5" t="s">
        <v>12</v>
      </c>
      <c r="O2404" s="1" t="s">
        <v>1512</v>
      </c>
      <c r="P2404" s="1" t="s">
        <v>57</v>
      </c>
      <c r="Q2404" s="107" t="s">
        <v>226</v>
      </c>
      <c r="R2404" s="23">
        <v>45689</v>
      </c>
      <c r="S2404" s="1" t="s">
        <v>2776</v>
      </c>
      <c r="T2404" s="60" t="s">
        <v>1814</v>
      </c>
    </row>
    <row r="2405" spans="1:20" ht="95.1" customHeight="1" x14ac:dyDescent="0.25">
      <c r="A2405" s="121" t="s">
        <v>2280</v>
      </c>
      <c r="B2405" s="107">
        <v>2732</v>
      </c>
      <c r="C2405" s="107" t="s">
        <v>1496</v>
      </c>
      <c r="D2405" s="107" t="s">
        <v>1812</v>
      </c>
      <c r="E2405" s="36" t="s">
        <v>2636</v>
      </c>
      <c r="F2405" s="69">
        <v>1063447</v>
      </c>
      <c r="G2405" s="110" t="s">
        <v>1636</v>
      </c>
      <c r="H2405" s="141">
        <v>200</v>
      </c>
      <c r="I2405" s="107" t="s">
        <v>1044</v>
      </c>
      <c r="J2405" s="1" t="s">
        <v>57</v>
      </c>
      <c r="K2405" s="107" t="s">
        <v>2126</v>
      </c>
      <c r="L2405" s="9">
        <v>6.5</v>
      </c>
      <c r="M2405" s="108">
        <f t="shared" si="40"/>
        <v>1300</v>
      </c>
      <c r="N2405" s="5" t="s">
        <v>12</v>
      </c>
      <c r="O2405" s="1" t="s">
        <v>1512</v>
      </c>
      <c r="P2405" s="1" t="s">
        <v>57</v>
      </c>
      <c r="Q2405" s="107" t="s">
        <v>226</v>
      </c>
      <c r="R2405" s="23">
        <v>45689</v>
      </c>
      <c r="S2405" s="1" t="s">
        <v>2776</v>
      </c>
      <c r="T2405" s="60" t="s">
        <v>1814</v>
      </c>
    </row>
    <row r="2406" spans="1:20" ht="95.1" customHeight="1" x14ac:dyDescent="0.25">
      <c r="A2406" s="121" t="s">
        <v>2280</v>
      </c>
      <c r="B2406" s="107">
        <v>2732</v>
      </c>
      <c r="C2406" s="107" t="s">
        <v>1496</v>
      </c>
      <c r="D2406" s="107" t="s">
        <v>1812</v>
      </c>
      <c r="E2406" s="36" t="s">
        <v>2636</v>
      </c>
      <c r="F2406" s="69">
        <v>1080809</v>
      </c>
      <c r="G2406" s="110" t="s">
        <v>3729</v>
      </c>
      <c r="H2406" s="141">
        <v>480</v>
      </c>
      <c r="I2406" s="107" t="s">
        <v>1044</v>
      </c>
      <c r="J2406" s="1" t="s">
        <v>57</v>
      </c>
      <c r="K2406" s="107" t="s">
        <v>2127</v>
      </c>
      <c r="L2406" s="9">
        <v>97.02</v>
      </c>
      <c r="M2406" s="108">
        <f t="shared" si="40"/>
        <v>46569.599999999999</v>
      </c>
      <c r="N2406" s="5" t="s">
        <v>12</v>
      </c>
      <c r="O2406" s="1" t="s">
        <v>1512</v>
      </c>
      <c r="P2406" s="1" t="s">
        <v>57</v>
      </c>
      <c r="Q2406" s="107" t="s">
        <v>226</v>
      </c>
      <c r="R2406" s="23">
        <v>45689</v>
      </c>
      <c r="S2406" s="1" t="s">
        <v>2776</v>
      </c>
      <c r="T2406" s="60" t="s">
        <v>1814</v>
      </c>
    </row>
    <row r="2407" spans="1:20" ht="95.1" customHeight="1" x14ac:dyDescent="0.25">
      <c r="A2407" s="121" t="s">
        <v>2280</v>
      </c>
      <c r="B2407" s="107">
        <v>2732</v>
      </c>
      <c r="C2407" s="107" t="s">
        <v>1496</v>
      </c>
      <c r="D2407" s="107" t="s">
        <v>1812</v>
      </c>
      <c r="E2407" s="36" t="s">
        <v>2636</v>
      </c>
      <c r="F2407" s="69">
        <v>1063573</v>
      </c>
      <c r="G2407" s="110" t="s">
        <v>1636</v>
      </c>
      <c r="H2407" s="141">
        <v>7200</v>
      </c>
      <c r="I2407" s="107" t="s">
        <v>1044</v>
      </c>
      <c r="J2407" s="1" t="s">
        <v>57</v>
      </c>
      <c r="K2407" s="107" t="s">
        <v>2128</v>
      </c>
      <c r="L2407" s="9">
        <v>103.82</v>
      </c>
      <c r="M2407" s="108">
        <f t="shared" si="40"/>
        <v>747504</v>
      </c>
      <c r="N2407" s="5" t="s">
        <v>12</v>
      </c>
      <c r="O2407" s="1" t="s">
        <v>1512</v>
      </c>
      <c r="P2407" s="1" t="s">
        <v>57</v>
      </c>
      <c r="Q2407" s="107" t="s">
        <v>226</v>
      </c>
      <c r="R2407" s="23">
        <v>45689</v>
      </c>
      <c r="S2407" s="1" t="s">
        <v>2776</v>
      </c>
      <c r="T2407" s="60" t="s">
        <v>1814</v>
      </c>
    </row>
    <row r="2408" spans="1:20" ht="95.1" customHeight="1" x14ac:dyDescent="0.25">
      <c r="A2408" s="121" t="s">
        <v>2280</v>
      </c>
      <c r="B2408" s="107">
        <v>2732</v>
      </c>
      <c r="C2408" s="107" t="s">
        <v>1496</v>
      </c>
      <c r="D2408" s="107" t="s">
        <v>1812</v>
      </c>
      <c r="E2408" s="36" t="s">
        <v>2636</v>
      </c>
      <c r="F2408" s="69">
        <v>1088911</v>
      </c>
      <c r="G2408" s="46" t="s">
        <v>1537</v>
      </c>
      <c r="H2408" s="141">
        <v>497</v>
      </c>
      <c r="I2408" s="107" t="s">
        <v>1044</v>
      </c>
      <c r="J2408" s="1" t="s">
        <v>57</v>
      </c>
      <c r="K2408" s="107" t="s">
        <v>2129</v>
      </c>
      <c r="L2408" s="9">
        <v>3.49</v>
      </c>
      <c r="M2408" s="108">
        <f t="shared" si="40"/>
        <v>1734.5300000000002</v>
      </c>
      <c r="N2408" s="5" t="s">
        <v>12</v>
      </c>
      <c r="O2408" s="1" t="s">
        <v>1512</v>
      </c>
      <c r="P2408" s="1" t="s">
        <v>57</v>
      </c>
      <c r="Q2408" s="107" t="s">
        <v>226</v>
      </c>
      <c r="R2408" s="23">
        <v>45689</v>
      </c>
      <c r="S2408" s="1" t="s">
        <v>2776</v>
      </c>
      <c r="T2408" s="60" t="s">
        <v>1814</v>
      </c>
    </row>
    <row r="2409" spans="1:20" ht="95.1" customHeight="1" x14ac:dyDescent="0.25">
      <c r="A2409" s="121" t="s">
        <v>2280</v>
      </c>
      <c r="B2409" s="107">
        <v>2732</v>
      </c>
      <c r="C2409" s="107" t="s">
        <v>1496</v>
      </c>
      <c r="D2409" s="107" t="s">
        <v>1812</v>
      </c>
      <c r="E2409" s="36" t="s">
        <v>2636</v>
      </c>
      <c r="F2409" s="69" t="s">
        <v>2130</v>
      </c>
      <c r="G2409" s="110" t="s">
        <v>1636</v>
      </c>
      <c r="H2409" s="141">
        <v>300</v>
      </c>
      <c r="I2409" s="107" t="s">
        <v>1044</v>
      </c>
      <c r="J2409" s="1" t="s">
        <v>57</v>
      </c>
      <c r="K2409" s="107" t="s">
        <v>2131</v>
      </c>
      <c r="L2409" s="9">
        <v>0.87</v>
      </c>
      <c r="M2409" s="108">
        <f t="shared" si="40"/>
        <v>261</v>
      </c>
      <c r="N2409" s="5" t="s">
        <v>12</v>
      </c>
      <c r="O2409" s="1" t="s">
        <v>1512</v>
      </c>
      <c r="P2409" s="1" t="s">
        <v>57</v>
      </c>
      <c r="Q2409" s="107" t="s">
        <v>226</v>
      </c>
      <c r="R2409" s="23">
        <v>45689</v>
      </c>
      <c r="S2409" s="1" t="s">
        <v>2776</v>
      </c>
      <c r="T2409" s="60" t="s">
        <v>1814</v>
      </c>
    </row>
    <row r="2410" spans="1:20" ht="95.1" customHeight="1" x14ac:dyDescent="0.25">
      <c r="A2410" s="121" t="s">
        <v>2280</v>
      </c>
      <c r="B2410" s="107">
        <v>2732</v>
      </c>
      <c r="C2410" s="107" t="s">
        <v>1496</v>
      </c>
      <c r="D2410" s="107" t="s">
        <v>1812</v>
      </c>
      <c r="E2410" s="36" t="s">
        <v>2636</v>
      </c>
      <c r="F2410" s="69">
        <v>1012847</v>
      </c>
      <c r="G2410" s="110" t="s">
        <v>1636</v>
      </c>
      <c r="H2410" s="141">
        <v>1080</v>
      </c>
      <c r="I2410" s="107" t="s">
        <v>1044</v>
      </c>
      <c r="J2410" s="1" t="s">
        <v>57</v>
      </c>
      <c r="K2410" s="107" t="s">
        <v>2132</v>
      </c>
      <c r="L2410" s="9">
        <v>0.61</v>
      </c>
      <c r="M2410" s="108">
        <f t="shared" si="40"/>
        <v>658.8</v>
      </c>
      <c r="N2410" s="5" t="s">
        <v>12</v>
      </c>
      <c r="O2410" s="1" t="s">
        <v>1512</v>
      </c>
      <c r="P2410" s="1" t="s">
        <v>57</v>
      </c>
      <c r="Q2410" s="107" t="s">
        <v>226</v>
      </c>
      <c r="R2410" s="23">
        <v>45689</v>
      </c>
      <c r="S2410" s="1" t="s">
        <v>2776</v>
      </c>
      <c r="T2410" s="60" t="s">
        <v>1814</v>
      </c>
    </row>
    <row r="2411" spans="1:20" ht="95.1" customHeight="1" x14ac:dyDescent="0.25">
      <c r="A2411" s="121" t="s">
        <v>2280</v>
      </c>
      <c r="B2411" s="107">
        <v>2732</v>
      </c>
      <c r="C2411" s="107" t="s">
        <v>1496</v>
      </c>
      <c r="D2411" s="107" t="s">
        <v>1812</v>
      </c>
      <c r="E2411" s="36" t="s">
        <v>2636</v>
      </c>
      <c r="F2411" s="69">
        <v>1088655</v>
      </c>
      <c r="G2411" s="110" t="s">
        <v>1544</v>
      </c>
      <c r="H2411" s="141">
        <v>420</v>
      </c>
      <c r="I2411" s="107" t="s">
        <v>1044</v>
      </c>
      <c r="J2411" s="1" t="s">
        <v>57</v>
      </c>
      <c r="K2411" s="107" t="s">
        <v>2133</v>
      </c>
      <c r="L2411" s="9">
        <v>19.510000000000002</v>
      </c>
      <c r="M2411" s="108">
        <f t="shared" si="40"/>
        <v>8194.2000000000007</v>
      </c>
      <c r="N2411" s="5" t="s">
        <v>12</v>
      </c>
      <c r="O2411" s="1" t="s">
        <v>1512</v>
      </c>
      <c r="P2411" s="1" t="s">
        <v>57</v>
      </c>
      <c r="Q2411" s="107" t="s">
        <v>226</v>
      </c>
      <c r="R2411" s="23">
        <v>45689</v>
      </c>
      <c r="S2411" s="1" t="s">
        <v>2776</v>
      </c>
      <c r="T2411" s="60" t="s">
        <v>1814</v>
      </c>
    </row>
    <row r="2412" spans="1:20" ht="95.1" customHeight="1" x14ac:dyDescent="0.25">
      <c r="A2412" s="121" t="s">
        <v>2280</v>
      </c>
      <c r="B2412" s="107">
        <v>2732</v>
      </c>
      <c r="C2412" s="107" t="s">
        <v>1496</v>
      </c>
      <c r="D2412" s="107" t="s">
        <v>1812</v>
      </c>
      <c r="E2412" s="36" t="s">
        <v>2636</v>
      </c>
      <c r="F2412" s="69">
        <v>1088506</v>
      </c>
      <c r="G2412" s="110" t="s">
        <v>2034</v>
      </c>
      <c r="H2412" s="141">
        <v>100</v>
      </c>
      <c r="I2412" s="107" t="s">
        <v>1044</v>
      </c>
      <c r="J2412" s="1" t="s">
        <v>57</v>
      </c>
      <c r="K2412" s="107" t="s">
        <v>2134</v>
      </c>
      <c r="L2412" s="9">
        <v>209.96</v>
      </c>
      <c r="M2412" s="108">
        <f t="shared" si="40"/>
        <v>20996</v>
      </c>
      <c r="N2412" s="5" t="s">
        <v>12</v>
      </c>
      <c r="O2412" s="1" t="s">
        <v>1512</v>
      </c>
      <c r="P2412" s="1" t="s">
        <v>57</v>
      </c>
      <c r="Q2412" s="107" t="s">
        <v>226</v>
      </c>
      <c r="R2412" s="23">
        <v>45689</v>
      </c>
      <c r="S2412" s="1" t="s">
        <v>2776</v>
      </c>
      <c r="T2412" s="60" t="s">
        <v>1814</v>
      </c>
    </row>
    <row r="2413" spans="1:20" ht="95.1" customHeight="1" x14ac:dyDescent="0.25">
      <c r="A2413" s="121" t="s">
        <v>2280</v>
      </c>
      <c r="B2413" s="107">
        <v>2732</v>
      </c>
      <c r="C2413" s="107" t="s">
        <v>1496</v>
      </c>
      <c r="D2413" s="107" t="s">
        <v>1812</v>
      </c>
      <c r="E2413" s="36" t="s">
        <v>2636</v>
      </c>
      <c r="F2413" s="69" t="s">
        <v>2135</v>
      </c>
      <c r="G2413" s="110" t="s">
        <v>1636</v>
      </c>
      <c r="H2413" s="141">
        <v>1080</v>
      </c>
      <c r="I2413" s="107" t="s">
        <v>1044</v>
      </c>
      <c r="J2413" s="1" t="s">
        <v>57</v>
      </c>
      <c r="K2413" s="107" t="s">
        <v>2136</v>
      </c>
      <c r="L2413" s="9">
        <v>850</v>
      </c>
      <c r="M2413" s="108">
        <f t="shared" si="40"/>
        <v>918000</v>
      </c>
      <c r="N2413" s="5" t="s">
        <v>12</v>
      </c>
      <c r="O2413" s="1" t="s">
        <v>1512</v>
      </c>
      <c r="P2413" s="1" t="s">
        <v>57</v>
      </c>
      <c r="Q2413" s="107" t="s">
        <v>226</v>
      </c>
      <c r="R2413" s="23">
        <v>45689</v>
      </c>
      <c r="S2413" s="1" t="s">
        <v>2776</v>
      </c>
      <c r="T2413" s="60" t="s">
        <v>1814</v>
      </c>
    </row>
    <row r="2414" spans="1:20" ht="95.1" customHeight="1" x14ac:dyDescent="0.25">
      <c r="A2414" s="121" t="s">
        <v>2280</v>
      </c>
      <c r="B2414" s="107">
        <v>2732</v>
      </c>
      <c r="C2414" s="107" t="s">
        <v>1496</v>
      </c>
      <c r="D2414" s="107" t="s">
        <v>1812</v>
      </c>
      <c r="E2414" s="36" t="s">
        <v>2636</v>
      </c>
      <c r="F2414" s="69" t="s">
        <v>2137</v>
      </c>
      <c r="G2414" s="110" t="s">
        <v>1636</v>
      </c>
      <c r="H2414" s="141">
        <v>1980</v>
      </c>
      <c r="I2414" s="107" t="s">
        <v>1044</v>
      </c>
      <c r="J2414" s="1" t="s">
        <v>57</v>
      </c>
      <c r="K2414" s="107" t="s">
        <v>2138</v>
      </c>
      <c r="L2414" s="9">
        <v>3.57</v>
      </c>
      <c r="M2414" s="108">
        <f t="shared" si="40"/>
        <v>7068.5999999999995</v>
      </c>
      <c r="N2414" s="5" t="s">
        <v>12</v>
      </c>
      <c r="O2414" s="1" t="s">
        <v>1512</v>
      </c>
      <c r="P2414" s="1" t="s">
        <v>57</v>
      </c>
      <c r="Q2414" s="107" t="s">
        <v>226</v>
      </c>
      <c r="R2414" s="23">
        <v>45689</v>
      </c>
      <c r="S2414" s="1" t="s">
        <v>2776</v>
      </c>
      <c r="T2414" s="60" t="s">
        <v>1814</v>
      </c>
    </row>
    <row r="2415" spans="1:20" ht="95.1" customHeight="1" x14ac:dyDescent="0.25">
      <c r="A2415" s="121" t="s">
        <v>2280</v>
      </c>
      <c r="B2415" s="107">
        <v>2732</v>
      </c>
      <c r="C2415" s="107" t="s">
        <v>1496</v>
      </c>
      <c r="D2415" s="107" t="s">
        <v>1812</v>
      </c>
      <c r="E2415" s="36" t="s">
        <v>2636</v>
      </c>
      <c r="F2415" s="69">
        <v>1097278</v>
      </c>
      <c r="G2415" s="110" t="s">
        <v>1817</v>
      </c>
      <c r="H2415" s="141">
        <v>50</v>
      </c>
      <c r="I2415" s="107" t="s">
        <v>1044</v>
      </c>
      <c r="J2415" s="1" t="s">
        <v>57</v>
      </c>
      <c r="K2415" s="107" t="s">
        <v>2139</v>
      </c>
      <c r="L2415" s="9">
        <v>264.74</v>
      </c>
      <c r="M2415" s="108">
        <f t="shared" si="40"/>
        <v>13237</v>
      </c>
      <c r="N2415" s="5" t="s">
        <v>12</v>
      </c>
      <c r="O2415" s="1" t="s">
        <v>1512</v>
      </c>
      <c r="P2415" s="1" t="s">
        <v>57</v>
      </c>
      <c r="Q2415" s="107" t="s">
        <v>226</v>
      </c>
      <c r="R2415" s="23">
        <v>45689</v>
      </c>
      <c r="S2415" s="1" t="s">
        <v>2776</v>
      </c>
      <c r="T2415" s="60" t="s">
        <v>1814</v>
      </c>
    </row>
    <row r="2416" spans="1:20" ht="95.1" customHeight="1" x14ac:dyDescent="0.25">
      <c r="A2416" s="121" t="s">
        <v>2280</v>
      </c>
      <c r="B2416" s="107">
        <v>2732</v>
      </c>
      <c r="C2416" s="107" t="s">
        <v>1496</v>
      </c>
      <c r="D2416" s="107" t="s">
        <v>1812</v>
      </c>
      <c r="E2416" s="36" t="s">
        <v>2636</v>
      </c>
      <c r="F2416" s="69" t="s">
        <v>2140</v>
      </c>
      <c r="G2416" s="110" t="s">
        <v>1817</v>
      </c>
      <c r="H2416" s="141">
        <v>1000</v>
      </c>
      <c r="I2416" s="107" t="s">
        <v>1044</v>
      </c>
      <c r="J2416" s="1" t="s">
        <v>57</v>
      </c>
      <c r="K2416" s="107" t="s">
        <v>2141</v>
      </c>
      <c r="L2416" s="9">
        <v>231.54</v>
      </c>
      <c r="M2416" s="108">
        <f t="shared" si="40"/>
        <v>231540</v>
      </c>
      <c r="N2416" s="5" t="s">
        <v>12</v>
      </c>
      <c r="O2416" s="1" t="s">
        <v>1512</v>
      </c>
      <c r="P2416" s="1" t="s">
        <v>57</v>
      </c>
      <c r="Q2416" s="107" t="s">
        <v>226</v>
      </c>
      <c r="R2416" s="23">
        <v>45689</v>
      </c>
      <c r="S2416" s="1" t="s">
        <v>2776</v>
      </c>
      <c r="T2416" s="60" t="s">
        <v>1814</v>
      </c>
    </row>
    <row r="2417" spans="1:20" ht="95.1" customHeight="1" x14ac:dyDescent="0.25">
      <c r="A2417" s="121" t="s">
        <v>2280</v>
      </c>
      <c r="B2417" s="107">
        <v>2732</v>
      </c>
      <c r="C2417" s="107" t="s">
        <v>1496</v>
      </c>
      <c r="D2417" s="107" t="s">
        <v>1812</v>
      </c>
      <c r="E2417" s="36" t="s">
        <v>2636</v>
      </c>
      <c r="F2417" s="68">
        <v>1012834</v>
      </c>
      <c r="G2417" s="110" t="s">
        <v>1636</v>
      </c>
      <c r="H2417" s="141">
        <v>3900</v>
      </c>
      <c r="I2417" s="107" t="s">
        <v>1044</v>
      </c>
      <c r="J2417" s="1" t="s">
        <v>57</v>
      </c>
      <c r="K2417" s="107" t="s">
        <v>2142</v>
      </c>
      <c r="L2417" s="9">
        <v>6.89</v>
      </c>
      <c r="M2417" s="108">
        <f t="shared" si="40"/>
        <v>26871</v>
      </c>
      <c r="N2417" s="5" t="s">
        <v>12</v>
      </c>
      <c r="O2417" s="1" t="s">
        <v>1512</v>
      </c>
      <c r="P2417" s="1" t="s">
        <v>57</v>
      </c>
      <c r="Q2417" s="107" t="s">
        <v>226</v>
      </c>
      <c r="R2417" s="23">
        <v>45689</v>
      </c>
      <c r="S2417" s="1" t="s">
        <v>2776</v>
      </c>
      <c r="T2417" s="60" t="s">
        <v>1814</v>
      </c>
    </row>
    <row r="2418" spans="1:20" ht="95.1" customHeight="1" x14ac:dyDescent="0.25">
      <c r="A2418" s="121" t="s">
        <v>2280</v>
      </c>
      <c r="B2418" s="107">
        <v>2732</v>
      </c>
      <c r="C2418" s="107" t="s">
        <v>1496</v>
      </c>
      <c r="D2418" s="107" t="s">
        <v>1812</v>
      </c>
      <c r="E2418" s="36" t="s">
        <v>2636</v>
      </c>
      <c r="F2418" s="69">
        <v>1012836</v>
      </c>
      <c r="G2418" s="110" t="s">
        <v>1636</v>
      </c>
      <c r="H2418" s="141">
        <v>500</v>
      </c>
      <c r="I2418" s="107" t="s">
        <v>1044</v>
      </c>
      <c r="J2418" s="1" t="s">
        <v>57</v>
      </c>
      <c r="K2418" s="107" t="s">
        <v>2143</v>
      </c>
      <c r="L2418" s="9">
        <v>6.5</v>
      </c>
      <c r="M2418" s="108">
        <f t="shared" si="40"/>
        <v>3250</v>
      </c>
      <c r="N2418" s="5" t="s">
        <v>12</v>
      </c>
      <c r="O2418" s="1" t="s">
        <v>1512</v>
      </c>
      <c r="P2418" s="1" t="s">
        <v>57</v>
      </c>
      <c r="Q2418" s="107" t="s">
        <v>226</v>
      </c>
      <c r="R2418" s="23">
        <v>45689</v>
      </c>
      <c r="S2418" s="1" t="s">
        <v>2776</v>
      </c>
      <c r="T2418" s="60" t="s">
        <v>1814</v>
      </c>
    </row>
    <row r="2419" spans="1:20" ht="95.1" customHeight="1" x14ac:dyDescent="0.25">
      <c r="A2419" s="121" t="s">
        <v>2280</v>
      </c>
      <c r="B2419" s="107">
        <v>2732</v>
      </c>
      <c r="C2419" s="107" t="s">
        <v>1496</v>
      </c>
      <c r="D2419" s="107" t="s">
        <v>1812</v>
      </c>
      <c r="E2419" s="36" t="s">
        <v>2636</v>
      </c>
      <c r="F2419" s="69">
        <v>1063577</v>
      </c>
      <c r="G2419" s="110" t="s">
        <v>1636</v>
      </c>
      <c r="H2419" s="141">
        <v>1080</v>
      </c>
      <c r="I2419" s="107" t="s">
        <v>1044</v>
      </c>
      <c r="J2419" s="1" t="s">
        <v>57</v>
      </c>
      <c r="K2419" s="107" t="s">
        <v>2144</v>
      </c>
      <c r="L2419" s="9">
        <v>1.53</v>
      </c>
      <c r="M2419" s="108">
        <f t="shared" si="40"/>
        <v>1652.4</v>
      </c>
      <c r="N2419" s="5" t="s">
        <v>12</v>
      </c>
      <c r="O2419" s="1" t="s">
        <v>1512</v>
      </c>
      <c r="P2419" s="1" t="s">
        <v>57</v>
      </c>
      <c r="Q2419" s="107" t="s">
        <v>226</v>
      </c>
      <c r="R2419" s="23">
        <v>45689</v>
      </c>
      <c r="S2419" s="1" t="s">
        <v>2776</v>
      </c>
      <c r="T2419" s="60" t="s">
        <v>1814</v>
      </c>
    </row>
    <row r="2420" spans="1:20" ht="95.1" customHeight="1" x14ac:dyDescent="0.25">
      <c r="A2420" s="121" t="s">
        <v>2280</v>
      </c>
      <c r="B2420" s="107">
        <v>2732</v>
      </c>
      <c r="C2420" s="107" t="s">
        <v>1496</v>
      </c>
      <c r="D2420" s="107" t="s">
        <v>1812</v>
      </c>
      <c r="E2420" s="36" t="s">
        <v>2636</v>
      </c>
      <c r="F2420" s="69" t="s">
        <v>2145</v>
      </c>
      <c r="G2420" s="110" t="s">
        <v>1817</v>
      </c>
      <c r="H2420" s="141">
        <v>50</v>
      </c>
      <c r="I2420" s="107" t="s">
        <v>1044</v>
      </c>
      <c r="J2420" s="1" t="s">
        <v>57</v>
      </c>
      <c r="K2420" s="107" t="s">
        <v>2146</v>
      </c>
      <c r="L2420" s="9">
        <v>11</v>
      </c>
      <c r="M2420" s="108">
        <f t="shared" si="40"/>
        <v>550</v>
      </c>
      <c r="N2420" s="5" t="s">
        <v>12</v>
      </c>
      <c r="O2420" s="1" t="s">
        <v>1512</v>
      </c>
      <c r="P2420" s="1" t="s">
        <v>57</v>
      </c>
      <c r="Q2420" s="107" t="s">
        <v>226</v>
      </c>
      <c r="R2420" s="23">
        <v>45689</v>
      </c>
      <c r="S2420" s="1" t="s">
        <v>2776</v>
      </c>
      <c r="T2420" s="60" t="s">
        <v>1814</v>
      </c>
    </row>
    <row r="2421" spans="1:20" ht="95.1" customHeight="1" x14ac:dyDescent="0.25">
      <c r="A2421" s="121" t="s">
        <v>2280</v>
      </c>
      <c r="B2421" s="107">
        <v>2732</v>
      </c>
      <c r="C2421" s="107" t="s">
        <v>1496</v>
      </c>
      <c r="D2421" s="107" t="s">
        <v>1812</v>
      </c>
      <c r="E2421" s="36" t="s">
        <v>2636</v>
      </c>
      <c r="F2421" s="69">
        <v>1058101</v>
      </c>
      <c r="G2421" s="110" t="s">
        <v>1544</v>
      </c>
      <c r="H2421" s="141">
        <v>500</v>
      </c>
      <c r="I2421" s="107" t="s">
        <v>1044</v>
      </c>
      <c r="J2421" s="1" t="s">
        <v>57</v>
      </c>
      <c r="K2421" s="107" t="s">
        <v>2147</v>
      </c>
      <c r="L2421" s="9">
        <v>0.24</v>
      </c>
      <c r="M2421" s="108">
        <f t="shared" si="40"/>
        <v>120</v>
      </c>
      <c r="N2421" s="5" t="s">
        <v>12</v>
      </c>
      <c r="O2421" s="1" t="s">
        <v>1512</v>
      </c>
      <c r="P2421" s="1" t="s">
        <v>57</v>
      </c>
      <c r="Q2421" s="107" t="s">
        <v>226</v>
      </c>
      <c r="R2421" s="23">
        <v>45689</v>
      </c>
      <c r="S2421" s="1" t="s">
        <v>2776</v>
      </c>
      <c r="T2421" s="60" t="s">
        <v>1814</v>
      </c>
    </row>
    <row r="2422" spans="1:20" ht="95.1" customHeight="1" x14ac:dyDescent="0.25">
      <c r="A2422" s="121" t="s">
        <v>2280</v>
      </c>
      <c r="B2422" s="107">
        <v>2732</v>
      </c>
      <c r="C2422" s="107" t="s">
        <v>1496</v>
      </c>
      <c r="D2422" s="107" t="s">
        <v>1812</v>
      </c>
      <c r="E2422" s="36" t="s">
        <v>2636</v>
      </c>
      <c r="F2422" s="69" t="s">
        <v>2148</v>
      </c>
      <c r="G2422" s="110" t="s">
        <v>3729</v>
      </c>
      <c r="H2422" s="141">
        <v>9</v>
      </c>
      <c r="I2422" s="107" t="s">
        <v>1044</v>
      </c>
      <c r="J2422" s="1" t="s">
        <v>57</v>
      </c>
      <c r="K2422" s="107" t="s">
        <v>2149</v>
      </c>
      <c r="L2422" s="9">
        <v>6841.04</v>
      </c>
      <c r="M2422" s="108">
        <f t="shared" si="40"/>
        <v>61569.36</v>
      </c>
      <c r="N2422" s="5" t="s">
        <v>12</v>
      </c>
      <c r="O2422" s="1" t="s">
        <v>1512</v>
      </c>
      <c r="P2422" s="1" t="s">
        <v>57</v>
      </c>
      <c r="Q2422" s="107" t="s">
        <v>226</v>
      </c>
      <c r="R2422" s="23">
        <v>45689</v>
      </c>
      <c r="S2422" s="1" t="s">
        <v>2776</v>
      </c>
      <c r="T2422" s="60" t="s">
        <v>1814</v>
      </c>
    </row>
    <row r="2423" spans="1:20" ht="95.1" customHeight="1" x14ac:dyDescent="0.25">
      <c r="A2423" s="121" t="s">
        <v>2280</v>
      </c>
      <c r="B2423" s="107">
        <v>2732</v>
      </c>
      <c r="C2423" s="107" t="s">
        <v>1496</v>
      </c>
      <c r="D2423" s="107" t="s">
        <v>1812</v>
      </c>
      <c r="E2423" s="36" t="s">
        <v>2636</v>
      </c>
      <c r="F2423" s="69">
        <v>1063547</v>
      </c>
      <c r="G2423" s="110" t="s">
        <v>3729</v>
      </c>
      <c r="H2423" s="141">
        <v>18</v>
      </c>
      <c r="I2423" s="107" t="s">
        <v>1044</v>
      </c>
      <c r="J2423" s="1" t="s">
        <v>57</v>
      </c>
      <c r="K2423" s="107" t="s">
        <v>2150</v>
      </c>
      <c r="L2423" s="9">
        <v>2412.9</v>
      </c>
      <c r="M2423" s="108">
        <f t="shared" si="40"/>
        <v>43432.200000000004</v>
      </c>
      <c r="N2423" s="5" t="s">
        <v>12</v>
      </c>
      <c r="O2423" s="1" t="s">
        <v>1512</v>
      </c>
      <c r="P2423" s="1" t="s">
        <v>57</v>
      </c>
      <c r="Q2423" s="107" t="s">
        <v>226</v>
      </c>
      <c r="R2423" s="23">
        <v>45689</v>
      </c>
      <c r="S2423" s="1" t="s">
        <v>2776</v>
      </c>
      <c r="T2423" s="60" t="s">
        <v>1814</v>
      </c>
    </row>
    <row r="2424" spans="1:20" ht="95.1" customHeight="1" x14ac:dyDescent="0.25">
      <c r="A2424" s="121" t="s">
        <v>2280</v>
      </c>
      <c r="B2424" s="107">
        <v>2732</v>
      </c>
      <c r="C2424" s="107" t="s">
        <v>1496</v>
      </c>
      <c r="D2424" s="107" t="s">
        <v>1812</v>
      </c>
      <c r="E2424" s="36" t="s">
        <v>2636</v>
      </c>
      <c r="F2424" s="69" t="s">
        <v>2151</v>
      </c>
      <c r="G2424" s="110" t="s">
        <v>1636</v>
      </c>
      <c r="H2424" s="141">
        <v>500</v>
      </c>
      <c r="I2424" s="107" t="s">
        <v>1044</v>
      </c>
      <c r="J2424" s="1" t="s">
        <v>57</v>
      </c>
      <c r="K2424" s="107" t="s">
        <v>2152</v>
      </c>
      <c r="L2424" s="9">
        <v>0.78</v>
      </c>
      <c r="M2424" s="108">
        <f t="shared" si="40"/>
        <v>390</v>
      </c>
      <c r="N2424" s="5" t="s">
        <v>12</v>
      </c>
      <c r="O2424" s="1" t="s">
        <v>1512</v>
      </c>
      <c r="P2424" s="1" t="s">
        <v>57</v>
      </c>
      <c r="Q2424" s="107" t="s">
        <v>226</v>
      </c>
      <c r="R2424" s="23">
        <v>45689</v>
      </c>
      <c r="S2424" s="1" t="s">
        <v>2776</v>
      </c>
      <c r="T2424" s="60" t="s">
        <v>1814</v>
      </c>
    </row>
    <row r="2425" spans="1:20" ht="95.1" customHeight="1" x14ac:dyDescent="0.25">
      <c r="A2425" s="121" t="s">
        <v>2280</v>
      </c>
      <c r="B2425" s="19">
        <v>2732</v>
      </c>
      <c r="C2425" s="107" t="s">
        <v>1496</v>
      </c>
      <c r="D2425" s="19" t="s">
        <v>1812</v>
      </c>
      <c r="E2425" s="36" t="s">
        <v>2636</v>
      </c>
      <c r="F2425" s="69" t="s">
        <v>2153</v>
      </c>
      <c r="G2425" s="110" t="s">
        <v>1636</v>
      </c>
      <c r="H2425" s="143">
        <v>500</v>
      </c>
      <c r="I2425" s="107" t="s">
        <v>1044</v>
      </c>
      <c r="J2425" s="1" t="s">
        <v>57</v>
      </c>
      <c r="K2425" s="19" t="s">
        <v>2154</v>
      </c>
      <c r="L2425" s="9">
        <v>3.24</v>
      </c>
      <c r="M2425" s="70">
        <f t="shared" si="40"/>
        <v>1620</v>
      </c>
      <c r="N2425" s="5" t="s">
        <v>12</v>
      </c>
      <c r="O2425" s="1" t="s">
        <v>1512</v>
      </c>
      <c r="P2425" s="1" t="s">
        <v>57</v>
      </c>
      <c r="Q2425" s="19" t="s">
        <v>226</v>
      </c>
      <c r="R2425" s="23">
        <v>45689</v>
      </c>
      <c r="S2425" s="1" t="s">
        <v>2776</v>
      </c>
      <c r="T2425" s="123" t="s">
        <v>1814</v>
      </c>
    </row>
    <row r="2426" spans="1:20" ht="95.1" customHeight="1" x14ac:dyDescent="0.25">
      <c r="A2426" s="121" t="s">
        <v>2280</v>
      </c>
      <c r="B2426" s="107">
        <v>2732</v>
      </c>
      <c r="C2426" s="107" t="s">
        <v>1496</v>
      </c>
      <c r="D2426" s="107" t="s">
        <v>1812</v>
      </c>
      <c r="E2426" s="36" t="s">
        <v>2636</v>
      </c>
      <c r="F2426" s="69" t="s">
        <v>2155</v>
      </c>
      <c r="G2426" s="110" t="s">
        <v>1636</v>
      </c>
      <c r="H2426" s="141">
        <v>360</v>
      </c>
      <c r="I2426" s="107" t="s">
        <v>1044</v>
      </c>
      <c r="J2426" s="1" t="s">
        <v>57</v>
      </c>
      <c r="K2426" s="107" t="s">
        <v>2156</v>
      </c>
      <c r="L2426" s="9">
        <v>0.45</v>
      </c>
      <c r="M2426" s="108">
        <f t="shared" si="40"/>
        <v>162</v>
      </c>
      <c r="N2426" s="5" t="s">
        <v>12</v>
      </c>
      <c r="O2426" s="1" t="s">
        <v>1512</v>
      </c>
      <c r="P2426" s="1" t="s">
        <v>57</v>
      </c>
      <c r="Q2426" s="107" t="s">
        <v>226</v>
      </c>
      <c r="R2426" s="23">
        <v>45689</v>
      </c>
      <c r="S2426" s="1" t="s">
        <v>2776</v>
      </c>
      <c r="T2426" s="60" t="s">
        <v>1814</v>
      </c>
    </row>
    <row r="2427" spans="1:20" ht="95.1" customHeight="1" x14ac:dyDescent="0.25">
      <c r="A2427" s="121" t="s">
        <v>2280</v>
      </c>
      <c r="B2427" s="107">
        <v>2732</v>
      </c>
      <c r="C2427" s="107" t="s">
        <v>1496</v>
      </c>
      <c r="D2427" s="107" t="s">
        <v>1812</v>
      </c>
      <c r="E2427" s="36" t="s">
        <v>2636</v>
      </c>
      <c r="F2427" s="69">
        <v>1110205</v>
      </c>
      <c r="G2427" s="110" t="s">
        <v>1636</v>
      </c>
      <c r="H2427" s="141">
        <v>720</v>
      </c>
      <c r="I2427" s="107" t="s">
        <v>1044</v>
      </c>
      <c r="J2427" s="1" t="s">
        <v>57</v>
      </c>
      <c r="K2427" s="107" t="s">
        <v>2157</v>
      </c>
      <c r="L2427" s="9">
        <v>220.37</v>
      </c>
      <c r="M2427" s="108">
        <f t="shared" si="40"/>
        <v>158666.4</v>
      </c>
      <c r="N2427" s="5" t="s">
        <v>12</v>
      </c>
      <c r="O2427" s="1" t="s">
        <v>1512</v>
      </c>
      <c r="P2427" s="1" t="s">
        <v>57</v>
      </c>
      <c r="Q2427" s="107" t="s">
        <v>226</v>
      </c>
      <c r="R2427" s="23">
        <v>45689</v>
      </c>
      <c r="S2427" s="1" t="s">
        <v>2776</v>
      </c>
      <c r="T2427" s="60" t="s">
        <v>1814</v>
      </c>
    </row>
    <row r="2428" spans="1:20" ht="95.1" customHeight="1" x14ac:dyDescent="0.25">
      <c r="A2428" s="121" t="s">
        <v>2280</v>
      </c>
      <c r="B2428" s="107">
        <v>2732</v>
      </c>
      <c r="C2428" s="107" t="s">
        <v>1496</v>
      </c>
      <c r="D2428" s="107" t="s">
        <v>1812</v>
      </c>
      <c r="E2428" s="36" t="s">
        <v>2636</v>
      </c>
      <c r="F2428" s="69">
        <v>1088890</v>
      </c>
      <c r="G2428" s="110" t="s">
        <v>1636</v>
      </c>
      <c r="H2428" s="141">
        <v>2160</v>
      </c>
      <c r="I2428" s="107" t="s">
        <v>1044</v>
      </c>
      <c r="J2428" s="1" t="s">
        <v>57</v>
      </c>
      <c r="K2428" s="107" t="s">
        <v>2158</v>
      </c>
      <c r="L2428" s="9">
        <v>1.35</v>
      </c>
      <c r="M2428" s="108">
        <f t="shared" si="40"/>
        <v>2916</v>
      </c>
      <c r="N2428" s="5" t="s">
        <v>12</v>
      </c>
      <c r="O2428" s="1" t="s">
        <v>1512</v>
      </c>
      <c r="P2428" s="1" t="s">
        <v>57</v>
      </c>
      <c r="Q2428" s="107" t="s">
        <v>226</v>
      </c>
      <c r="R2428" s="23">
        <v>45689</v>
      </c>
      <c r="S2428" s="1" t="s">
        <v>2776</v>
      </c>
      <c r="T2428" s="60" t="s">
        <v>1814</v>
      </c>
    </row>
    <row r="2429" spans="1:20" ht="95.1" customHeight="1" x14ac:dyDescent="0.25">
      <c r="A2429" s="121" t="s">
        <v>2280</v>
      </c>
      <c r="B2429" s="107">
        <v>2732</v>
      </c>
      <c r="C2429" s="107" t="s">
        <v>1496</v>
      </c>
      <c r="D2429" s="107" t="s">
        <v>1812</v>
      </c>
      <c r="E2429" s="36" t="s">
        <v>2636</v>
      </c>
      <c r="F2429" s="69">
        <v>1107094</v>
      </c>
      <c r="G2429" s="110" t="s">
        <v>3729</v>
      </c>
      <c r="H2429" s="141">
        <v>80</v>
      </c>
      <c r="I2429" s="107" t="s">
        <v>1044</v>
      </c>
      <c r="J2429" s="1" t="s">
        <v>57</v>
      </c>
      <c r="K2429" s="107" t="s">
        <v>2159</v>
      </c>
      <c r="L2429" s="9">
        <v>1165.46</v>
      </c>
      <c r="M2429" s="108">
        <f t="shared" si="40"/>
        <v>93236.800000000003</v>
      </c>
      <c r="N2429" s="5" t="s">
        <v>12</v>
      </c>
      <c r="O2429" s="1" t="s">
        <v>1512</v>
      </c>
      <c r="P2429" s="1" t="s">
        <v>57</v>
      </c>
      <c r="Q2429" s="107" t="s">
        <v>226</v>
      </c>
      <c r="R2429" s="23">
        <v>45689</v>
      </c>
      <c r="S2429" s="1" t="s">
        <v>2776</v>
      </c>
      <c r="T2429" s="60" t="s">
        <v>1814</v>
      </c>
    </row>
    <row r="2430" spans="1:20" ht="95.1" customHeight="1" x14ac:dyDescent="0.25">
      <c r="A2430" s="121" t="s">
        <v>2280</v>
      </c>
      <c r="B2430" s="107">
        <v>2732</v>
      </c>
      <c r="C2430" s="107" t="s">
        <v>1496</v>
      </c>
      <c r="D2430" s="107" t="s">
        <v>1812</v>
      </c>
      <c r="E2430" s="36" t="s">
        <v>2636</v>
      </c>
      <c r="F2430" s="69">
        <v>1096489</v>
      </c>
      <c r="G2430" s="110" t="s">
        <v>1817</v>
      </c>
      <c r="H2430" s="141">
        <v>25</v>
      </c>
      <c r="I2430" s="107" t="s">
        <v>1044</v>
      </c>
      <c r="J2430" s="1" t="s">
        <v>57</v>
      </c>
      <c r="K2430" s="107" t="s">
        <v>2160</v>
      </c>
      <c r="L2430" s="9">
        <v>280.98</v>
      </c>
      <c r="M2430" s="108">
        <f t="shared" si="40"/>
        <v>7024.5</v>
      </c>
      <c r="N2430" s="5" t="s">
        <v>12</v>
      </c>
      <c r="O2430" s="1" t="s">
        <v>1512</v>
      </c>
      <c r="P2430" s="1" t="s">
        <v>57</v>
      </c>
      <c r="Q2430" s="107" t="s">
        <v>226</v>
      </c>
      <c r="R2430" s="23">
        <v>45689</v>
      </c>
      <c r="S2430" s="1" t="s">
        <v>2776</v>
      </c>
      <c r="T2430" s="60" t="s">
        <v>1814</v>
      </c>
    </row>
    <row r="2431" spans="1:20" ht="95.1" customHeight="1" x14ac:dyDescent="0.25">
      <c r="A2431" s="121" t="s">
        <v>2280</v>
      </c>
      <c r="B2431" s="107">
        <v>2732</v>
      </c>
      <c r="C2431" s="107" t="s">
        <v>1496</v>
      </c>
      <c r="D2431" s="107" t="s">
        <v>1812</v>
      </c>
      <c r="E2431" s="36" t="s">
        <v>2636</v>
      </c>
      <c r="F2431" s="69" t="s">
        <v>2161</v>
      </c>
      <c r="G2431" s="110" t="s">
        <v>1636</v>
      </c>
      <c r="H2431" s="141">
        <v>500</v>
      </c>
      <c r="I2431" s="107" t="s">
        <v>1044</v>
      </c>
      <c r="J2431" s="1" t="s">
        <v>57</v>
      </c>
      <c r="K2431" s="107" t="s">
        <v>2162</v>
      </c>
      <c r="L2431" s="9">
        <v>138.75</v>
      </c>
      <c r="M2431" s="108">
        <f t="shared" si="40"/>
        <v>69375</v>
      </c>
      <c r="N2431" s="5" t="s">
        <v>12</v>
      </c>
      <c r="O2431" s="1" t="s">
        <v>1512</v>
      </c>
      <c r="P2431" s="1" t="s">
        <v>57</v>
      </c>
      <c r="Q2431" s="107" t="s">
        <v>226</v>
      </c>
      <c r="R2431" s="23">
        <v>45689</v>
      </c>
      <c r="S2431" s="1" t="s">
        <v>2776</v>
      </c>
      <c r="T2431" s="60" t="s">
        <v>1814</v>
      </c>
    </row>
    <row r="2432" spans="1:20" ht="95.1" customHeight="1" x14ac:dyDescent="0.25">
      <c r="A2432" s="121" t="s">
        <v>2280</v>
      </c>
      <c r="B2432" s="107">
        <v>2732</v>
      </c>
      <c r="C2432" s="107" t="s">
        <v>1496</v>
      </c>
      <c r="D2432" s="107" t="s">
        <v>1812</v>
      </c>
      <c r="E2432" s="36" t="s">
        <v>2636</v>
      </c>
      <c r="F2432" s="69">
        <v>1093773</v>
      </c>
      <c r="G2432" s="110" t="s">
        <v>1636</v>
      </c>
      <c r="H2432" s="141">
        <v>900</v>
      </c>
      <c r="I2432" s="107" t="s">
        <v>1044</v>
      </c>
      <c r="J2432" s="1" t="s">
        <v>57</v>
      </c>
      <c r="K2432" s="107" t="s">
        <v>2163</v>
      </c>
      <c r="L2432" s="9">
        <v>261.82</v>
      </c>
      <c r="M2432" s="108">
        <f t="shared" si="40"/>
        <v>235638</v>
      </c>
      <c r="N2432" s="5" t="s">
        <v>12</v>
      </c>
      <c r="O2432" s="1" t="s">
        <v>1512</v>
      </c>
      <c r="P2432" s="1" t="s">
        <v>57</v>
      </c>
      <c r="Q2432" s="107" t="s">
        <v>226</v>
      </c>
      <c r="R2432" s="23">
        <v>45689</v>
      </c>
      <c r="S2432" s="1" t="s">
        <v>2776</v>
      </c>
      <c r="T2432" s="60" t="s">
        <v>1814</v>
      </c>
    </row>
    <row r="2433" spans="1:20" ht="95.1" customHeight="1" x14ac:dyDescent="0.25">
      <c r="A2433" s="121" t="s">
        <v>2280</v>
      </c>
      <c r="B2433" s="107">
        <v>2732</v>
      </c>
      <c r="C2433" s="107" t="s">
        <v>1496</v>
      </c>
      <c r="D2433" s="107" t="s">
        <v>1812</v>
      </c>
      <c r="E2433" s="36" t="s">
        <v>2636</v>
      </c>
      <c r="F2433" s="69">
        <v>1087960</v>
      </c>
      <c r="G2433" s="110" t="s">
        <v>1636</v>
      </c>
      <c r="H2433" s="141">
        <v>540</v>
      </c>
      <c r="I2433" s="107" t="s">
        <v>1044</v>
      </c>
      <c r="J2433" s="1" t="s">
        <v>57</v>
      </c>
      <c r="K2433" s="107" t="s">
        <v>2164</v>
      </c>
      <c r="L2433" s="9">
        <v>635.83000000000004</v>
      </c>
      <c r="M2433" s="108">
        <f t="shared" si="40"/>
        <v>343348.2</v>
      </c>
      <c r="N2433" s="5" t="s">
        <v>12</v>
      </c>
      <c r="O2433" s="1" t="s">
        <v>1512</v>
      </c>
      <c r="P2433" s="1" t="s">
        <v>57</v>
      </c>
      <c r="Q2433" s="107" t="s">
        <v>226</v>
      </c>
      <c r="R2433" s="23">
        <v>45689</v>
      </c>
      <c r="S2433" s="1" t="s">
        <v>2776</v>
      </c>
      <c r="T2433" s="60" t="s">
        <v>1814</v>
      </c>
    </row>
    <row r="2434" spans="1:20" ht="95.1" customHeight="1" x14ac:dyDescent="0.25">
      <c r="A2434" s="121" t="s">
        <v>2280</v>
      </c>
      <c r="B2434" s="107">
        <v>2732</v>
      </c>
      <c r="C2434" s="107" t="s">
        <v>1496</v>
      </c>
      <c r="D2434" s="107" t="s">
        <v>1812</v>
      </c>
      <c r="E2434" s="36" t="s">
        <v>2636</v>
      </c>
      <c r="F2434" s="69">
        <v>1091722</v>
      </c>
      <c r="G2434" s="110" t="s">
        <v>3729</v>
      </c>
      <c r="H2434" s="141">
        <v>13</v>
      </c>
      <c r="I2434" s="107" t="s">
        <v>1044</v>
      </c>
      <c r="J2434" s="1" t="s">
        <v>57</v>
      </c>
      <c r="K2434" s="107" t="s">
        <v>2165</v>
      </c>
      <c r="L2434" s="9">
        <v>13933.38</v>
      </c>
      <c r="M2434" s="108">
        <f t="shared" si="40"/>
        <v>181133.94</v>
      </c>
      <c r="N2434" s="5" t="s">
        <v>12</v>
      </c>
      <c r="O2434" s="1" t="s">
        <v>1512</v>
      </c>
      <c r="P2434" s="1" t="s">
        <v>57</v>
      </c>
      <c r="Q2434" s="107" t="s">
        <v>226</v>
      </c>
      <c r="R2434" s="23">
        <v>45689</v>
      </c>
      <c r="S2434" s="1" t="s">
        <v>2776</v>
      </c>
      <c r="T2434" s="60" t="s">
        <v>1814</v>
      </c>
    </row>
    <row r="2435" spans="1:20" ht="95.1" customHeight="1" x14ac:dyDescent="0.25">
      <c r="A2435" s="121" t="s">
        <v>2280</v>
      </c>
      <c r="B2435" s="107">
        <v>2732</v>
      </c>
      <c r="C2435" s="107" t="s">
        <v>1496</v>
      </c>
      <c r="D2435" s="107" t="s">
        <v>1812</v>
      </c>
      <c r="E2435" s="36" t="s">
        <v>2636</v>
      </c>
      <c r="F2435" s="69">
        <v>1058104</v>
      </c>
      <c r="G2435" s="110" t="s">
        <v>1636</v>
      </c>
      <c r="H2435" s="141">
        <v>2967</v>
      </c>
      <c r="I2435" s="107" t="s">
        <v>1044</v>
      </c>
      <c r="J2435" s="1" t="s">
        <v>57</v>
      </c>
      <c r="K2435" s="107" t="s">
        <v>2166</v>
      </c>
      <c r="L2435" s="9">
        <v>148.87</v>
      </c>
      <c r="M2435" s="108">
        <f t="shared" si="40"/>
        <v>441697.29000000004</v>
      </c>
      <c r="N2435" s="5" t="s">
        <v>12</v>
      </c>
      <c r="O2435" s="1" t="s">
        <v>1512</v>
      </c>
      <c r="P2435" s="1" t="s">
        <v>57</v>
      </c>
      <c r="Q2435" s="107" t="s">
        <v>226</v>
      </c>
      <c r="R2435" s="23">
        <v>45689</v>
      </c>
      <c r="S2435" s="1" t="s">
        <v>2776</v>
      </c>
      <c r="T2435" s="60" t="s">
        <v>1814</v>
      </c>
    </row>
    <row r="2436" spans="1:20" ht="95.1" customHeight="1" x14ac:dyDescent="0.25">
      <c r="A2436" s="121" t="s">
        <v>2280</v>
      </c>
      <c r="B2436" s="107">
        <v>2732</v>
      </c>
      <c r="C2436" s="107" t="s">
        <v>1496</v>
      </c>
      <c r="D2436" s="107" t="s">
        <v>1812</v>
      </c>
      <c r="E2436" s="36" t="s">
        <v>2636</v>
      </c>
      <c r="F2436" s="69">
        <v>1106860</v>
      </c>
      <c r="G2436" s="110" t="s">
        <v>1636</v>
      </c>
      <c r="H2436" s="141">
        <v>360</v>
      </c>
      <c r="I2436" s="107" t="s">
        <v>1044</v>
      </c>
      <c r="J2436" s="1" t="s">
        <v>57</v>
      </c>
      <c r="K2436" s="107" t="s">
        <v>2167</v>
      </c>
      <c r="L2436" s="9">
        <v>298.8</v>
      </c>
      <c r="M2436" s="108">
        <f t="shared" si="40"/>
        <v>107568</v>
      </c>
      <c r="N2436" s="5" t="s">
        <v>12</v>
      </c>
      <c r="O2436" s="1" t="s">
        <v>1512</v>
      </c>
      <c r="P2436" s="1" t="s">
        <v>57</v>
      </c>
      <c r="Q2436" s="107" t="s">
        <v>226</v>
      </c>
      <c r="R2436" s="23">
        <v>45689</v>
      </c>
      <c r="S2436" s="1" t="s">
        <v>2776</v>
      </c>
      <c r="T2436" s="60" t="s">
        <v>1814</v>
      </c>
    </row>
    <row r="2437" spans="1:20" ht="95.1" customHeight="1" x14ac:dyDescent="0.25">
      <c r="A2437" s="121" t="s">
        <v>2280</v>
      </c>
      <c r="B2437" s="107">
        <v>2732</v>
      </c>
      <c r="C2437" s="107" t="s">
        <v>1496</v>
      </c>
      <c r="D2437" s="107" t="s">
        <v>1812</v>
      </c>
      <c r="E2437" s="36" t="s">
        <v>2636</v>
      </c>
      <c r="F2437" s="69">
        <v>1088383</v>
      </c>
      <c r="G2437" s="110" t="s">
        <v>1544</v>
      </c>
      <c r="H2437" s="141">
        <v>990</v>
      </c>
      <c r="I2437" s="107" t="s">
        <v>1044</v>
      </c>
      <c r="J2437" s="1" t="s">
        <v>57</v>
      </c>
      <c r="K2437" s="107" t="s">
        <v>2168</v>
      </c>
      <c r="L2437" s="9">
        <v>1.25</v>
      </c>
      <c r="M2437" s="108">
        <f t="shared" si="40"/>
        <v>1237.5</v>
      </c>
      <c r="N2437" s="5" t="s">
        <v>12</v>
      </c>
      <c r="O2437" s="1" t="s">
        <v>1512</v>
      </c>
      <c r="P2437" s="1" t="s">
        <v>57</v>
      </c>
      <c r="Q2437" s="107" t="s">
        <v>226</v>
      </c>
      <c r="R2437" s="23">
        <v>45689</v>
      </c>
      <c r="S2437" s="1" t="s">
        <v>2776</v>
      </c>
      <c r="T2437" s="60" t="s">
        <v>1814</v>
      </c>
    </row>
    <row r="2438" spans="1:20" ht="95.1" customHeight="1" x14ac:dyDescent="0.25">
      <c r="A2438" s="121" t="s">
        <v>2280</v>
      </c>
      <c r="B2438" s="107">
        <v>2732</v>
      </c>
      <c r="C2438" s="107" t="s">
        <v>1496</v>
      </c>
      <c r="D2438" s="107" t="s">
        <v>1812</v>
      </c>
      <c r="E2438" s="36" t="s">
        <v>2636</v>
      </c>
      <c r="F2438" s="69">
        <v>1032008</v>
      </c>
      <c r="G2438" s="110" t="s">
        <v>1636</v>
      </c>
      <c r="H2438" s="141">
        <v>720</v>
      </c>
      <c r="I2438" s="107" t="s">
        <v>1044</v>
      </c>
      <c r="J2438" s="1" t="s">
        <v>57</v>
      </c>
      <c r="K2438" s="107" t="s">
        <v>2169</v>
      </c>
      <c r="L2438" s="9">
        <v>2.31</v>
      </c>
      <c r="M2438" s="108">
        <f t="shared" si="40"/>
        <v>1663.2</v>
      </c>
      <c r="N2438" s="5" t="s">
        <v>12</v>
      </c>
      <c r="O2438" s="1" t="s">
        <v>1512</v>
      </c>
      <c r="P2438" s="1" t="s">
        <v>57</v>
      </c>
      <c r="Q2438" s="107" t="s">
        <v>226</v>
      </c>
      <c r="R2438" s="23">
        <v>45689</v>
      </c>
      <c r="S2438" s="1" t="s">
        <v>2776</v>
      </c>
      <c r="T2438" s="60" t="s">
        <v>1814</v>
      </c>
    </row>
    <row r="2439" spans="1:20" ht="95.1" customHeight="1" x14ac:dyDescent="0.25">
      <c r="A2439" s="121" t="s">
        <v>2280</v>
      </c>
      <c r="B2439" s="107">
        <v>2732</v>
      </c>
      <c r="C2439" s="107" t="s">
        <v>1496</v>
      </c>
      <c r="D2439" s="107" t="s">
        <v>1812</v>
      </c>
      <c r="E2439" s="36" t="s">
        <v>2636</v>
      </c>
      <c r="F2439" s="69">
        <v>1058163</v>
      </c>
      <c r="G2439" s="110" t="s">
        <v>1636</v>
      </c>
      <c r="H2439" s="141">
        <v>1440</v>
      </c>
      <c r="I2439" s="107" t="s">
        <v>1044</v>
      </c>
      <c r="J2439" s="1" t="s">
        <v>57</v>
      </c>
      <c r="K2439" s="107" t="s">
        <v>2170</v>
      </c>
      <c r="L2439" s="9">
        <v>2.31</v>
      </c>
      <c r="M2439" s="108">
        <f t="shared" si="40"/>
        <v>3326.4</v>
      </c>
      <c r="N2439" s="5" t="s">
        <v>12</v>
      </c>
      <c r="O2439" s="1" t="s">
        <v>1512</v>
      </c>
      <c r="P2439" s="1" t="s">
        <v>57</v>
      </c>
      <c r="Q2439" s="107" t="s">
        <v>226</v>
      </c>
      <c r="R2439" s="23">
        <v>45689</v>
      </c>
      <c r="S2439" s="1" t="s">
        <v>2776</v>
      </c>
      <c r="T2439" s="60" t="s">
        <v>1814</v>
      </c>
    </row>
    <row r="2440" spans="1:20" ht="95.1" customHeight="1" x14ac:dyDescent="0.25">
      <c r="A2440" s="121" t="s">
        <v>2280</v>
      </c>
      <c r="B2440" s="107">
        <v>2732</v>
      </c>
      <c r="C2440" s="107" t="s">
        <v>1496</v>
      </c>
      <c r="D2440" s="107" t="s">
        <v>1812</v>
      </c>
      <c r="E2440" s="36" t="s">
        <v>2636</v>
      </c>
      <c r="F2440" s="69">
        <v>1030718</v>
      </c>
      <c r="G2440" s="110" t="s">
        <v>1636</v>
      </c>
      <c r="H2440" s="141">
        <v>392</v>
      </c>
      <c r="I2440" s="107" t="s">
        <v>1044</v>
      </c>
      <c r="J2440" s="1" t="s">
        <v>57</v>
      </c>
      <c r="K2440" s="107" t="s">
        <v>2171</v>
      </c>
      <c r="L2440" s="9">
        <v>2.34</v>
      </c>
      <c r="M2440" s="108">
        <f t="shared" si="40"/>
        <v>917.28</v>
      </c>
      <c r="N2440" s="5" t="s">
        <v>12</v>
      </c>
      <c r="O2440" s="1" t="s">
        <v>1512</v>
      </c>
      <c r="P2440" s="1" t="s">
        <v>57</v>
      </c>
      <c r="Q2440" s="107" t="s">
        <v>226</v>
      </c>
      <c r="R2440" s="23">
        <v>45689</v>
      </c>
      <c r="S2440" s="1" t="s">
        <v>2776</v>
      </c>
      <c r="T2440" s="60" t="s">
        <v>1814</v>
      </c>
    </row>
    <row r="2441" spans="1:20" ht="95.1" customHeight="1" x14ac:dyDescent="0.25">
      <c r="A2441" s="121" t="s">
        <v>2280</v>
      </c>
      <c r="B2441" s="107">
        <v>2732</v>
      </c>
      <c r="C2441" s="107" t="s">
        <v>1496</v>
      </c>
      <c r="D2441" s="107" t="s">
        <v>1812</v>
      </c>
      <c r="E2441" s="36" t="s">
        <v>2636</v>
      </c>
      <c r="F2441" s="69" t="s">
        <v>2172</v>
      </c>
      <c r="G2441" s="110" t="s">
        <v>1544</v>
      </c>
      <c r="H2441" s="141">
        <v>180</v>
      </c>
      <c r="I2441" s="107" t="s">
        <v>1044</v>
      </c>
      <c r="J2441" s="1" t="s">
        <v>57</v>
      </c>
      <c r="K2441" s="107" t="s">
        <v>2173</v>
      </c>
      <c r="L2441" s="9">
        <v>839.61</v>
      </c>
      <c r="M2441" s="108">
        <f t="shared" si="40"/>
        <v>151129.79999999999</v>
      </c>
      <c r="N2441" s="5" t="s">
        <v>12</v>
      </c>
      <c r="O2441" s="1" t="s">
        <v>1512</v>
      </c>
      <c r="P2441" s="1" t="s">
        <v>57</v>
      </c>
      <c r="Q2441" s="107" t="s">
        <v>226</v>
      </c>
      <c r="R2441" s="23">
        <v>45689</v>
      </c>
      <c r="S2441" s="1" t="s">
        <v>2776</v>
      </c>
      <c r="T2441" s="60" t="s">
        <v>1814</v>
      </c>
    </row>
    <row r="2442" spans="1:20" ht="95.1" customHeight="1" x14ac:dyDescent="0.25">
      <c r="A2442" s="121" t="s">
        <v>2280</v>
      </c>
      <c r="B2442" s="107">
        <v>2732</v>
      </c>
      <c r="C2442" s="107" t="s">
        <v>1496</v>
      </c>
      <c r="D2442" s="107" t="s">
        <v>1812</v>
      </c>
      <c r="E2442" s="36" t="s">
        <v>2636</v>
      </c>
      <c r="F2442" s="69" t="s">
        <v>2174</v>
      </c>
      <c r="G2442" s="110" t="s">
        <v>1636</v>
      </c>
      <c r="H2442" s="141">
        <v>364</v>
      </c>
      <c r="I2442" s="107" t="s">
        <v>1044</v>
      </c>
      <c r="J2442" s="1" t="s">
        <v>57</v>
      </c>
      <c r="K2442" s="107" t="s">
        <v>2175</v>
      </c>
      <c r="L2442" s="9">
        <v>24.64</v>
      </c>
      <c r="M2442" s="108">
        <f t="shared" si="40"/>
        <v>8968.9600000000009</v>
      </c>
      <c r="N2442" s="5" t="s">
        <v>12</v>
      </c>
      <c r="O2442" s="1" t="s">
        <v>1512</v>
      </c>
      <c r="P2442" s="1" t="s">
        <v>57</v>
      </c>
      <c r="Q2442" s="107" t="s">
        <v>226</v>
      </c>
      <c r="R2442" s="23">
        <v>45689</v>
      </c>
      <c r="S2442" s="1" t="s">
        <v>2776</v>
      </c>
      <c r="T2442" s="60" t="s">
        <v>1814</v>
      </c>
    </row>
    <row r="2443" spans="1:20" ht="95.1" customHeight="1" x14ac:dyDescent="0.25">
      <c r="A2443" s="121" t="s">
        <v>2280</v>
      </c>
      <c r="B2443" s="107">
        <v>2732</v>
      </c>
      <c r="C2443" s="107" t="s">
        <v>1496</v>
      </c>
      <c r="D2443" s="107" t="s">
        <v>1812</v>
      </c>
      <c r="E2443" s="36" t="s">
        <v>2636</v>
      </c>
      <c r="F2443" s="69">
        <v>1096709</v>
      </c>
      <c r="G2443" s="110" t="s">
        <v>1636</v>
      </c>
      <c r="H2443" s="141">
        <v>1440</v>
      </c>
      <c r="I2443" s="107" t="s">
        <v>1044</v>
      </c>
      <c r="J2443" s="1" t="s">
        <v>57</v>
      </c>
      <c r="K2443" s="107" t="s">
        <v>2176</v>
      </c>
      <c r="L2443" s="9">
        <v>0.32</v>
      </c>
      <c r="M2443" s="108">
        <f t="shared" si="40"/>
        <v>460.8</v>
      </c>
      <c r="N2443" s="5" t="s">
        <v>12</v>
      </c>
      <c r="O2443" s="1" t="s">
        <v>1512</v>
      </c>
      <c r="P2443" s="1" t="s">
        <v>57</v>
      </c>
      <c r="Q2443" s="107" t="s">
        <v>226</v>
      </c>
      <c r="R2443" s="23">
        <v>45689</v>
      </c>
      <c r="S2443" s="1" t="s">
        <v>2776</v>
      </c>
      <c r="T2443" s="60" t="s">
        <v>1814</v>
      </c>
    </row>
    <row r="2444" spans="1:20" ht="95.1" customHeight="1" x14ac:dyDescent="0.25">
      <c r="A2444" s="121" t="s">
        <v>2280</v>
      </c>
      <c r="B2444" s="107">
        <v>2732</v>
      </c>
      <c r="C2444" s="107" t="s">
        <v>1496</v>
      </c>
      <c r="D2444" s="107" t="s">
        <v>1812</v>
      </c>
      <c r="E2444" s="36" t="s">
        <v>2636</v>
      </c>
      <c r="F2444" s="69">
        <v>1106730</v>
      </c>
      <c r="G2444" s="110" t="s">
        <v>2034</v>
      </c>
      <c r="H2444" s="141">
        <v>24</v>
      </c>
      <c r="I2444" s="107" t="s">
        <v>1044</v>
      </c>
      <c r="J2444" s="1" t="s">
        <v>57</v>
      </c>
      <c r="K2444" s="107" t="s">
        <v>2177</v>
      </c>
      <c r="L2444" s="9">
        <v>59.48</v>
      </c>
      <c r="M2444" s="108">
        <f t="shared" si="40"/>
        <v>1427.52</v>
      </c>
      <c r="N2444" s="5" t="s">
        <v>12</v>
      </c>
      <c r="O2444" s="1" t="s">
        <v>1512</v>
      </c>
      <c r="P2444" s="1" t="s">
        <v>57</v>
      </c>
      <c r="Q2444" s="107" t="s">
        <v>226</v>
      </c>
      <c r="R2444" s="23">
        <v>45689</v>
      </c>
      <c r="S2444" s="1" t="s">
        <v>2776</v>
      </c>
      <c r="T2444" s="60" t="s">
        <v>1814</v>
      </c>
    </row>
    <row r="2445" spans="1:20" ht="95.1" customHeight="1" x14ac:dyDescent="0.25">
      <c r="A2445" s="121" t="s">
        <v>2280</v>
      </c>
      <c r="B2445" s="107">
        <v>2732</v>
      </c>
      <c r="C2445" s="107" t="s">
        <v>1496</v>
      </c>
      <c r="D2445" s="107" t="s">
        <v>1812</v>
      </c>
      <c r="E2445" s="36" t="s">
        <v>2636</v>
      </c>
      <c r="F2445" s="63">
        <v>1066757</v>
      </c>
      <c r="G2445" s="1" t="s">
        <v>4051</v>
      </c>
      <c r="H2445" s="45">
        <v>650</v>
      </c>
      <c r="I2445" s="107" t="s">
        <v>1044</v>
      </c>
      <c r="J2445" s="1" t="s">
        <v>57</v>
      </c>
      <c r="K2445" s="107" t="s">
        <v>2178</v>
      </c>
      <c r="L2445" s="9">
        <v>324.60000000000002</v>
      </c>
      <c r="M2445" s="108">
        <f t="shared" ref="M2445:M2508" si="41">H2445*L2445</f>
        <v>210990.00000000003</v>
      </c>
      <c r="N2445" s="5" t="s">
        <v>12</v>
      </c>
      <c r="O2445" s="1" t="s">
        <v>1512</v>
      </c>
      <c r="P2445" s="1" t="s">
        <v>57</v>
      </c>
      <c r="Q2445" s="107" t="s">
        <v>1499</v>
      </c>
      <c r="R2445" s="16">
        <v>45689</v>
      </c>
      <c r="S2445" s="1" t="s">
        <v>2776</v>
      </c>
      <c r="T2445" s="60" t="s">
        <v>2179</v>
      </c>
    </row>
    <row r="2446" spans="1:20" ht="95.1" customHeight="1" x14ac:dyDescent="0.25">
      <c r="A2446" s="121" t="s">
        <v>2280</v>
      </c>
      <c r="B2446" s="107">
        <v>2732</v>
      </c>
      <c r="C2446" s="107" t="s">
        <v>1496</v>
      </c>
      <c r="D2446" s="107" t="s">
        <v>1812</v>
      </c>
      <c r="E2446" s="36" t="s">
        <v>2636</v>
      </c>
      <c r="F2446" s="63">
        <v>1026324</v>
      </c>
      <c r="G2446" s="107" t="s">
        <v>1817</v>
      </c>
      <c r="H2446" s="141">
        <v>2090</v>
      </c>
      <c r="I2446" s="107" t="s">
        <v>1044</v>
      </c>
      <c r="J2446" s="1" t="s">
        <v>57</v>
      </c>
      <c r="K2446" s="107" t="s">
        <v>2180</v>
      </c>
      <c r="L2446" s="9">
        <v>40.4</v>
      </c>
      <c r="M2446" s="18">
        <f t="shared" si="41"/>
        <v>84436</v>
      </c>
      <c r="N2446" s="5" t="s">
        <v>12</v>
      </c>
      <c r="O2446" s="1" t="s">
        <v>1512</v>
      </c>
      <c r="P2446" s="1" t="s">
        <v>57</v>
      </c>
      <c r="Q2446" s="107" t="s">
        <v>1499</v>
      </c>
      <c r="R2446" s="16">
        <v>45689</v>
      </c>
      <c r="S2446" s="1" t="s">
        <v>2776</v>
      </c>
      <c r="T2446" s="60" t="s">
        <v>2179</v>
      </c>
    </row>
    <row r="2447" spans="1:20" ht="95.1" customHeight="1" x14ac:dyDescent="0.25">
      <c r="A2447" s="121" t="s">
        <v>2280</v>
      </c>
      <c r="B2447" s="107">
        <v>2732</v>
      </c>
      <c r="C2447" s="107" t="s">
        <v>1496</v>
      </c>
      <c r="D2447" s="107" t="s">
        <v>1812</v>
      </c>
      <c r="E2447" s="36" t="s">
        <v>2636</v>
      </c>
      <c r="F2447" s="63">
        <v>1058385</v>
      </c>
      <c r="G2447" s="110" t="s">
        <v>3036</v>
      </c>
      <c r="H2447" s="141">
        <v>733</v>
      </c>
      <c r="I2447" s="107" t="s">
        <v>4054</v>
      </c>
      <c r="J2447" s="1" t="s">
        <v>57</v>
      </c>
      <c r="K2447" s="107" t="s">
        <v>2181</v>
      </c>
      <c r="L2447" s="9">
        <v>63.49</v>
      </c>
      <c r="M2447" s="18">
        <f t="shared" si="41"/>
        <v>46538.17</v>
      </c>
      <c r="N2447" s="5" t="s">
        <v>12</v>
      </c>
      <c r="O2447" s="1" t="s">
        <v>1512</v>
      </c>
      <c r="P2447" s="1" t="s">
        <v>57</v>
      </c>
      <c r="Q2447" s="107" t="s">
        <v>1499</v>
      </c>
      <c r="R2447" s="16">
        <v>45689</v>
      </c>
      <c r="S2447" s="1" t="s">
        <v>2776</v>
      </c>
      <c r="T2447" s="60" t="s">
        <v>2179</v>
      </c>
    </row>
    <row r="2448" spans="1:20" ht="95.1" customHeight="1" x14ac:dyDescent="0.25">
      <c r="A2448" s="121" t="s">
        <v>2280</v>
      </c>
      <c r="B2448" s="107">
        <v>2732</v>
      </c>
      <c r="C2448" s="107" t="s">
        <v>1496</v>
      </c>
      <c r="D2448" s="107" t="s">
        <v>1812</v>
      </c>
      <c r="E2448" s="36" t="s">
        <v>2636</v>
      </c>
      <c r="F2448" s="63">
        <v>1100220</v>
      </c>
      <c r="G2448" s="1" t="s">
        <v>4051</v>
      </c>
      <c r="H2448" s="45">
        <v>106</v>
      </c>
      <c r="I2448" s="107" t="s">
        <v>1044</v>
      </c>
      <c r="J2448" s="1" t="s">
        <v>57</v>
      </c>
      <c r="K2448" s="107" t="s">
        <v>2182</v>
      </c>
      <c r="L2448" s="9">
        <v>524.70000000000005</v>
      </c>
      <c r="M2448" s="18">
        <f t="shared" si="41"/>
        <v>55618.200000000004</v>
      </c>
      <c r="N2448" s="5" t="s">
        <v>12</v>
      </c>
      <c r="O2448" s="1" t="s">
        <v>1512</v>
      </c>
      <c r="P2448" s="1" t="s">
        <v>57</v>
      </c>
      <c r="Q2448" s="107" t="s">
        <v>1499</v>
      </c>
      <c r="R2448" s="16">
        <v>45689</v>
      </c>
      <c r="S2448" s="1" t="s">
        <v>2776</v>
      </c>
      <c r="T2448" s="60" t="s">
        <v>2179</v>
      </c>
    </row>
    <row r="2449" spans="1:20" ht="95.1" customHeight="1" x14ac:dyDescent="0.25">
      <c r="A2449" s="121" t="s">
        <v>2280</v>
      </c>
      <c r="B2449" s="107">
        <v>2732</v>
      </c>
      <c r="C2449" s="107" t="s">
        <v>1496</v>
      </c>
      <c r="D2449" s="107" t="s">
        <v>1812</v>
      </c>
      <c r="E2449" s="36" t="s">
        <v>2636</v>
      </c>
      <c r="F2449" s="63">
        <v>1094328</v>
      </c>
      <c r="G2449" s="1" t="s">
        <v>4051</v>
      </c>
      <c r="H2449" s="45">
        <v>100</v>
      </c>
      <c r="I2449" s="107" t="s">
        <v>1044</v>
      </c>
      <c r="J2449" s="1" t="s">
        <v>57</v>
      </c>
      <c r="K2449" s="107" t="s">
        <v>2183</v>
      </c>
      <c r="L2449" s="9">
        <v>297.02</v>
      </c>
      <c r="M2449" s="18">
        <f t="shared" si="41"/>
        <v>29702</v>
      </c>
      <c r="N2449" s="5" t="s">
        <v>12</v>
      </c>
      <c r="O2449" s="1" t="s">
        <v>1512</v>
      </c>
      <c r="P2449" s="1" t="s">
        <v>57</v>
      </c>
      <c r="Q2449" s="107" t="s">
        <v>1499</v>
      </c>
      <c r="R2449" s="16">
        <v>45689</v>
      </c>
      <c r="S2449" s="1" t="s">
        <v>2776</v>
      </c>
      <c r="T2449" s="60" t="s">
        <v>2179</v>
      </c>
    </row>
    <row r="2450" spans="1:20" ht="95.1" customHeight="1" x14ac:dyDescent="0.25">
      <c r="A2450" s="121" t="s">
        <v>2280</v>
      </c>
      <c r="B2450" s="107">
        <v>2732</v>
      </c>
      <c r="C2450" s="107" t="s">
        <v>1496</v>
      </c>
      <c r="D2450" s="107" t="s">
        <v>1812</v>
      </c>
      <c r="E2450" s="36" t="s">
        <v>2636</v>
      </c>
      <c r="F2450" s="63">
        <v>1094356</v>
      </c>
      <c r="G2450" s="1" t="s">
        <v>4051</v>
      </c>
      <c r="H2450" s="45">
        <v>300</v>
      </c>
      <c r="I2450" s="107" t="s">
        <v>1044</v>
      </c>
      <c r="J2450" s="1" t="s">
        <v>57</v>
      </c>
      <c r="K2450" s="107" t="s">
        <v>2184</v>
      </c>
      <c r="L2450" s="9">
        <v>133.47</v>
      </c>
      <c r="M2450" s="18">
        <f t="shared" si="41"/>
        <v>40041</v>
      </c>
      <c r="N2450" s="5" t="s">
        <v>12</v>
      </c>
      <c r="O2450" s="1" t="s">
        <v>1512</v>
      </c>
      <c r="P2450" s="1" t="s">
        <v>57</v>
      </c>
      <c r="Q2450" s="107" t="s">
        <v>1499</v>
      </c>
      <c r="R2450" s="16">
        <v>45689</v>
      </c>
      <c r="S2450" s="1" t="s">
        <v>2776</v>
      </c>
      <c r="T2450" s="60" t="s">
        <v>2179</v>
      </c>
    </row>
    <row r="2451" spans="1:20" ht="95.1" customHeight="1" x14ac:dyDescent="0.25">
      <c r="A2451" s="121" t="s">
        <v>2280</v>
      </c>
      <c r="B2451" s="107">
        <v>2732</v>
      </c>
      <c r="C2451" s="107" t="s">
        <v>1496</v>
      </c>
      <c r="D2451" s="107" t="s">
        <v>1812</v>
      </c>
      <c r="E2451" s="36" t="s">
        <v>2636</v>
      </c>
      <c r="F2451" s="63">
        <v>8910131800005</v>
      </c>
      <c r="G2451" s="107" t="s">
        <v>4053</v>
      </c>
      <c r="H2451" s="45">
        <v>375</v>
      </c>
      <c r="I2451" s="107" t="s">
        <v>1044</v>
      </c>
      <c r="J2451" s="1" t="s">
        <v>57</v>
      </c>
      <c r="K2451" s="107" t="s">
        <v>2185</v>
      </c>
      <c r="L2451" s="9">
        <v>55</v>
      </c>
      <c r="M2451" s="18">
        <f t="shared" si="41"/>
        <v>20625</v>
      </c>
      <c r="N2451" s="5" t="s">
        <v>12</v>
      </c>
      <c r="O2451" s="1" t="s">
        <v>1512</v>
      </c>
      <c r="P2451" s="1" t="s">
        <v>57</v>
      </c>
      <c r="Q2451" s="107" t="s">
        <v>1499</v>
      </c>
      <c r="R2451" s="16">
        <v>45689</v>
      </c>
      <c r="S2451" s="1" t="s">
        <v>2776</v>
      </c>
      <c r="T2451" s="60" t="s">
        <v>2179</v>
      </c>
    </row>
    <row r="2452" spans="1:20" ht="95.1" customHeight="1" x14ac:dyDescent="0.25">
      <c r="A2452" s="121" t="s">
        <v>2280</v>
      </c>
      <c r="B2452" s="107">
        <v>2732</v>
      </c>
      <c r="C2452" s="107" t="s">
        <v>1496</v>
      </c>
      <c r="D2452" s="107" t="s">
        <v>1812</v>
      </c>
      <c r="E2452" s="36" t="s">
        <v>2636</v>
      </c>
      <c r="F2452" s="63">
        <v>1108720</v>
      </c>
      <c r="G2452" s="107" t="s">
        <v>1742</v>
      </c>
      <c r="H2452" s="45">
        <v>468</v>
      </c>
      <c r="I2452" s="107" t="s">
        <v>1044</v>
      </c>
      <c r="J2452" s="1" t="s">
        <v>57</v>
      </c>
      <c r="K2452" s="107" t="s">
        <v>2186</v>
      </c>
      <c r="L2452" s="9">
        <v>6.66</v>
      </c>
      <c r="M2452" s="18">
        <f t="shared" si="41"/>
        <v>3116.88</v>
      </c>
      <c r="N2452" s="5" t="s">
        <v>12</v>
      </c>
      <c r="O2452" s="1" t="s">
        <v>1512</v>
      </c>
      <c r="P2452" s="1" t="s">
        <v>57</v>
      </c>
      <c r="Q2452" s="107" t="s">
        <v>1499</v>
      </c>
      <c r="R2452" s="16">
        <v>45689</v>
      </c>
      <c r="S2452" s="1" t="s">
        <v>2776</v>
      </c>
      <c r="T2452" s="60" t="s">
        <v>2179</v>
      </c>
    </row>
    <row r="2453" spans="1:20" ht="95.1" customHeight="1" x14ac:dyDescent="0.25">
      <c r="A2453" s="121" t="s">
        <v>2280</v>
      </c>
      <c r="B2453" s="107">
        <v>2732</v>
      </c>
      <c r="C2453" s="107" t="s">
        <v>1496</v>
      </c>
      <c r="D2453" s="107" t="s">
        <v>1812</v>
      </c>
      <c r="E2453" s="36" t="s">
        <v>2636</v>
      </c>
      <c r="F2453" s="63">
        <v>1108653</v>
      </c>
      <c r="G2453" s="110" t="s">
        <v>3036</v>
      </c>
      <c r="H2453" s="45">
        <v>624</v>
      </c>
      <c r="I2453" s="107" t="s">
        <v>4055</v>
      </c>
      <c r="J2453" s="1" t="s">
        <v>57</v>
      </c>
      <c r="K2453" s="107" t="s">
        <v>2187</v>
      </c>
      <c r="L2453" s="9">
        <v>36.1</v>
      </c>
      <c r="M2453" s="108">
        <f t="shared" si="41"/>
        <v>22526.400000000001</v>
      </c>
      <c r="N2453" s="5" t="s">
        <v>12</v>
      </c>
      <c r="O2453" s="1" t="s">
        <v>1512</v>
      </c>
      <c r="P2453" s="1" t="s">
        <v>57</v>
      </c>
      <c r="Q2453" s="107" t="s">
        <v>1499</v>
      </c>
      <c r="R2453" s="16">
        <v>45689</v>
      </c>
      <c r="S2453" s="1" t="s">
        <v>2776</v>
      </c>
      <c r="T2453" s="60" t="s">
        <v>2179</v>
      </c>
    </row>
    <row r="2454" spans="1:20" ht="95.1" customHeight="1" x14ac:dyDescent="0.25">
      <c r="A2454" s="121" t="s">
        <v>2280</v>
      </c>
      <c r="B2454" s="107">
        <v>2732</v>
      </c>
      <c r="C2454" s="107" t="s">
        <v>1496</v>
      </c>
      <c r="D2454" s="107" t="s">
        <v>1812</v>
      </c>
      <c r="E2454" s="36" t="s">
        <v>2636</v>
      </c>
      <c r="F2454" s="63">
        <v>1107577</v>
      </c>
      <c r="G2454" s="107" t="s">
        <v>2188</v>
      </c>
      <c r="H2454" s="45">
        <v>717</v>
      </c>
      <c r="I2454" s="107" t="s">
        <v>1044</v>
      </c>
      <c r="J2454" s="1" t="s">
        <v>57</v>
      </c>
      <c r="K2454" s="107" t="s">
        <v>2189</v>
      </c>
      <c r="L2454" s="9">
        <v>47</v>
      </c>
      <c r="M2454" s="108">
        <f t="shared" si="41"/>
        <v>33699</v>
      </c>
      <c r="N2454" s="5" t="s">
        <v>12</v>
      </c>
      <c r="O2454" s="1" t="s">
        <v>1512</v>
      </c>
      <c r="P2454" s="1" t="s">
        <v>57</v>
      </c>
      <c r="Q2454" s="107" t="s">
        <v>1499</v>
      </c>
      <c r="R2454" s="16">
        <v>45689</v>
      </c>
      <c r="S2454" s="1" t="s">
        <v>2776</v>
      </c>
      <c r="T2454" s="60" t="s">
        <v>2179</v>
      </c>
    </row>
    <row r="2455" spans="1:20" ht="95.1" customHeight="1" x14ac:dyDescent="0.25">
      <c r="A2455" s="121" t="s">
        <v>2280</v>
      </c>
      <c r="B2455" s="107">
        <v>2732</v>
      </c>
      <c r="C2455" s="107" t="s">
        <v>1496</v>
      </c>
      <c r="D2455" s="107" t="s">
        <v>1812</v>
      </c>
      <c r="E2455" s="36" t="s">
        <v>2636</v>
      </c>
      <c r="F2455" s="63">
        <v>1074026</v>
      </c>
      <c r="G2455" s="110" t="s">
        <v>3036</v>
      </c>
      <c r="H2455" s="45">
        <v>514</v>
      </c>
      <c r="I2455" s="110" t="s">
        <v>4055</v>
      </c>
      <c r="J2455" s="1" t="s">
        <v>57</v>
      </c>
      <c r="K2455" s="107" t="s">
        <v>2190</v>
      </c>
      <c r="L2455" s="9">
        <v>38.5</v>
      </c>
      <c r="M2455" s="108">
        <f t="shared" si="41"/>
        <v>19789</v>
      </c>
      <c r="N2455" s="5" t="s">
        <v>12</v>
      </c>
      <c r="O2455" s="1" t="s">
        <v>1512</v>
      </c>
      <c r="P2455" s="1" t="s">
        <v>57</v>
      </c>
      <c r="Q2455" s="107" t="s">
        <v>1499</v>
      </c>
      <c r="R2455" s="16">
        <v>45689</v>
      </c>
      <c r="S2455" s="1" t="s">
        <v>2776</v>
      </c>
      <c r="T2455" s="60" t="s">
        <v>2179</v>
      </c>
    </row>
    <row r="2456" spans="1:20" ht="95.1" customHeight="1" x14ac:dyDescent="0.25">
      <c r="A2456" s="121" t="s">
        <v>2280</v>
      </c>
      <c r="B2456" s="107">
        <v>2732</v>
      </c>
      <c r="C2456" s="107" t="s">
        <v>1496</v>
      </c>
      <c r="D2456" s="107" t="s">
        <v>1812</v>
      </c>
      <c r="E2456" s="36" t="s">
        <v>2636</v>
      </c>
      <c r="F2456" s="14" t="s">
        <v>1133</v>
      </c>
      <c r="G2456" s="110" t="s">
        <v>4053</v>
      </c>
      <c r="H2456" s="45">
        <v>765</v>
      </c>
      <c r="I2456" s="107" t="s">
        <v>1044</v>
      </c>
      <c r="J2456" s="1" t="s">
        <v>57</v>
      </c>
      <c r="K2456" s="107" t="s">
        <v>2191</v>
      </c>
      <c r="L2456" s="9">
        <v>82.9</v>
      </c>
      <c r="M2456" s="108">
        <f t="shared" si="41"/>
        <v>63418.500000000007</v>
      </c>
      <c r="N2456" s="5" t="s">
        <v>12</v>
      </c>
      <c r="O2456" s="1" t="s">
        <v>1512</v>
      </c>
      <c r="P2456" s="1" t="s">
        <v>57</v>
      </c>
      <c r="Q2456" s="107" t="s">
        <v>1499</v>
      </c>
      <c r="R2456" s="16">
        <v>45689</v>
      </c>
      <c r="S2456" s="1" t="s">
        <v>2776</v>
      </c>
      <c r="T2456" s="60" t="s">
        <v>2179</v>
      </c>
    </row>
    <row r="2457" spans="1:20" ht="95.1" customHeight="1" x14ac:dyDescent="0.25">
      <c r="A2457" s="121" t="s">
        <v>2280</v>
      </c>
      <c r="B2457" s="107">
        <v>2732</v>
      </c>
      <c r="C2457" s="107" t="s">
        <v>1496</v>
      </c>
      <c r="D2457" s="107" t="s">
        <v>1812</v>
      </c>
      <c r="E2457" s="36" t="s">
        <v>2636</v>
      </c>
      <c r="F2457" s="63">
        <v>1108387</v>
      </c>
      <c r="G2457" s="110" t="s">
        <v>3036</v>
      </c>
      <c r="H2457" s="45">
        <v>608</v>
      </c>
      <c r="I2457" s="110" t="s">
        <v>4055</v>
      </c>
      <c r="J2457" s="1" t="s">
        <v>57</v>
      </c>
      <c r="K2457" s="107" t="s">
        <v>2192</v>
      </c>
      <c r="L2457" s="9">
        <v>14.84</v>
      </c>
      <c r="M2457" s="108">
        <f t="shared" si="41"/>
        <v>9022.7199999999993</v>
      </c>
      <c r="N2457" s="5" t="s">
        <v>12</v>
      </c>
      <c r="O2457" s="1" t="s">
        <v>1512</v>
      </c>
      <c r="P2457" s="1" t="s">
        <v>57</v>
      </c>
      <c r="Q2457" s="107" t="s">
        <v>1499</v>
      </c>
      <c r="R2457" s="16">
        <v>45689</v>
      </c>
      <c r="S2457" s="1" t="s">
        <v>2776</v>
      </c>
      <c r="T2457" s="60" t="s">
        <v>2179</v>
      </c>
    </row>
    <row r="2458" spans="1:20" ht="95.1" customHeight="1" x14ac:dyDescent="0.25">
      <c r="A2458" s="121" t="s">
        <v>2280</v>
      </c>
      <c r="B2458" s="107">
        <v>2732</v>
      </c>
      <c r="C2458" s="107" t="s">
        <v>1496</v>
      </c>
      <c r="D2458" s="107" t="s">
        <v>1812</v>
      </c>
      <c r="E2458" s="36" t="s">
        <v>2636</v>
      </c>
      <c r="F2458" s="63">
        <v>1103532</v>
      </c>
      <c r="G2458" s="110" t="s">
        <v>1544</v>
      </c>
      <c r="H2458" s="45">
        <v>936</v>
      </c>
      <c r="I2458" s="107" t="s">
        <v>1044</v>
      </c>
      <c r="J2458" s="1" t="s">
        <v>57</v>
      </c>
      <c r="K2458" s="107" t="s">
        <v>2193</v>
      </c>
      <c r="L2458" s="9">
        <v>3.33</v>
      </c>
      <c r="M2458" s="108">
        <f t="shared" si="41"/>
        <v>3116.88</v>
      </c>
      <c r="N2458" s="5" t="s">
        <v>12</v>
      </c>
      <c r="O2458" s="1" t="s">
        <v>1512</v>
      </c>
      <c r="P2458" s="1" t="s">
        <v>57</v>
      </c>
      <c r="Q2458" s="107" t="s">
        <v>1499</v>
      </c>
      <c r="R2458" s="16">
        <v>45689</v>
      </c>
      <c r="S2458" s="1" t="s">
        <v>2776</v>
      </c>
      <c r="T2458" s="60" t="s">
        <v>2179</v>
      </c>
    </row>
    <row r="2459" spans="1:20" ht="95.1" customHeight="1" x14ac:dyDescent="0.25">
      <c r="A2459" s="121" t="s">
        <v>2280</v>
      </c>
      <c r="B2459" s="107">
        <v>2732</v>
      </c>
      <c r="C2459" s="107" t="s">
        <v>1496</v>
      </c>
      <c r="D2459" s="107" t="s">
        <v>1812</v>
      </c>
      <c r="E2459" s="36" t="s">
        <v>2636</v>
      </c>
      <c r="F2459" s="63">
        <v>1034574</v>
      </c>
      <c r="G2459" s="1" t="s">
        <v>4051</v>
      </c>
      <c r="H2459" s="45">
        <v>200</v>
      </c>
      <c r="I2459" s="107" t="s">
        <v>1044</v>
      </c>
      <c r="J2459" s="1" t="s">
        <v>57</v>
      </c>
      <c r="K2459" s="107" t="s">
        <v>2194</v>
      </c>
      <c r="L2459" s="9">
        <v>785.79</v>
      </c>
      <c r="M2459" s="108">
        <f t="shared" si="41"/>
        <v>157158</v>
      </c>
      <c r="N2459" s="5" t="s">
        <v>12</v>
      </c>
      <c r="O2459" s="1" t="s">
        <v>1512</v>
      </c>
      <c r="P2459" s="1" t="s">
        <v>57</v>
      </c>
      <c r="Q2459" s="107" t="s">
        <v>1499</v>
      </c>
      <c r="R2459" s="16">
        <v>45689</v>
      </c>
      <c r="S2459" s="1" t="s">
        <v>2776</v>
      </c>
      <c r="T2459" s="60" t="s">
        <v>2179</v>
      </c>
    </row>
    <row r="2460" spans="1:20" ht="95.1" customHeight="1" x14ac:dyDescent="0.25">
      <c r="A2460" s="121" t="s">
        <v>2280</v>
      </c>
      <c r="B2460" s="107">
        <v>2732</v>
      </c>
      <c r="C2460" s="107" t="s">
        <v>1496</v>
      </c>
      <c r="D2460" s="107" t="s">
        <v>1812</v>
      </c>
      <c r="E2460" s="36" t="s">
        <v>2636</v>
      </c>
      <c r="F2460" s="63">
        <v>1094365</v>
      </c>
      <c r="G2460" s="1" t="s">
        <v>4051</v>
      </c>
      <c r="H2460" s="45">
        <v>160</v>
      </c>
      <c r="I2460" s="107" t="s">
        <v>1044</v>
      </c>
      <c r="J2460" s="1" t="s">
        <v>57</v>
      </c>
      <c r="K2460" s="107" t="s">
        <v>2195</v>
      </c>
      <c r="L2460" s="9">
        <v>49.69</v>
      </c>
      <c r="M2460" s="108">
        <f t="shared" si="41"/>
        <v>7950.4</v>
      </c>
      <c r="N2460" s="5" t="s">
        <v>12</v>
      </c>
      <c r="O2460" s="1" t="s">
        <v>1512</v>
      </c>
      <c r="P2460" s="1" t="s">
        <v>57</v>
      </c>
      <c r="Q2460" s="107" t="s">
        <v>1499</v>
      </c>
      <c r="R2460" s="16">
        <v>45689</v>
      </c>
      <c r="S2460" s="1" t="s">
        <v>2776</v>
      </c>
      <c r="T2460" s="60" t="s">
        <v>2179</v>
      </c>
    </row>
    <row r="2461" spans="1:20" ht="95.1" customHeight="1" x14ac:dyDescent="0.25">
      <c r="A2461" s="121" t="s">
        <v>2280</v>
      </c>
      <c r="B2461" s="107">
        <v>2732</v>
      </c>
      <c r="C2461" s="107" t="s">
        <v>1496</v>
      </c>
      <c r="D2461" s="107" t="s">
        <v>1812</v>
      </c>
      <c r="E2461" s="36" t="s">
        <v>2636</v>
      </c>
      <c r="F2461" s="63">
        <v>1094360</v>
      </c>
      <c r="G2461" s="1" t="s">
        <v>4051</v>
      </c>
      <c r="H2461" s="45">
        <v>70</v>
      </c>
      <c r="I2461" s="107" t="s">
        <v>1044</v>
      </c>
      <c r="J2461" s="1" t="s">
        <v>57</v>
      </c>
      <c r="K2461" s="107" t="s">
        <v>2196</v>
      </c>
      <c r="L2461" s="9">
        <v>301.73</v>
      </c>
      <c r="M2461" s="108">
        <f t="shared" si="41"/>
        <v>21121.100000000002</v>
      </c>
      <c r="N2461" s="5" t="s">
        <v>12</v>
      </c>
      <c r="O2461" s="1" t="s">
        <v>1512</v>
      </c>
      <c r="P2461" s="1" t="s">
        <v>57</v>
      </c>
      <c r="Q2461" s="107" t="s">
        <v>1499</v>
      </c>
      <c r="R2461" s="16">
        <v>45689</v>
      </c>
      <c r="S2461" s="1" t="s">
        <v>2776</v>
      </c>
      <c r="T2461" s="60" t="s">
        <v>2179</v>
      </c>
    </row>
    <row r="2462" spans="1:20" ht="95.1" customHeight="1" x14ac:dyDescent="0.25">
      <c r="A2462" s="121" t="s">
        <v>2280</v>
      </c>
      <c r="B2462" s="107">
        <v>2732</v>
      </c>
      <c r="C2462" s="107" t="s">
        <v>1496</v>
      </c>
      <c r="D2462" s="107" t="s">
        <v>1812</v>
      </c>
      <c r="E2462" s="36" t="s">
        <v>2636</v>
      </c>
      <c r="F2462" s="63">
        <v>1061948</v>
      </c>
      <c r="G2462" s="1" t="s">
        <v>4051</v>
      </c>
      <c r="H2462" s="45">
        <v>3432</v>
      </c>
      <c r="I2462" s="107" t="s">
        <v>1044</v>
      </c>
      <c r="J2462" s="1" t="s">
        <v>57</v>
      </c>
      <c r="K2462" s="107" t="s">
        <v>2197</v>
      </c>
      <c r="L2462" s="9">
        <v>390</v>
      </c>
      <c r="M2462" s="108">
        <f t="shared" si="41"/>
        <v>1338480</v>
      </c>
      <c r="N2462" s="5" t="s">
        <v>12</v>
      </c>
      <c r="O2462" s="1" t="s">
        <v>1512</v>
      </c>
      <c r="P2462" s="1" t="s">
        <v>57</v>
      </c>
      <c r="Q2462" s="107" t="s">
        <v>1499</v>
      </c>
      <c r="R2462" s="16">
        <v>45689</v>
      </c>
      <c r="S2462" s="1" t="s">
        <v>2776</v>
      </c>
      <c r="T2462" s="60" t="s">
        <v>2179</v>
      </c>
    </row>
    <row r="2463" spans="1:20" ht="95.1" customHeight="1" x14ac:dyDescent="0.25">
      <c r="A2463" s="121" t="s">
        <v>2280</v>
      </c>
      <c r="B2463" s="107">
        <v>2732</v>
      </c>
      <c r="C2463" s="107" t="s">
        <v>1496</v>
      </c>
      <c r="D2463" s="107" t="s">
        <v>1812</v>
      </c>
      <c r="E2463" s="36" t="s">
        <v>2636</v>
      </c>
      <c r="F2463" s="63">
        <v>1066553</v>
      </c>
      <c r="G2463" s="1" t="s">
        <v>4051</v>
      </c>
      <c r="H2463" s="45">
        <v>1668</v>
      </c>
      <c r="I2463" s="107" t="s">
        <v>1044</v>
      </c>
      <c r="J2463" s="1" t="s">
        <v>57</v>
      </c>
      <c r="K2463" s="107" t="s">
        <v>2198</v>
      </c>
      <c r="L2463" s="9">
        <v>475.69</v>
      </c>
      <c r="M2463" s="108">
        <f t="shared" si="41"/>
        <v>793450.92</v>
      </c>
      <c r="N2463" s="5" t="s">
        <v>12</v>
      </c>
      <c r="O2463" s="1" t="s">
        <v>1512</v>
      </c>
      <c r="P2463" s="1" t="s">
        <v>57</v>
      </c>
      <c r="Q2463" s="107" t="s">
        <v>1499</v>
      </c>
      <c r="R2463" s="16">
        <v>45689</v>
      </c>
      <c r="S2463" s="1" t="s">
        <v>2776</v>
      </c>
      <c r="T2463" s="60" t="s">
        <v>2179</v>
      </c>
    </row>
    <row r="2464" spans="1:20" ht="95.1" customHeight="1" x14ac:dyDescent="0.25">
      <c r="A2464" s="121" t="s">
        <v>2280</v>
      </c>
      <c r="B2464" s="107">
        <v>2732</v>
      </c>
      <c r="C2464" s="107" t="s">
        <v>1496</v>
      </c>
      <c r="D2464" s="107" t="s">
        <v>1812</v>
      </c>
      <c r="E2464" s="36" t="s">
        <v>2636</v>
      </c>
      <c r="F2464" s="63">
        <v>1031020</v>
      </c>
      <c r="G2464" s="110" t="s">
        <v>3036</v>
      </c>
      <c r="H2464" s="45">
        <v>280</v>
      </c>
      <c r="I2464" s="107" t="s">
        <v>1044</v>
      </c>
      <c r="J2464" s="1" t="s">
        <v>57</v>
      </c>
      <c r="K2464" s="107" t="s">
        <v>2199</v>
      </c>
      <c r="L2464" s="9">
        <v>9.5500000000000007</v>
      </c>
      <c r="M2464" s="108">
        <f t="shared" si="41"/>
        <v>2674</v>
      </c>
      <c r="N2464" s="5" t="s">
        <v>12</v>
      </c>
      <c r="O2464" s="1" t="s">
        <v>1512</v>
      </c>
      <c r="P2464" s="1" t="s">
        <v>57</v>
      </c>
      <c r="Q2464" s="107" t="s">
        <v>1499</v>
      </c>
      <c r="R2464" s="16">
        <v>45689</v>
      </c>
      <c r="S2464" s="1" t="s">
        <v>2776</v>
      </c>
      <c r="T2464" s="60" t="s">
        <v>2179</v>
      </c>
    </row>
    <row r="2465" spans="1:20" ht="95.1" customHeight="1" x14ac:dyDescent="0.25">
      <c r="A2465" s="121" t="s">
        <v>2280</v>
      </c>
      <c r="B2465" s="107">
        <v>2732</v>
      </c>
      <c r="C2465" s="107" t="s">
        <v>1496</v>
      </c>
      <c r="D2465" s="107" t="s">
        <v>1812</v>
      </c>
      <c r="E2465" s="36" t="s">
        <v>2636</v>
      </c>
      <c r="F2465" s="63">
        <v>1066748</v>
      </c>
      <c r="G2465" s="1" t="s">
        <v>4051</v>
      </c>
      <c r="H2465" s="45">
        <v>1572</v>
      </c>
      <c r="I2465" s="107" t="s">
        <v>1044</v>
      </c>
      <c r="J2465" s="1" t="s">
        <v>57</v>
      </c>
      <c r="K2465" s="107" t="s">
        <v>2200</v>
      </c>
      <c r="L2465" s="9">
        <v>99.18</v>
      </c>
      <c r="M2465" s="108">
        <f t="shared" si="41"/>
        <v>155910.96000000002</v>
      </c>
      <c r="N2465" s="5" t="s">
        <v>12</v>
      </c>
      <c r="O2465" s="1" t="s">
        <v>1512</v>
      </c>
      <c r="P2465" s="1" t="s">
        <v>57</v>
      </c>
      <c r="Q2465" s="107" t="s">
        <v>1499</v>
      </c>
      <c r="R2465" s="16">
        <v>45689</v>
      </c>
      <c r="S2465" s="1" t="s">
        <v>2776</v>
      </c>
      <c r="T2465" s="60" t="s">
        <v>2179</v>
      </c>
    </row>
    <row r="2466" spans="1:20" ht="95.1" customHeight="1" x14ac:dyDescent="0.25">
      <c r="A2466" s="121" t="s">
        <v>2280</v>
      </c>
      <c r="B2466" s="107">
        <v>2732</v>
      </c>
      <c r="C2466" s="107" t="s">
        <v>1496</v>
      </c>
      <c r="D2466" s="107" t="s">
        <v>1812</v>
      </c>
      <c r="E2466" s="36" t="s">
        <v>2636</v>
      </c>
      <c r="F2466" s="63">
        <v>1035499</v>
      </c>
      <c r="G2466" s="1" t="s">
        <v>4051</v>
      </c>
      <c r="H2466" s="45">
        <v>200</v>
      </c>
      <c r="I2466" s="107" t="s">
        <v>1044</v>
      </c>
      <c r="J2466" s="1" t="s">
        <v>57</v>
      </c>
      <c r="K2466" s="107" t="s">
        <v>2201</v>
      </c>
      <c r="L2466" s="9">
        <v>167.1</v>
      </c>
      <c r="M2466" s="108">
        <f t="shared" si="41"/>
        <v>33420</v>
      </c>
      <c r="N2466" s="5" t="s">
        <v>12</v>
      </c>
      <c r="O2466" s="1" t="s">
        <v>1512</v>
      </c>
      <c r="P2466" s="1" t="s">
        <v>57</v>
      </c>
      <c r="Q2466" s="107" t="s">
        <v>1499</v>
      </c>
      <c r="R2466" s="16">
        <v>45689</v>
      </c>
      <c r="S2466" s="1" t="s">
        <v>2776</v>
      </c>
      <c r="T2466" s="60" t="s">
        <v>2179</v>
      </c>
    </row>
    <row r="2467" spans="1:20" ht="95.1" customHeight="1" x14ac:dyDescent="0.25">
      <c r="A2467" s="121" t="s">
        <v>2280</v>
      </c>
      <c r="B2467" s="107">
        <v>2732</v>
      </c>
      <c r="C2467" s="107" t="s">
        <v>1496</v>
      </c>
      <c r="D2467" s="107" t="s">
        <v>1812</v>
      </c>
      <c r="E2467" s="36" t="s">
        <v>2636</v>
      </c>
      <c r="F2467" s="63">
        <v>10619444</v>
      </c>
      <c r="G2467" s="110" t="s">
        <v>3036</v>
      </c>
      <c r="H2467" s="45">
        <v>2262</v>
      </c>
      <c r="I2467" s="110" t="s">
        <v>4055</v>
      </c>
      <c r="J2467" s="1" t="s">
        <v>57</v>
      </c>
      <c r="K2467" s="46" t="s">
        <v>2202</v>
      </c>
      <c r="L2467" s="9">
        <v>20.7</v>
      </c>
      <c r="M2467" s="108">
        <f t="shared" si="41"/>
        <v>46823.4</v>
      </c>
      <c r="N2467" s="5" t="s">
        <v>12</v>
      </c>
      <c r="O2467" s="1" t="s">
        <v>1512</v>
      </c>
      <c r="P2467" s="1" t="s">
        <v>57</v>
      </c>
      <c r="Q2467" s="107" t="s">
        <v>1499</v>
      </c>
      <c r="R2467" s="16">
        <v>45689</v>
      </c>
      <c r="S2467" s="1" t="s">
        <v>2776</v>
      </c>
      <c r="T2467" s="60" t="s">
        <v>2179</v>
      </c>
    </row>
    <row r="2468" spans="1:20" ht="95.1" customHeight="1" x14ac:dyDescent="0.25">
      <c r="A2468" s="121" t="s">
        <v>2280</v>
      </c>
      <c r="B2468" s="107">
        <v>2732</v>
      </c>
      <c r="C2468" s="107" t="s">
        <v>1496</v>
      </c>
      <c r="D2468" s="107" t="s">
        <v>1812</v>
      </c>
      <c r="E2468" s="36" t="s">
        <v>2636</v>
      </c>
      <c r="F2468" s="63">
        <v>106674</v>
      </c>
      <c r="G2468" s="1" t="s">
        <v>4051</v>
      </c>
      <c r="H2468" s="45">
        <v>384</v>
      </c>
      <c r="I2468" s="107" t="s">
        <v>1044</v>
      </c>
      <c r="J2468" s="1" t="s">
        <v>57</v>
      </c>
      <c r="K2468" s="107" t="s">
        <v>2203</v>
      </c>
      <c r="L2468" s="9">
        <v>239</v>
      </c>
      <c r="M2468" s="108">
        <f t="shared" si="41"/>
        <v>91776</v>
      </c>
      <c r="N2468" s="5" t="s">
        <v>12</v>
      </c>
      <c r="O2468" s="1" t="s">
        <v>1512</v>
      </c>
      <c r="P2468" s="1" t="s">
        <v>57</v>
      </c>
      <c r="Q2468" s="107" t="s">
        <v>1499</v>
      </c>
      <c r="R2468" s="16">
        <v>45689</v>
      </c>
      <c r="S2468" s="1" t="s">
        <v>2776</v>
      </c>
      <c r="T2468" s="60" t="s">
        <v>2179</v>
      </c>
    </row>
    <row r="2469" spans="1:20" ht="95.1" customHeight="1" x14ac:dyDescent="0.25">
      <c r="A2469" s="121" t="s">
        <v>2280</v>
      </c>
      <c r="B2469" s="107">
        <v>2732</v>
      </c>
      <c r="C2469" s="107" t="s">
        <v>1496</v>
      </c>
      <c r="D2469" s="107" t="s">
        <v>1812</v>
      </c>
      <c r="E2469" s="36" t="s">
        <v>2636</v>
      </c>
      <c r="F2469" s="63">
        <v>1027704</v>
      </c>
      <c r="G2469" s="110" t="s">
        <v>4053</v>
      </c>
      <c r="H2469" s="45">
        <v>500</v>
      </c>
      <c r="I2469" s="107" t="s">
        <v>1044</v>
      </c>
      <c r="J2469" s="1" t="s">
        <v>57</v>
      </c>
      <c r="K2469" s="107" t="s">
        <v>2204</v>
      </c>
      <c r="L2469" s="9">
        <v>85.12</v>
      </c>
      <c r="M2469" s="108">
        <f t="shared" si="41"/>
        <v>42560</v>
      </c>
      <c r="N2469" s="5" t="s">
        <v>12</v>
      </c>
      <c r="O2469" s="1" t="s">
        <v>1512</v>
      </c>
      <c r="P2469" s="1" t="s">
        <v>57</v>
      </c>
      <c r="Q2469" s="107" t="s">
        <v>1499</v>
      </c>
      <c r="R2469" s="16">
        <v>45689</v>
      </c>
      <c r="S2469" s="1" t="s">
        <v>2776</v>
      </c>
      <c r="T2469" s="60" t="s">
        <v>2179</v>
      </c>
    </row>
    <row r="2470" spans="1:20" ht="95.1" customHeight="1" x14ac:dyDescent="0.25">
      <c r="A2470" s="121" t="s">
        <v>2280</v>
      </c>
      <c r="B2470" s="107">
        <v>2732</v>
      </c>
      <c r="C2470" s="107" t="s">
        <v>1496</v>
      </c>
      <c r="D2470" s="107" t="s">
        <v>1812</v>
      </c>
      <c r="E2470" s="36" t="s">
        <v>2636</v>
      </c>
      <c r="F2470" s="63">
        <v>1013847</v>
      </c>
      <c r="G2470" s="110" t="s">
        <v>3036</v>
      </c>
      <c r="H2470" s="45">
        <v>188</v>
      </c>
      <c r="I2470" s="110" t="s">
        <v>4054</v>
      </c>
      <c r="J2470" s="1" t="s">
        <v>57</v>
      </c>
      <c r="K2470" s="46" t="s">
        <v>2205</v>
      </c>
      <c r="L2470" s="9">
        <v>63.4</v>
      </c>
      <c r="M2470" s="108">
        <f t="shared" si="41"/>
        <v>11919.199999999999</v>
      </c>
      <c r="N2470" s="5" t="s">
        <v>12</v>
      </c>
      <c r="O2470" s="1" t="s">
        <v>1512</v>
      </c>
      <c r="P2470" s="1" t="s">
        <v>57</v>
      </c>
      <c r="Q2470" s="107" t="s">
        <v>1499</v>
      </c>
      <c r="R2470" s="16">
        <v>45689</v>
      </c>
      <c r="S2470" s="1" t="s">
        <v>2776</v>
      </c>
      <c r="T2470" s="60" t="s">
        <v>2179</v>
      </c>
    </row>
    <row r="2471" spans="1:20" ht="95.1" customHeight="1" x14ac:dyDescent="0.25">
      <c r="A2471" s="121" t="s">
        <v>2280</v>
      </c>
      <c r="B2471" s="107">
        <v>2732</v>
      </c>
      <c r="C2471" s="107" t="s">
        <v>1496</v>
      </c>
      <c r="D2471" s="107" t="s">
        <v>1812</v>
      </c>
      <c r="E2471" s="36" t="s">
        <v>2636</v>
      </c>
      <c r="F2471" s="63">
        <v>1074026</v>
      </c>
      <c r="G2471" s="110" t="s">
        <v>3036</v>
      </c>
      <c r="H2471" s="45">
        <v>7000</v>
      </c>
      <c r="I2471" s="110" t="s">
        <v>4055</v>
      </c>
      <c r="J2471" s="1" t="s">
        <v>57</v>
      </c>
      <c r="K2471" s="107" t="s">
        <v>2190</v>
      </c>
      <c r="L2471" s="9">
        <v>31.5</v>
      </c>
      <c r="M2471" s="108">
        <f t="shared" si="41"/>
        <v>220500</v>
      </c>
      <c r="N2471" s="5" t="s">
        <v>12</v>
      </c>
      <c r="O2471" s="1" t="s">
        <v>1512</v>
      </c>
      <c r="P2471" s="1" t="s">
        <v>57</v>
      </c>
      <c r="Q2471" s="107" t="s">
        <v>1499</v>
      </c>
      <c r="R2471" s="16">
        <v>45689</v>
      </c>
      <c r="S2471" s="1" t="s">
        <v>2776</v>
      </c>
      <c r="T2471" s="60" t="s">
        <v>2179</v>
      </c>
    </row>
    <row r="2472" spans="1:20" ht="95.1" customHeight="1" x14ac:dyDescent="0.25">
      <c r="A2472" s="121" t="s">
        <v>2280</v>
      </c>
      <c r="B2472" s="107">
        <v>2732</v>
      </c>
      <c r="C2472" s="107" t="s">
        <v>1496</v>
      </c>
      <c r="D2472" s="107" t="s">
        <v>1812</v>
      </c>
      <c r="E2472" s="36" t="s">
        <v>2636</v>
      </c>
      <c r="F2472" s="14" t="s">
        <v>1133</v>
      </c>
      <c r="G2472" s="1" t="s">
        <v>4051</v>
      </c>
      <c r="H2472" s="45">
        <v>2000</v>
      </c>
      <c r="I2472" s="107" t="s">
        <v>1044</v>
      </c>
      <c r="J2472" s="1" t="s">
        <v>57</v>
      </c>
      <c r="K2472" s="107" t="s">
        <v>2206</v>
      </c>
      <c r="L2472" s="9">
        <v>129</v>
      </c>
      <c r="M2472" s="108">
        <f t="shared" si="41"/>
        <v>258000</v>
      </c>
      <c r="N2472" s="5" t="s">
        <v>12</v>
      </c>
      <c r="O2472" s="1" t="s">
        <v>1512</v>
      </c>
      <c r="P2472" s="1" t="s">
        <v>57</v>
      </c>
      <c r="Q2472" s="107" t="s">
        <v>1499</v>
      </c>
      <c r="R2472" s="16">
        <v>45689</v>
      </c>
      <c r="S2472" s="1" t="s">
        <v>2776</v>
      </c>
      <c r="T2472" s="60" t="s">
        <v>2179</v>
      </c>
    </row>
    <row r="2473" spans="1:20" ht="95.1" customHeight="1" x14ac:dyDescent="0.25">
      <c r="A2473" s="121" t="s">
        <v>2280</v>
      </c>
      <c r="B2473" s="107">
        <v>2732</v>
      </c>
      <c r="C2473" s="107" t="s">
        <v>1496</v>
      </c>
      <c r="D2473" s="107" t="s">
        <v>1812</v>
      </c>
      <c r="E2473" s="36" t="s">
        <v>2636</v>
      </c>
      <c r="F2473" s="63">
        <v>1027704</v>
      </c>
      <c r="G2473" s="110" t="s">
        <v>4053</v>
      </c>
      <c r="H2473" s="45">
        <v>250</v>
      </c>
      <c r="I2473" s="107" t="s">
        <v>1044</v>
      </c>
      <c r="J2473" s="1" t="s">
        <v>57</v>
      </c>
      <c r="K2473" s="107" t="s">
        <v>2207</v>
      </c>
      <c r="L2473" s="9">
        <v>301.79000000000002</v>
      </c>
      <c r="M2473" s="108">
        <f t="shared" si="41"/>
        <v>75447.5</v>
      </c>
      <c r="N2473" s="5" t="s">
        <v>12</v>
      </c>
      <c r="O2473" s="1" t="s">
        <v>1512</v>
      </c>
      <c r="P2473" s="1" t="s">
        <v>57</v>
      </c>
      <c r="Q2473" s="107" t="s">
        <v>1499</v>
      </c>
      <c r="R2473" s="16">
        <v>45689</v>
      </c>
      <c r="S2473" s="1" t="s">
        <v>2776</v>
      </c>
      <c r="T2473" s="60" t="s">
        <v>2179</v>
      </c>
    </row>
    <row r="2474" spans="1:20" ht="95.1" customHeight="1" x14ac:dyDescent="0.25">
      <c r="A2474" s="121" t="s">
        <v>2280</v>
      </c>
      <c r="B2474" s="107">
        <v>2732</v>
      </c>
      <c r="C2474" s="107" t="s">
        <v>1496</v>
      </c>
      <c r="D2474" s="107" t="s">
        <v>1812</v>
      </c>
      <c r="E2474" s="36" t="s">
        <v>2636</v>
      </c>
      <c r="F2474" s="63">
        <v>1027704</v>
      </c>
      <c r="G2474" s="110" t="s">
        <v>4053</v>
      </c>
      <c r="H2474" s="45">
        <v>250</v>
      </c>
      <c r="I2474" s="107" t="s">
        <v>1044</v>
      </c>
      <c r="J2474" s="1" t="s">
        <v>57</v>
      </c>
      <c r="K2474" s="107" t="s">
        <v>2207</v>
      </c>
      <c r="L2474" s="9">
        <v>301.79000000000002</v>
      </c>
      <c r="M2474" s="108">
        <f t="shared" si="41"/>
        <v>75447.5</v>
      </c>
      <c r="N2474" s="5" t="s">
        <v>12</v>
      </c>
      <c r="O2474" s="1" t="s">
        <v>1512</v>
      </c>
      <c r="P2474" s="1" t="s">
        <v>57</v>
      </c>
      <c r="Q2474" s="107" t="s">
        <v>1499</v>
      </c>
      <c r="R2474" s="16">
        <v>45689</v>
      </c>
      <c r="S2474" s="1" t="s">
        <v>2776</v>
      </c>
      <c r="T2474" s="60" t="s">
        <v>2179</v>
      </c>
    </row>
    <row r="2475" spans="1:20" ht="95.1" customHeight="1" x14ac:dyDescent="0.25">
      <c r="A2475" s="121" t="s">
        <v>2280</v>
      </c>
      <c r="B2475" s="107">
        <v>2732</v>
      </c>
      <c r="C2475" s="107" t="s">
        <v>1496</v>
      </c>
      <c r="D2475" s="107" t="s">
        <v>1812</v>
      </c>
      <c r="E2475" s="36" t="s">
        <v>2636</v>
      </c>
      <c r="F2475" s="63">
        <v>1094357</v>
      </c>
      <c r="G2475" s="1" t="s">
        <v>4051</v>
      </c>
      <c r="H2475" s="45">
        <v>100</v>
      </c>
      <c r="I2475" s="107" t="s">
        <v>1044</v>
      </c>
      <c r="J2475" s="1" t="s">
        <v>57</v>
      </c>
      <c r="K2475" s="107" t="s">
        <v>2208</v>
      </c>
      <c r="L2475" s="9">
        <v>52.38</v>
      </c>
      <c r="M2475" s="108">
        <f t="shared" si="41"/>
        <v>5238</v>
      </c>
      <c r="N2475" s="5" t="s">
        <v>12</v>
      </c>
      <c r="O2475" s="1" t="s">
        <v>1512</v>
      </c>
      <c r="P2475" s="1" t="s">
        <v>57</v>
      </c>
      <c r="Q2475" s="107" t="s">
        <v>1499</v>
      </c>
      <c r="R2475" s="16">
        <v>45689</v>
      </c>
      <c r="S2475" s="1" t="s">
        <v>2776</v>
      </c>
      <c r="T2475" s="60" t="s">
        <v>2179</v>
      </c>
    </row>
    <row r="2476" spans="1:20" ht="95.1" customHeight="1" x14ac:dyDescent="0.25">
      <c r="A2476" s="121" t="s">
        <v>2280</v>
      </c>
      <c r="B2476" s="107">
        <v>2732</v>
      </c>
      <c r="C2476" s="107" t="s">
        <v>1496</v>
      </c>
      <c r="D2476" s="107" t="s">
        <v>1812</v>
      </c>
      <c r="E2476" s="36" t="s">
        <v>2636</v>
      </c>
      <c r="F2476" s="63">
        <v>1066754</v>
      </c>
      <c r="G2476" s="1" t="s">
        <v>4051</v>
      </c>
      <c r="H2476" s="45">
        <v>192</v>
      </c>
      <c r="I2476" s="107" t="s">
        <v>1044</v>
      </c>
      <c r="J2476" s="1" t="s">
        <v>57</v>
      </c>
      <c r="K2476" s="107" t="s">
        <v>2209</v>
      </c>
      <c r="L2476" s="9">
        <v>69.739999999999995</v>
      </c>
      <c r="M2476" s="108">
        <f t="shared" si="41"/>
        <v>13390.079999999998</v>
      </c>
      <c r="N2476" s="5" t="s">
        <v>12</v>
      </c>
      <c r="O2476" s="1" t="s">
        <v>1512</v>
      </c>
      <c r="P2476" s="1" t="s">
        <v>57</v>
      </c>
      <c r="Q2476" s="107" t="s">
        <v>1499</v>
      </c>
      <c r="R2476" s="16">
        <v>45689</v>
      </c>
      <c r="S2476" s="1" t="s">
        <v>2776</v>
      </c>
      <c r="T2476" s="60" t="s">
        <v>2179</v>
      </c>
    </row>
    <row r="2477" spans="1:20" ht="95.1" customHeight="1" x14ac:dyDescent="0.25">
      <c r="A2477" s="121" t="s">
        <v>2280</v>
      </c>
      <c r="B2477" s="107">
        <v>2732</v>
      </c>
      <c r="C2477" s="107" t="s">
        <v>1496</v>
      </c>
      <c r="D2477" s="107" t="s">
        <v>1812</v>
      </c>
      <c r="E2477" s="36" t="s">
        <v>2636</v>
      </c>
      <c r="F2477" s="63">
        <v>1100852</v>
      </c>
      <c r="G2477" s="1" t="s">
        <v>44</v>
      </c>
      <c r="H2477" s="45">
        <v>468</v>
      </c>
      <c r="I2477" s="107" t="s">
        <v>1044</v>
      </c>
      <c r="J2477" s="1" t="s">
        <v>57</v>
      </c>
      <c r="K2477" s="107" t="s">
        <v>2210</v>
      </c>
      <c r="L2477" s="9">
        <v>18.52</v>
      </c>
      <c r="M2477" s="108">
        <f t="shared" si="41"/>
        <v>8667.36</v>
      </c>
      <c r="N2477" s="5" t="s">
        <v>12</v>
      </c>
      <c r="O2477" s="1" t="s">
        <v>1512</v>
      </c>
      <c r="P2477" s="1" t="s">
        <v>57</v>
      </c>
      <c r="Q2477" s="107" t="s">
        <v>1499</v>
      </c>
      <c r="R2477" s="16">
        <v>45689</v>
      </c>
      <c r="S2477" s="1" t="s">
        <v>2776</v>
      </c>
      <c r="T2477" s="60" t="s">
        <v>2179</v>
      </c>
    </row>
    <row r="2478" spans="1:20" ht="95.1" customHeight="1" x14ac:dyDescent="0.25">
      <c r="A2478" s="121" t="s">
        <v>2280</v>
      </c>
      <c r="B2478" s="107">
        <v>2732</v>
      </c>
      <c r="C2478" s="107" t="s">
        <v>1496</v>
      </c>
      <c r="D2478" s="107" t="s">
        <v>1812</v>
      </c>
      <c r="E2478" s="36" t="s">
        <v>2636</v>
      </c>
      <c r="F2478" s="63">
        <v>1031991</v>
      </c>
      <c r="G2478" s="110" t="s">
        <v>4053</v>
      </c>
      <c r="H2478" s="45">
        <v>360</v>
      </c>
      <c r="I2478" s="107" t="s">
        <v>1044</v>
      </c>
      <c r="J2478" s="1" t="s">
        <v>57</v>
      </c>
      <c r="K2478" s="107" t="s">
        <v>2211</v>
      </c>
      <c r="L2478" s="9">
        <v>36.770000000000003</v>
      </c>
      <c r="M2478" s="108">
        <f t="shared" si="41"/>
        <v>13237.2</v>
      </c>
      <c r="N2478" s="5" t="s">
        <v>12</v>
      </c>
      <c r="O2478" s="1" t="s">
        <v>1512</v>
      </c>
      <c r="P2478" s="1" t="s">
        <v>57</v>
      </c>
      <c r="Q2478" s="107" t="s">
        <v>1499</v>
      </c>
      <c r="R2478" s="16">
        <v>45689</v>
      </c>
      <c r="S2478" s="1" t="s">
        <v>2776</v>
      </c>
      <c r="T2478" s="60" t="s">
        <v>2179</v>
      </c>
    </row>
    <row r="2479" spans="1:20" ht="95.1" customHeight="1" x14ac:dyDescent="0.25">
      <c r="A2479" s="121" t="s">
        <v>2280</v>
      </c>
      <c r="B2479" s="107">
        <v>2732</v>
      </c>
      <c r="C2479" s="107" t="s">
        <v>1496</v>
      </c>
      <c r="D2479" s="107" t="s">
        <v>1812</v>
      </c>
      <c r="E2479" s="36" t="s">
        <v>2636</v>
      </c>
      <c r="F2479" s="63">
        <v>1034581</v>
      </c>
      <c r="G2479" s="1" t="s">
        <v>44</v>
      </c>
      <c r="H2479" s="45">
        <v>750</v>
      </c>
      <c r="I2479" s="107" t="s">
        <v>1044</v>
      </c>
      <c r="J2479" s="1" t="s">
        <v>57</v>
      </c>
      <c r="K2479" s="107" t="s">
        <v>2212</v>
      </c>
      <c r="L2479" s="9">
        <v>19.5</v>
      </c>
      <c r="M2479" s="108">
        <f t="shared" si="41"/>
        <v>14625</v>
      </c>
      <c r="N2479" s="5" t="s">
        <v>12</v>
      </c>
      <c r="O2479" s="1" t="s">
        <v>1512</v>
      </c>
      <c r="P2479" s="1" t="s">
        <v>57</v>
      </c>
      <c r="Q2479" s="107" t="s">
        <v>1499</v>
      </c>
      <c r="R2479" s="16">
        <v>45689</v>
      </c>
      <c r="S2479" s="1" t="s">
        <v>2776</v>
      </c>
      <c r="T2479" s="60" t="s">
        <v>2179</v>
      </c>
    </row>
    <row r="2480" spans="1:20" ht="95.1" customHeight="1" x14ac:dyDescent="0.25">
      <c r="A2480" s="121" t="s">
        <v>2280</v>
      </c>
      <c r="B2480" s="107">
        <v>2732</v>
      </c>
      <c r="C2480" s="107" t="s">
        <v>1496</v>
      </c>
      <c r="D2480" s="107" t="s">
        <v>1812</v>
      </c>
      <c r="E2480" s="36" t="s">
        <v>2636</v>
      </c>
      <c r="F2480" s="63">
        <v>1106080</v>
      </c>
      <c r="G2480" s="110" t="s">
        <v>4053</v>
      </c>
      <c r="H2480" s="45">
        <v>94</v>
      </c>
      <c r="I2480" s="107" t="s">
        <v>1044</v>
      </c>
      <c r="J2480" s="1" t="s">
        <v>57</v>
      </c>
      <c r="K2480" s="107" t="s">
        <v>2213</v>
      </c>
      <c r="L2480" s="9">
        <v>52.79</v>
      </c>
      <c r="M2480" s="108">
        <f t="shared" si="41"/>
        <v>4962.26</v>
      </c>
      <c r="N2480" s="5" t="s">
        <v>12</v>
      </c>
      <c r="O2480" s="1" t="s">
        <v>1512</v>
      </c>
      <c r="P2480" s="1" t="s">
        <v>57</v>
      </c>
      <c r="Q2480" s="107" t="s">
        <v>1499</v>
      </c>
      <c r="R2480" s="16">
        <v>45689</v>
      </c>
      <c r="S2480" s="1" t="s">
        <v>2776</v>
      </c>
      <c r="T2480" s="60" t="s">
        <v>2179</v>
      </c>
    </row>
    <row r="2481" spans="1:20" ht="95.1" customHeight="1" x14ac:dyDescent="0.25">
      <c r="A2481" s="121" t="s">
        <v>2280</v>
      </c>
      <c r="B2481" s="107">
        <v>2732</v>
      </c>
      <c r="C2481" s="107" t="s">
        <v>1496</v>
      </c>
      <c r="D2481" s="107" t="s">
        <v>1812</v>
      </c>
      <c r="E2481" s="36" t="s">
        <v>2636</v>
      </c>
      <c r="F2481" s="63">
        <v>1106862</v>
      </c>
      <c r="G2481" s="1" t="s">
        <v>4051</v>
      </c>
      <c r="H2481" s="45">
        <v>140</v>
      </c>
      <c r="I2481" s="107" t="s">
        <v>1044</v>
      </c>
      <c r="J2481" s="1" t="s">
        <v>57</v>
      </c>
      <c r="K2481" s="107" t="s">
        <v>2214</v>
      </c>
      <c r="L2481" s="9">
        <v>60.5</v>
      </c>
      <c r="M2481" s="108">
        <f t="shared" si="41"/>
        <v>8470</v>
      </c>
      <c r="N2481" s="5" t="s">
        <v>12</v>
      </c>
      <c r="O2481" s="1" t="s">
        <v>1512</v>
      </c>
      <c r="P2481" s="1" t="s">
        <v>57</v>
      </c>
      <c r="Q2481" s="107" t="s">
        <v>1499</v>
      </c>
      <c r="R2481" s="16">
        <v>45689</v>
      </c>
      <c r="S2481" s="1" t="s">
        <v>2776</v>
      </c>
      <c r="T2481" s="60" t="s">
        <v>2179</v>
      </c>
    </row>
    <row r="2482" spans="1:20" ht="95.1" customHeight="1" x14ac:dyDescent="0.25">
      <c r="A2482" s="121" t="s">
        <v>2280</v>
      </c>
      <c r="B2482" s="107">
        <v>2732</v>
      </c>
      <c r="C2482" s="107" t="s">
        <v>1496</v>
      </c>
      <c r="D2482" s="107" t="s">
        <v>1812</v>
      </c>
      <c r="E2482" s="36" t="s">
        <v>2636</v>
      </c>
      <c r="F2482" s="63">
        <v>1102269</v>
      </c>
      <c r="G2482" s="107" t="s">
        <v>1742</v>
      </c>
      <c r="H2482" s="45">
        <v>234</v>
      </c>
      <c r="I2482" s="107" t="s">
        <v>1044</v>
      </c>
      <c r="J2482" s="1" t="s">
        <v>57</v>
      </c>
      <c r="K2482" s="107" t="s">
        <v>2215</v>
      </c>
      <c r="L2482" s="9">
        <v>4</v>
      </c>
      <c r="M2482" s="108">
        <f t="shared" si="41"/>
        <v>936</v>
      </c>
      <c r="N2482" s="5" t="s">
        <v>12</v>
      </c>
      <c r="O2482" s="1" t="s">
        <v>1512</v>
      </c>
      <c r="P2482" s="1" t="s">
        <v>57</v>
      </c>
      <c r="Q2482" s="107" t="s">
        <v>1499</v>
      </c>
      <c r="R2482" s="16">
        <v>45689</v>
      </c>
      <c r="S2482" s="1" t="s">
        <v>2776</v>
      </c>
      <c r="T2482" s="60" t="s">
        <v>2179</v>
      </c>
    </row>
    <row r="2483" spans="1:20" ht="95.1" customHeight="1" x14ac:dyDescent="0.25">
      <c r="A2483" s="121" t="s">
        <v>2280</v>
      </c>
      <c r="B2483" s="107">
        <v>2732</v>
      </c>
      <c r="C2483" s="107" t="s">
        <v>1496</v>
      </c>
      <c r="D2483" s="107" t="s">
        <v>1812</v>
      </c>
      <c r="E2483" s="36" t="s">
        <v>2636</v>
      </c>
      <c r="F2483" s="63">
        <v>1062083</v>
      </c>
      <c r="G2483" s="1" t="s">
        <v>3039</v>
      </c>
      <c r="H2483" s="45">
        <v>16</v>
      </c>
      <c r="I2483" s="107" t="s">
        <v>1044</v>
      </c>
      <c r="J2483" s="1" t="s">
        <v>57</v>
      </c>
      <c r="K2483" s="107" t="s">
        <v>2216</v>
      </c>
      <c r="L2483" s="9">
        <v>71.88</v>
      </c>
      <c r="M2483" s="108">
        <f t="shared" si="41"/>
        <v>1150.08</v>
      </c>
      <c r="N2483" s="5" t="s">
        <v>12</v>
      </c>
      <c r="O2483" s="1" t="s">
        <v>1512</v>
      </c>
      <c r="P2483" s="1" t="s">
        <v>57</v>
      </c>
      <c r="Q2483" s="107" t="s">
        <v>1499</v>
      </c>
      <c r="R2483" s="16">
        <v>45689</v>
      </c>
      <c r="S2483" s="1" t="s">
        <v>2776</v>
      </c>
      <c r="T2483" s="60" t="s">
        <v>2179</v>
      </c>
    </row>
    <row r="2484" spans="1:20" ht="95.1" customHeight="1" x14ac:dyDescent="0.25">
      <c r="A2484" s="121" t="s">
        <v>2280</v>
      </c>
      <c r="B2484" s="107">
        <v>2732</v>
      </c>
      <c r="C2484" s="107" t="s">
        <v>1496</v>
      </c>
      <c r="D2484" s="107" t="s">
        <v>1812</v>
      </c>
      <c r="E2484" s="36" t="s">
        <v>2636</v>
      </c>
      <c r="F2484" s="63">
        <v>110379</v>
      </c>
      <c r="G2484" s="1" t="s">
        <v>4051</v>
      </c>
      <c r="H2484" s="45">
        <v>124</v>
      </c>
      <c r="I2484" s="107" t="s">
        <v>1044</v>
      </c>
      <c r="J2484" s="1" t="s">
        <v>57</v>
      </c>
      <c r="K2484" s="107" t="s">
        <v>2217</v>
      </c>
      <c r="L2484" s="9">
        <v>153.13</v>
      </c>
      <c r="M2484" s="108">
        <f t="shared" si="41"/>
        <v>18988.12</v>
      </c>
      <c r="N2484" s="5" t="s">
        <v>12</v>
      </c>
      <c r="O2484" s="1" t="s">
        <v>1512</v>
      </c>
      <c r="P2484" s="1" t="s">
        <v>57</v>
      </c>
      <c r="Q2484" s="107" t="s">
        <v>1499</v>
      </c>
      <c r="R2484" s="16">
        <v>45689</v>
      </c>
      <c r="S2484" s="1" t="s">
        <v>2776</v>
      </c>
      <c r="T2484" s="60" t="s">
        <v>2179</v>
      </c>
    </row>
    <row r="2485" spans="1:20" ht="95.1" customHeight="1" x14ac:dyDescent="0.25">
      <c r="A2485" s="121" t="s">
        <v>2280</v>
      </c>
      <c r="B2485" s="107">
        <v>2732</v>
      </c>
      <c r="C2485" s="107" t="s">
        <v>1496</v>
      </c>
      <c r="D2485" s="107" t="s">
        <v>1812</v>
      </c>
      <c r="E2485" s="36" t="s">
        <v>2636</v>
      </c>
      <c r="F2485" s="63">
        <v>1114113</v>
      </c>
      <c r="G2485" s="110" t="s">
        <v>3036</v>
      </c>
      <c r="H2485" s="45">
        <v>468</v>
      </c>
      <c r="I2485" s="110" t="s">
        <v>4055</v>
      </c>
      <c r="J2485" s="1" t="s">
        <v>57</v>
      </c>
      <c r="K2485" s="107" t="s">
        <v>2218</v>
      </c>
      <c r="L2485" s="9">
        <v>29.5</v>
      </c>
      <c r="M2485" s="108">
        <f t="shared" si="41"/>
        <v>13806</v>
      </c>
      <c r="N2485" s="5" t="s">
        <v>12</v>
      </c>
      <c r="O2485" s="1" t="s">
        <v>1512</v>
      </c>
      <c r="P2485" s="1" t="s">
        <v>57</v>
      </c>
      <c r="Q2485" s="107" t="s">
        <v>1499</v>
      </c>
      <c r="R2485" s="16">
        <v>45689</v>
      </c>
      <c r="S2485" s="1" t="s">
        <v>2776</v>
      </c>
      <c r="T2485" s="60" t="s">
        <v>2179</v>
      </c>
    </row>
    <row r="2486" spans="1:20" ht="95.1" customHeight="1" x14ac:dyDescent="0.25">
      <c r="A2486" s="121" t="s">
        <v>2280</v>
      </c>
      <c r="B2486" s="107">
        <v>2732</v>
      </c>
      <c r="C2486" s="107" t="s">
        <v>1496</v>
      </c>
      <c r="D2486" s="107" t="s">
        <v>1812</v>
      </c>
      <c r="E2486" s="36" t="s">
        <v>2636</v>
      </c>
      <c r="F2486" s="63">
        <v>1066758</v>
      </c>
      <c r="G2486" s="1" t="s">
        <v>4051</v>
      </c>
      <c r="H2486" s="45">
        <v>64</v>
      </c>
      <c r="I2486" s="107" t="s">
        <v>1044</v>
      </c>
      <c r="J2486" s="1" t="s">
        <v>57</v>
      </c>
      <c r="K2486" s="107" t="s">
        <v>2219</v>
      </c>
      <c r="L2486" s="9">
        <v>155.34</v>
      </c>
      <c r="M2486" s="108">
        <f t="shared" si="41"/>
        <v>9941.76</v>
      </c>
      <c r="N2486" s="5" t="s">
        <v>12</v>
      </c>
      <c r="O2486" s="1" t="s">
        <v>1512</v>
      </c>
      <c r="P2486" s="1" t="s">
        <v>57</v>
      </c>
      <c r="Q2486" s="107" t="s">
        <v>1499</v>
      </c>
      <c r="R2486" s="16">
        <v>45689</v>
      </c>
      <c r="S2486" s="1" t="s">
        <v>2776</v>
      </c>
      <c r="T2486" s="60" t="s">
        <v>2179</v>
      </c>
    </row>
    <row r="2487" spans="1:20" ht="95.1" customHeight="1" x14ac:dyDescent="0.25">
      <c r="A2487" s="121" t="s">
        <v>2280</v>
      </c>
      <c r="B2487" s="107">
        <v>2732</v>
      </c>
      <c r="C2487" s="107" t="s">
        <v>1496</v>
      </c>
      <c r="D2487" s="107" t="s">
        <v>1812</v>
      </c>
      <c r="E2487" s="36" t="s">
        <v>2636</v>
      </c>
      <c r="F2487" s="63">
        <v>1114112</v>
      </c>
      <c r="G2487" s="110" t="s">
        <v>1972</v>
      </c>
      <c r="H2487" s="45">
        <v>468</v>
      </c>
      <c r="I2487" s="107" t="s">
        <v>1044</v>
      </c>
      <c r="J2487" s="1" t="s">
        <v>57</v>
      </c>
      <c r="K2487" s="107" t="s">
        <v>2220</v>
      </c>
      <c r="L2487" s="9">
        <v>4.7</v>
      </c>
      <c r="M2487" s="108">
        <f t="shared" si="41"/>
        <v>2199.6</v>
      </c>
      <c r="N2487" s="5" t="s">
        <v>12</v>
      </c>
      <c r="O2487" s="1" t="s">
        <v>1512</v>
      </c>
      <c r="P2487" s="1" t="s">
        <v>57</v>
      </c>
      <c r="Q2487" s="107" t="s">
        <v>1499</v>
      </c>
      <c r="R2487" s="16">
        <v>45689</v>
      </c>
      <c r="S2487" s="1" t="s">
        <v>2776</v>
      </c>
      <c r="T2487" s="60" t="s">
        <v>2179</v>
      </c>
    </row>
    <row r="2488" spans="1:20" ht="95.1" customHeight="1" x14ac:dyDescent="0.25">
      <c r="A2488" s="121" t="s">
        <v>2280</v>
      </c>
      <c r="B2488" s="107">
        <v>2732</v>
      </c>
      <c r="C2488" s="107" t="s">
        <v>1496</v>
      </c>
      <c r="D2488" s="107" t="s">
        <v>1812</v>
      </c>
      <c r="E2488" s="36" t="s">
        <v>2636</v>
      </c>
      <c r="F2488" s="63">
        <v>1094365</v>
      </c>
      <c r="G2488" s="1" t="s">
        <v>4051</v>
      </c>
      <c r="H2488" s="45">
        <v>200</v>
      </c>
      <c r="I2488" s="107" t="s">
        <v>1044</v>
      </c>
      <c r="J2488" s="1" t="s">
        <v>57</v>
      </c>
      <c r="K2488" s="107" t="s">
        <v>2195</v>
      </c>
      <c r="L2488" s="9">
        <v>80.180000000000007</v>
      </c>
      <c r="M2488" s="108">
        <f t="shared" si="41"/>
        <v>16036.000000000002</v>
      </c>
      <c r="N2488" s="5" t="s">
        <v>12</v>
      </c>
      <c r="O2488" s="1" t="s">
        <v>1512</v>
      </c>
      <c r="P2488" s="1" t="s">
        <v>57</v>
      </c>
      <c r="Q2488" s="107" t="s">
        <v>1499</v>
      </c>
      <c r="R2488" s="16">
        <v>45689</v>
      </c>
      <c r="S2488" s="1" t="s">
        <v>2776</v>
      </c>
      <c r="T2488" s="60" t="s">
        <v>2179</v>
      </c>
    </row>
    <row r="2489" spans="1:20" ht="95.1" customHeight="1" x14ac:dyDescent="0.25">
      <c r="A2489" s="121" t="s">
        <v>2280</v>
      </c>
      <c r="B2489" s="107">
        <v>2732</v>
      </c>
      <c r="C2489" s="107" t="s">
        <v>1496</v>
      </c>
      <c r="D2489" s="107" t="s">
        <v>1812</v>
      </c>
      <c r="E2489" s="36" t="s">
        <v>2636</v>
      </c>
      <c r="F2489" s="63">
        <v>1110231</v>
      </c>
      <c r="G2489" s="1" t="s">
        <v>44</v>
      </c>
      <c r="H2489" s="45">
        <v>188</v>
      </c>
      <c r="I2489" s="107" t="s">
        <v>1044</v>
      </c>
      <c r="J2489" s="1" t="s">
        <v>57</v>
      </c>
      <c r="K2489" s="107" t="s">
        <v>2221</v>
      </c>
      <c r="L2489" s="9">
        <v>4.34</v>
      </c>
      <c r="M2489" s="108">
        <f t="shared" si="41"/>
        <v>815.92</v>
      </c>
      <c r="N2489" s="5" t="s">
        <v>12</v>
      </c>
      <c r="O2489" s="1" t="s">
        <v>1512</v>
      </c>
      <c r="P2489" s="1" t="s">
        <v>57</v>
      </c>
      <c r="Q2489" s="107" t="s">
        <v>1499</v>
      </c>
      <c r="R2489" s="16">
        <v>45689</v>
      </c>
      <c r="S2489" s="1" t="s">
        <v>2776</v>
      </c>
      <c r="T2489" s="60" t="s">
        <v>2179</v>
      </c>
    </row>
    <row r="2490" spans="1:20" ht="95.1" customHeight="1" x14ac:dyDescent="0.25">
      <c r="A2490" s="121" t="s">
        <v>2280</v>
      </c>
      <c r="B2490" s="107">
        <v>2732</v>
      </c>
      <c r="C2490" s="107" t="s">
        <v>1496</v>
      </c>
      <c r="D2490" s="107" t="s">
        <v>1812</v>
      </c>
      <c r="E2490" s="36" t="s">
        <v>2636</v>
      </c>
      <c r="F2490" s="63">
        <v>1115644</v>
      </c>
      <c r="G2490" s="1" t="s">
        <v>44</v>
      </c>
      <c r="H2490" s="45">
        <v>16</v>
      </c>
      <c r="I2490" s="107" t="s">
        <v>1044</v>
      </c>
      <c r="J2490" s="1" t="s">
        <v>57</v>
      </c>
      <c r="K2490" s="107" t="s">
        <v>2222</v>
      </c>
      <c r="L2490" s="9">
        <v>96.59</v>
      </c>
      <c r="M2490" s="108">
        <f t="shared" si="41"/>
        <v>1545.44</v>
      </c>
      <c r="N2490" s="5" t="s">
        <v>12</v>
      </c>
      <c r="O2490" s="1" t="s">
        <v>1512</v>
      </c>
      <c r="P2490" s="1" t="s">
        <v>57</v>
      </c>
      <c r="Q2490" s="107" t="s">
        <v>1499</v>
      </c>
      <c r="R2490" s="16">
        <v>45689</v>
      </c>
      <c r="S2490" s="1" t="s">
        <v>2776</v>
      </c>
      <c r="T2490" s="60" t="s">
        <v>2179</v>
      </c>
    </row>
    <row r="2491" spans="1:20" ht="95.1" customHeight="1" x14ac:dyDescent="0.25">
      <c r="A2491" s="121" t="s">
        <v>2280</v>
      </c>
      <c r="B2491" s="107">
        <v>2732</v>
      </c>
      <c r="C2491" s="107" t="s">
        <v>1496</v>
      </c>
      <c r="D2491" s="107" t="s">
        <v>1812</v>
      </c>
      <c r="E2491" s="36" t="s">
        <v>2636</v>
      </c>
      <c r="F2491" s="63">
        <v>1102549</v>
      </c>
      <c r="G2491" s="107" t="s">
        <v>4049</v>
      </c>
      <c r="H2491" s="45">
        <v>44100</v>
      </c>
      <c r="I2491" s="107" t="s">
        <v>1044</v>
      </c>
      <c r="J2491" s="1" t="s">
        <v>57</v>
      </c>
      <c r="K2491" s="107" t="s">
        <v>2223</v>
      </c>
      <c r="L2491" s="9">
        <v>0.17</v>
      </c>
      <c r="M2491" s="108">
        <f t="shared" si="41"/>
        <v>7497.0000000000009</v>
      </c>
      <c r="N2491" s="5" t="s">
        <v>12</v>
      </c>
      <c r="O2491" s="1" t="s">
        <v>1512</v>
      </c>
      <c r="P2491" s="1" t="s">
        <v>57</v>
      </c>
      <c r="Q2491" s="107" t="s">
        <v>1499</v>
      </c>
      <c r="R2491" s="16">
        <v>45689</v>
      </c>
      <c r="S2491" s="1" t="s">
        <v>2776</v>
      </c>
      <c r="T2491" s="60" t="s">
        <v>2179</v>
      </c>
    </row>
    <row r="2492" spans="1:20" ht="95.1" customHeight="1" x14ac:dyDescent="0.25">
      <c r="A2492" s="121" t="s">
        <v>2280</v>
      </c>
      <c r="B2492" s="107">
        <v>2732</v>
      </c>
      <c r="C2492" s="107" t="s">
        <v>1496</v>
      </c>
      <c r="D2492" s="107" t="s">
        <v>1812</v>
      </c>
      <c r="E2492" s="36" t="s">
        <v>2636</v>
      </c>
      <c r="F2492" s="63">
        <v>1066761</v>
      </c>
      <c r="G2492" s="1" t="s">
        <v>4051</v>
      </c>
      <c r="H2492" s="45">
        <v>32</v>
      </c>
      <c r="I2492" s="107" t="s">
        <v>1044</v>
      </c>
      <c r="J2492" s="1" t="s">
        <v>57</v>
      </c>
      <c r="K2492" s="107" t="s">
        <v>2224</v>
      </c>
      <c r="L2492" s="9">
        <v>111.01</v>
      </c>
      <c r="M2492" s="108">
        <f t="shared" si="41"/>
        <v>3552.32</v>
      </c>
      <c r="N2492" s="5" t="s">
        <v>12</v>
      </c>
      <c r="O2492" s="1" t="s">
        <v>1512</v>
      </c>
      <c r="P2492" s="1" t="s">
        <v>57</v>
      </c>
      <c r="Q2492" s="107" t="s">
        <v>1499</v>
      </c>
      <c r="R2492" s="16">
        <v>45689</v>
      </c>
      <c r="S2492" s="1" t="s">
        <v>2776</v>
      </c>
      <c r="T2492" s="60" t="s">
        <v>2179</v>
      </c>
    </row>
    <row r="2493" spans="1:20" ht="95.1" customHeight="1" x14ac:dyDescent="0.25">
      <c r="A2493" s="121" t="s">
        <v>2280</v>
      </c>
      <c r="B2493" s="107">
        <v>2732</v>
      </c>
      <c r="C2493" s="107" t="s">
        <v>1496</v>
      </c>
      <c r="D2493" s="107" t="s">
        <v>1812</v>
      </c>
      <c r="E2493" s="36" t="s">
        <v>2636</v>
      </c>
      <c r="F2493" s="63">
        <v>1106862</v>
      </c>
      <c r="G2493" s="1" t="s">
        <v>4051</v>
      </c>
      <c r="H2493" s="45">
        <v>24</v>
      </c>
      <c r="I2493" s="107" t="s">
        <v>1044</v>
      </c>
      <c r="J2493" s="1" t="s">
        <v>57</v>
      </c>
      <c r="K2493" s="107" t="s">
        <v>2225</v>
      </c>
      <c r="L2493" s="9">
        <v>108.16</v>
      </c>
      <c r="M2493" s="108">
        <f t="shared" si="41"/>
        <v>2595.84</v>
      </c>
      <c r="N2493" s="5" t="s">
        <v>12</v>
      </c>
      <c r="O2493" s="1" t="s">
        <v>1512</v>
      </c>
      <c r="P2493" s="1" t="s">
        <v>57</v>
      </c>
      <c r="Q2493" s="107" t="s">
        <v>1499</v>
      </c>
      <c r="R2493" s="16">
        <v>45689</v>
      </c>
      <c r="S2493" s="1" t="s">
        <v>2776</v>
      </c>
      <c r="T2493" s="60" t="s">
        <v>2179</v>
      </c>
    </row>
    <row r="2494" spans="1:20" ht="95.1" customHeight="1" x14ac:dyDescent="0.25">
      <c r="A2494" s="121" t="s">
        <v>2280</v>
      </c>
      <c r="B2494" s="107">
        <v>2732</v>
      </c>
      <c r="C2494" s="107" t="s">
        <v>1496</v>
      </c>
      <c r="D2494" s="107" t="s">
        <v>1812</v>
      </c>
      <c r="E2494" s="36" t="s">
        <v>2636</v>
      </c>
      <c r="F2494" s="63">
        <v>1114909</v>
      </c>
      <c r="G2494" s="1" t="s">
        <v>4051</v>
      </c>
      <c r="H2494" s="45">
        <v>506</v>
      </c>
      <c r="I2494" s="107" t="s">
        <v>1044</v>
      </c>
      <c r="J2494" s="1" t="s">
        <v>57</v>
      </c>
      <c r="K2494" s="107" t="s">
        <v>2226</v>
      </c>
      <c r="L2494" s="9">
        <v>9450</v>
      </c>
      <c r="M2494" s="108">
        <f t="shared" si="41"/>
        <v>4781700</v>
      </c>
      <c r="N2494" s="5" t="s">
        <v>12</v>
      </c>
      <c r="O2494" s="1" t="s">
        <v>1512</v>
      </c>
      <c r="P2494" s="1" t="s">
        <v>57</v>
      </c>
      <c r="Q2494" s="107" t="s">
        <v>1499</v>
      </c>
      <c r="R2494" s="16">
        <v>45689</v>
      </c>
      <c r="S2494" s="1" t="s">
        <v>2776</v>
      </c>
      <c r="T2494" s="60" t="s">
        <v>2179</v>
      </c>
    </row>
    <row r="2495" spans="1:20" ht="95.1" customHeight="1" x14ac:dyDescent="0.25">
      <c r="A2495" s="121" t="s">
        <v>2280</v>
      </c>
      <c r="B2495" s="107">
        <v>2732</v>
      </c>
      <c r="C2495" s="107" t="s">
        <v>1496</v>
      </c>
      <c r="D2495" s="107" t="s">
        <v>1812</v>
      </c>
      <c r="E2495" s="36" t="s">
        <v>2636</v>
      </c>
      <c r="F2495" s="63">
        <v>1114907</v>
      </c>
      <c r="G2495" s="1" t="s">
        <v>4051</v>
      </c>
      <c r="H2495" s="45">
        <v>252</v>
      </c>
      <c r="I2495" s="107" t="s">
        <v>1044</v>
      </c>
      <c r="J2495" s="1" t="s">
        <v>57</v>
      </c>
      <c r="K2495" s="107" t="s">
        <v>2227</v>
      </c>
      <c r="L2495" s="9">
        <v>1800</v>
      </c>
      <c r="M2495" s="108">
        <f t="shared" si="41"/>
        <v>453600</v>
      </c>
      <c r="N2495" s="5" t="s">
        <v>12</v>
      </c>
      <c r="O2495" s="1" t="s">
        <v>1512</v>
      </c>
      <c r="P2495" s="1" t="s">
        <v>57</v>
      </c>
      <c r="Q2495" s="107" t="s">
        <v>1499</v>
      </c>
      <c r="R2495" s="16">
        <v>45689</v>
      </c>
      <c r="S2495" s="1" t="s">
        <v>2776</v>
      </c>
      <c r="T2495" s="60" t="s">
        <v>2179</v>
      </c>
    </row>
    <row r="2496" spans="1:20" ht="95.1" customHeight="1" x14ac:dyDescent="0.25">
      <c r="A2496" s="121" t="s">
        <v>2280</v>
      </c>
      <c r="B2496" s="107">
        <v>2732</v>
      </c>
      <c r="C2496" s="107" t="s">
        <v>1496</v>
      </c>
      <c r="D2496" s="107" t="s">
        <v>1812</v>
      </c>
      <c r="E2496" s="36" t="s">
        <v>2636</v>
      </c>
      <c r="F2496" s="63">
        <v>1115649</v>
      </c>
      <c r="G2496" s="107" t="s">
        <v>2188</v>
      </c>
      <c r="H2496" s="45">
        <v>93600</v>
      </c>
      <c r="I2496" s="107" t="s">
        <v>1044</v>
      </c>
      <c r="J2496" s="1" t="s">
        <v>57</v>
      </c>
      <c r="K2496" s="107" t="s">
        <v>2228</v>
      </c>
      <c r="L2496" s="9">
        <v>0.1</v>
      </c>
      <c r="M2496" s="108">
        <f t="shared" si="41"/>
        <v>9360</v>
      </c>
      <c r="N2496" s="5" t="s">
        <v>12</v>
      </c>
      <c r="O2496" s="1" t="s">
        <v>1512</v>
      </c>
      <c r="P2496" s="1" t="s">
        <v>57</v>
      </c>
      <c r="Q2496" s="107" t="s">
        <v>1499</v>
      </c>
      <c r="R2496" s="16">
        <v>45689</v>
      </c>
      <c r="S2496" s="1" t="s">
        <v>2776</v>
      </c>
      <c r="T2496" s="60" t="s">
        <v>2179</v>
      </c>
    </row>
    <row r="2497" spans="1:20" ht="95.1" customHeight="1" x14ac:dyDescent="0.25">
      <c r="A2497" s="121" t="s">
        <v>2280</v>
      </c>
      <c r="B2497" s="107">
        <v>2732</v>
      </c>
      <c r="C2497" s="107" t="s">
        <v>1496</v>
      </c>
      <c r="D2497" s="107" t="s">
        <v>1812</v>
      </c>
      <c r="E2497" s="36" t="s">
        <v>2636</v>
      </c>
      <c r="F2497" s="63">
        <v>1094328</v>
      </c>
      <c r="G2497" s="1" t="s">
        <v>4051</v>
      </c>
      <c r="H2497" s="45">
        <v>46.8</v>
      </c>
      <c r="I2497" s="107" t="s">
        <v>1044</v>
      </c>
      <c r="J2497" s="1" t="s">
        <v>57</v>
      </c>
      <c r="K2497" s="107" t="s">
        <v>2183</v>
      </c>
      <c r="L2497" s="9">
        <v>409.94</v>
      </c>
      <c r="M2497" s="108">
        <f t="shared" si="41"/>
        <v>19185.191999999999</v>
      </c>
      <c r="N2497" s="5" t="s">
        <v>12</v>
      </c>
      <c r="O2497" s="1" t="s">
        <v>1512</v>
      </c>
      <c r="P2497" s="1" t="s">
        <v>57</v>
      </c>
      <c r="Q2497" s="107" t="s">
        <v>1499</v>
      </c>
      <c r="R2497" s="16">
        <v>45689</v>
      </c>
      <c r="S2497" s="1" t="s">
        <v>2776</v>
      </c>
      <c r="T2497" s="60" t="s">
        <v>2179</v>
      </c>
    </row>
    <row r="2498" spans="1:20" ht="95.1" customHeight="1" x14ac:dyDescent="0.25">
      <c r="A2498" s="121" t="s">
        <v>2280</v>
      </c>
      <c r="B2498" s="107">
        <v>2732</v>
      </c>
      <c r="C2498" s="107" t="s">
        <v>1496</v>
      </c>
      <c r="D2498" s="107" t="s">
        <v>1812</v>
      </c>
      <c r="E2498" s="36" t="s">
        <v>2636</v>
      </c>
      <c r="F2498" s="63">
        <v>1101527</v>
      </c>
      <c r="G2498" s="1" t="s">
        <v>4051</v>
      </c>
      <c r="H2498" s="45">
        <v>243.6</v>
      </c>
      <c r="I2498" s="107" t="s">
        <v>1044</v>
      </c>
      <c r="J2498" s="1" t="s">
        <v>57</v>
      </c>
      <c r="K2498" s="107" t="s">
        <v>2229</v>
      </c>
      <c r="L2498" s="9">
        <v>656.69</v>
      </c>
      <c r="M2498" s="108">
        <f t="shared" si="41"/>
        <v>159969.68400000001</v>
      </c>
      <c r="N2498" s="5" t="s">
        <v>12</v>
      </c>
      <c r="O2498" s="1" t="s">
        <v>1512</v>
      </c>
      <c r="P2498" s="1" t="s">
        <v>57</v>
      </c>
      <c r="Q2498" s="107" t="s">
        <v>1499</v>
      </c>
      <c r="R2498" s="16">
        <v>45689</v>
      </c>
      <c r="S2498" s="1" t="s">
        <v>2776</v>
      </c>
      <c r="T2498" s="60" t="s">
        <v>2179</v>
      </c>
    </row>
    <row r="2499" spans="1:20" ht="95.1" customHeight="1" x14ac:dyDescent="0.25">
      <c r="A2499" s="121" t="s">
        <v>2280</v>
      </c>
      <c r="B2499" s="107">
        <v>2732</v>
      </c>
      <c r="C2499" s="107" t="s">
        <v>1496</v>
      </c>
      <c r="D2499" s="107" t="s">
        <v>1812</v>
      </c>
      <c r="E2499" s="36" t="s">
        <v>2636</v>
      </c>
      <c r="F2499" s="63">
        <v>1066786</v>
      </c>
      <c r="G2499" s="1" t="s">
        <v>4051</v>
      </c>
      <c r="H2499" s="45">
        <v>248.64</v>
      </c>
      <c r="I2499" s="107" t="s">
        <v>1044</v>
      </c>
      <c r="J2499" s="1" t="s">
        <v>57</v>
      </c>
      <c r="K2499" s="107" t="s">
        <v>2230</v>
      </c>
      <c r="L2499" s="9">
        <v>174.5</v>
      </c>
      <c r="M2499" s="108">
        <f t="shared" si="41"/>
        <v>43387.68</v>
      </c>
      <c r="N2499" s="5" t="s">
        <v>12</v>
      </c>
      <c r="O2499" s="1" t="s">
        <v>1512</v>
      </c>
      <c r="P2499" s="1" t="s">
        <v>57</v>
      </c>
      <c r="Q2499" s="107" t="s">
        <v>1499</v>
      </c>
      <c r="R2499" s="16">
        <v>45689</v>
      </c>
      <c r="S2499" s="1" t="s">
        <v>2776</v>
      </c>
      <c r="T2499" s="60" t="s">
        <v>2179</v>
      </c>
    </row>
    <row r="2500" spans="1:20" ht="95.1" customHeight="1" x14ac:dyDescent="0.25">
      <c r="A2500" s="121" t="s">
        <v>2280</v>
      </c>
      <c r="B2500" s="107">
        <v>2732</v>
      </c>
      <c r="C2500" s="107" t="s">
        <v>1496</v>
      </c>
      <c r="D2500" s="107" t="s">
        <v>1812</v>
      </c>
      <c r="E2500" s="36" t="s">
        <v>2636</v>
      </c>
      <c r="F2500" s="63">
        <v>1066779</v>
      </c>
      <c r="G2500" s="1" t="s">
        <v>4051</v>
      </c>
      <c r="H2500" s="45">
        <v>16</v>
      </c>
      <c r="I2500" s="107" t="s">
        <v>1044</v>
      </c>
      <c r="J2500" s="1" t="s">
        <v>57</v>
      </c>
      <c r="K2500" s="107" t="s">
        <v>2231</v>
      </c>
      <c r="L2500" s="9">
        <v>97.2</v>
      </c>
      <c r="M2500" s="108">
        <f t="shared" si="41"/>
        <v>1555.2</v>
      </c>
      <c r="N2500" s="5" t="s">
        <v>12</v>
      </c>
      <c r="O2500" s="1" t="s">
        <v>1512</v>
      </c>
      <c r="P2500" s="1" t="s">
        <v>57</v>
      </c>
      <c r="Q2500" s="107" t="s">
        <v>1499</v>
      </c>
      <c r="R2500" s="16">
        <v>45689</v>
      </c>
      <c r="S2500" s="1" t="s">
        <v>2776</v>
      </c>
      <c r="T2500" s="60" t="s">
        <v>2179</v>
      </c>
    </row>
    <row r="2501" spans="1:20" ht="95.1" customHeight="1" x14ac:dyDescent="0.25">
      <c r="A2501" s="121" t="s">
        <v>2280</v>
      </c>
      <c r="B2501" s="107">
        <v>2732</v>
      </c>
      <c r="C2501" s="107" t="s">
        <v>1496</v>
      </c>
      <c r="D2501" s="107" t="s">
        <v>1812</v>
      </c>
      <c r="E2501" s="36" t="s">
        <v>2636</v>
      </c>
      <c r="F2501" s="63">
        <v>1094350</v>
      </c>
      <c r="G2501" s="1" t="s">
        <v>4051</v>
      </c>
      <c r="H2501" s="45">
        <v>106</v>
      </c>
      <c r="I2501" s="107" t="s">
        <v>1044</v>
      </c>
      <c r="J2501" s="1" t="s">
        <v>57</v>
      </c>
      <c r="K2501" s="107" t="s">
        <v>2232</v>
      </c>
      <c r="L2501" s="9">
        <v>490</v>
      </c>
      <c r="M2501" s="108">
        <f t="shared" si="41"/>
        <v>51940</v>
      </c>
      <c r="N2501" s="5" t="s">
        <v>12</v>
      </c>
      <c r="O2501" s="1" t="s">
        <v>1512</v>
      </c>
      <c r="P2501" s="1" t="s">
        <v>57</v>
      </c>
      <c r="Q2501" s="107" t="s">
        <v>1499</v>
      </c>
      <c r="R2501" s="16">
        <v>45689</v>
      </c>
      <c r="S2501" s="1" t="s">
        <v>2776</v>
      </c>
      <c r="T2501" s="60" t="s">
        <v>2179</v>
      </c>
    </row>
    <row r="2502" spans="1:20" ht="95.1" customHeight="1" x14ac:dyDescent="0.25">
      <c r="A2502" s="121" t="s">
        <v>2280</v>
      </c>
      <c r="B2502" s="107">
        <v>2732</v>
      </c>
      <c r="C2502" s="107" t="s">
        <v>1496</v>
      </c>
      <c r="D2502" s="107" t="s">
        <v>1812</v>
      </c>
      <c r="E2502" s="36" t="s">
        <v>2636</v>
      </c>
      <c r="F2502" s="63">
        <v>1106080</v>
      </c>
      <c r="G2502" s="110" t="s">
        <v>4053</v>
      </c>
      <c r="H2502" s="45">
        <v>1108</v>
      </c>
      <c r="I2502" s="107" t="s">
        <v>1044</v>
      </c>
      <c r="J2502" s="1" t="s">
        <v>57</v>
      </c>
      <c r="K2502" s="107" t="s">
        <v>2213</v>
      </c>
      <c r="L2502" s="9">
        <v>79.11</v>
      </c>
      <c r="M2502" s="108">
        <f t="shared" si="41"/>
        <v>87653.88</v>
      </c>
      <c r="N2502" s="5" t="s">
        <v>12</v>
      </c>
      <c r="O2502" s="1" t="s">
        <v>1512</v>
      </c>
      <c r="P2502" s="1" t="s">
        <v>57</v>
      </c>
      <c r="Q2502" s="107" t="s">
        <v>1499</v>
      </c>
      <c r="R2502" s="16">
        <v>45689</v>
      </c>
      <c r="S2502" s="1" t="s">
        <v>2776</v>
      </c>
      <c r="T2502" s="60" t="s">
        <v>2179</v>
      </c>
    </row>
    <row r="2503" spans="1:20" ht="95.1" customHeight="1" x14ac:dyDescent="0.25">
      <c r="A2503" s="121" t="s">
        <v>2280</v>
      </c>
      <c r="B2503" s="107">
        <v>2732</v>
      </c>
      <c r="C2503" s="107" t="s">
        <v>1496</v>
      </c>
      <c r="D2503" s="107" t="s">
        <v>1812</v>
      </c>
      <c r="E2503" s="36" t="s">
        <v>2636</v>
      </c>
      <c r="F2503" s="63">
        <v>1013880</v>
      </c>
      <c r="G2503" s="110" t="s">
        <v>4049</v>
      </c>
      <c r="H2503" s="45">
        <v>2080</v>
      </c>
      <c r="I2503" s="107" t="s">
        <v>1044</v>
      </c>
      <c r="J2503" s="1" t="s">
        <v>57</v>
      </c>
      <c r="K2503" s="107" t="s">
        <v>2233</v>
      </c>
      <c r="L2503" s="9">
        <v>0.33</v>
      </c>
      <c r="M2503" s="108">
        <f t="shared" si="41"/>
        <v>686.4</v>
      </c>
      <c r="N2503" s="5" t="s">
        <v>12</v>
      </c>
      <c r="O2503" s="1" t="s">
        <v>1512</v>
      </c>
      <c r="P2503" s="1" t="s">
        <v>57</v>
      </c>
      <c r="Q2503" s="107" t="s">
        <v>1499</v>
      </c>
      <c r="R2503" s="16">
        <v>45689</v>
      </c>
      <c r="S2503" s="1" t="s">
        <v>2776</v>
      </c>
      <c r="T2503" s="60" t="s">
        <v>2179</v>
      </c>
    </row>
    <row r="2504" spans="1:20" ht="95.1" customHeight="1" x14ac:dyDescent="0.25">
      <c r="A2504" s="121" t="s">
        <v>2280</v>
      </c>
      <c r="B2504" s="107">
        <v>2732</v>
      </c>
      <c r="C2504" s="107" t="s">
        <v>1496</v>
      </c>
      <c r="D2504" s="107" t="s">
        <v>1812</v>
      </c>
      <c r="E2504" s="36" t="s">
        <v>2636</v>
      </c>
      <c r="F2504" s="63">
        <v>2664</v>
      </c>
      <c r="G2504" s="1" t="s">
        <v>4051</v>
      </c>
      <c r="H2504" s="45">
        <v>150</v>
      </c>
      <c r="I2504" s="107" t="s">
        <v>1044</v>
      </c>
      <c r="J2504" s="1" t="s">
        <v>57</v>
      </c>
      <c r="K2504" s="107" t="s">
        <v>2234</v>
      </c>
      <c r="L2504" s="9">
        <v>87.5</v>
      </c>
      <c r="M2504" s="108">
        <f t="shared" si="41"/>
        <v>13125</v>
      </c>
      <c r="N2504" s="5" t="s">
        <v>12</v>
      </c>
      <c r="O2504" s="1" t="s">
        <v>1512</v>
      </c>
      <c r="P2504" s="1" t="s">
        <v>57</v>
      </c>
      <c r="Q2504" s="107" t="s">
        <v>1499</v>
      </c>
      <c r="R2504" s="16">
        <v>45689</v>
      </c>
      <c r="S2504" s="1" t="s">
        <v>2776</v>
      </c>
      <c r="T2504" s="60" t="s">
        <v>2179</v>
      </c>
    </row>
    <row r="2505" spans="1:20" ht="95.1" customHeight="1" x14ac:dyDescent="0.25">
      <c r="A2505" s="121" t="s">
        <v>2280</v>
      </c>
      <c r="B2505" s="107">
        <v>2732</v>
      </c>
      <c r="C2505" s="107" t="s">
        <v>1496</v>
      </c>
      <c r="D2505" s="107" t="s">
        <v>1812</v>
      </c>
      <c r="E2505" s="36" t="s">
        <v>2636</v>
      </c>
      <c r="F2505" s="63">
        <v>2666</v>
      </c>
      <c r="G2505" s="110" t="s">
        <v>1544</v>
      </c>
      <c r="H2505" s="45">
        <v>936</v>
      </c>
      <c r="I2505" s="107" t="s">
        <v>1044</v>
      </c>
      <c r="J2505" s="1" t="s">
        <v>57</v>
      </c>
      <c r="K2505" s="107" t="s">
        <v>2235</v>
      </c>
      <c r="L2505" s="9">
        <v>2.08</v>
      </c>
      <c r="M2505" s="108">
        <f t="shared" si="41"/>
        <v>1946.88</v>
      </c>
      <c r="N2505" s="5" t="s">
        <v>12</v>
      </c>
      <c r="O2505" s="1" t="s">
        <v>1512</v>
      </c>
      <c r="P2505" s="1" t="s">
        <v>57</v>
      </c>
      <c r="Q2505" s="107" t="s">
        <v>1499</v>
      </c>
      <c r="R2505" s="16">
        <v>45689</v>
      </c>
      <c r="S2505" s="1" t="s">
        <v>2776</v>
      </c>
      <c r="T2505" s="60" t="s">
        <v>2179</v>
      </c>
    </row>
    <row r="2506" spans="1:20" ht="95.1" customHeight="1" x14ac:dyDescent="0.25">
      <c r="A2506" s="121" t="s">
        <v>2280</v>
      </c>
      <c r="B2506" s="107">
        <v>2732</v>
      </c>
      <c r="C2506" s="107" t="s">
        <v>1496</v>
      </c>
      <c r="D2506" s="107" t="s">
        <v>1812</v>
      </c>
      <c r="E2506" s="36" t="s">
        <v>2636</v>
      </c>
      <c r="F2506" s="63">
        <v>2724</v>
      </c>
      <c r="G2506" s="110" t="s">
        <v>1544</v>
      </c>
      <c r="H2506" s="45">
        <v>468</v>
      </c>
      <c r="I2506" s="107" t="s">
        <v>1044</v>
      </c>
      <c r="J2506" s="1" t="s">
        <v>57</v>
      </c>
      <c r="K2506" s="107" t="s">
        <v>2236</v>
      </c>
      <c r="L2506" s="9">
        <v>1.93</v>
      </c>
      <c r="M2506" s="108">
        <f t="shared" si="41"/>
        <v>903.24</v>
      </c>
      <c r="N2506" s="5" t="s">
        <v>12</v>
      </c>
      <c r="O2506" s="1" t="s">
        <v>1512</v>
      </c>
      <c r="P2506" s="1" t="s">
        <v>57</v>
      </c>
      <c r="Q2506" s="107" t="s">
        <v>1499</v>
      </c>
      <c r="R2506" s="16">
        <v>45689</v>
      </c>
      <c r="S2506" s="1" t="s">
        <v>2776</v>
      </c>
      <c r="T2506" s="60" t="s">
        <v>2179</v>
      </c>
    </row>
    <row r="2507" spans="1:20" ht="95.1" customHeight="1" x14ac:dyDescent="0.25">
      <c r="A2507" s="121" t="s">
        <v>2280</v>
      </c>
      <c r="B2507" s="107">
        <v>2732</v>
      </c>
      <c r="C2507" s="107" t="s">
        <v>1496</v>
      </c>
      <c r="D2507" s="107" t="s">
        <v>1812</v>
      </c>
      <c r="E2507" s="36" t="s">
        <v>2636</v>
      </c>
      <c r="F2507" s="63">
        <v>1094357</v>
      </c>
      <c r="G2507" s="1" t="s">
        <v>4051</v>
      </c>
      <c r="H2507" s="45">
        <v>76</v>
      </c>
      <c r="I2507" s="107" t="s">
        <v>1044</v>
      </c>
      <c r="J2507" s="1" t="s">
        <v>57</v>
      </c>
      <c r="K2507" s="107" t="s">
        <v>2208</v>
      </c>
      <c r="L2507" s="9">
        <v>68.75</v>
      </c>
      <c r="M2507" s="108">
        <f t="shared" si="41"/>
        <v>5225</v>
      </c>
      <c r="N2507" s="5" t="s">
        <v>12</v>
      </c>
      <c r="O2507" s="1" t="s">
        <v>1512</v>
      </c>
      <c r="P2507" s="1" t="s">
        <v>57</v>
      </c>
      <c r="Q2507" s="107" t="s">
        <v>1499</v>
      </c>
      <c r="R2507" s="16">
        <v>45689</v>
      </c>
      <c r="S2507" s="1" t="s">
        <v>2776</v>
      </c>
      <c r="T2507" s="60" t="s">
        <v>2179</v>
      </c>
    </row>
    <row r="2508" spans="1:20" ht="95.1" customHeight="1" x14ac:dyDescent="0.25">
      <c r="A2508" s="121" t="s">
        <v>2280</v>
      </c>
      <c r="B2508" s="107">
        <v>2732</v>
      </c>
      <c r="C2508" s="107" t="s">
        <v>1496</v>
      </c>
      <c r="D2508" s="107" t="s">
        <v>1812</v>
      </c>
      <c r="E2508" s="36" t="s">
        <v>2636</v>
      </c>
      <c r="F2508" s="63">
        <v>2669</v>
      </c>
      <c r="G2508" s="1" t="s">
        <v>4051</v>
      </c>
      <c r="H2508" s="45">
        <v>124</v>
      </c>
      <c r="I2508" s="107" t="s">
        <v>1044</v>
      </c>
      <c r="J2508" s="1" t="s">
        <v>57</v>
      </c>
      <c r="K2508" s="107" t="s">
        <v>2237</v>
      </c>
      <c r="L2508" s="9">
        <v>102.5</v>
      </c>
      <c r="M2508" s="108">
        <f t="shared" si="41"/>
        <v>12710</v>
      </c>
      <c r="N2508" s="5" t="s">
        <v>12</v>
      </c>
      <c r="O2508" s="1" t="s">
        <v>1512</v>
      </c>
      <c r="P2508" s="1" t="s">
        <v>57</v>
      </c>
      <c r="Q2508" s="107" t="s">
        <v>1499</v>
      </c>
      <c r="R2508" s="16">
        <v>45689</v>
      </c>
      <c r="S2508" s="1" t="s">
        <v>2776</v>
      </c>
      <c r="T2508" s="60" t="s">
        <v>2179</v>
      </c>
    </row>
    <row r="2509" spans="1:20" ht="95.1" customHeight="1" x14ac:dyDescent="0.25">
      <c r="A2509" s="121" t="s">
        <v>2280</v>
      </c>
      <c r="B2509" s="107">
        <v>2732</v>
      </c>
      <c r="C2509" s="107" t="s">
        <v>1496</v>
      </c>
      <c r="D2509" s="107" t="s">
        <v>1812</v>
      </c>
      <c r="E2509" s="36" t="s">
        <v>2636</v>
      </c>
      <c r="F2509" s="63">
        <v>1066754</v>
      </c>
      <c r="G2509" s="1" t="s">
        <v>4051</v>
      </c>
      <c r="H2509" s="45">
        <v>2000</v>
      </c>
      <c r="I2509" s="107" t="s">
        <v>1044</v>
      </c>
      <c r="J2509" s="1" t="s">
        <v>57</v>
      </c>
      <c r="K2509" s="107" t="s">
        <v>2206</v>
      </c>
      <c r="L2509" s="9">
        <v>125.89</v>
      </c>
      <c r="M2509" s="108">
        <f t="shared" ref="M2509:M2532" si="42">H2509*L2509</f>
        <v>251780</v>
      </c>
      <c r="N2509" s="5" t="s">
        <v>12</v>
      </c>
      <c r="O2509" s="1" t="s">
        <v>1512</v>
      </c>
      <c r="P2509" s="1" t="s">
        <v>57</v>
      </c>
      <c r="Q2509" s="107" t="s">
        <v>1499</v>
      </c>
      <c r="R2509" s="16">
        <v>45689</v>
      </c>
      <c r="S2509" s="1" t="s">
        <v>2776</v>
      </c>
      <c r="T2509" s="60" t="s">
        <v>2179</v>
      </c>
    </row>
    <row r="2510" spans="1:20" ht="95.1" customHeight="1" x14ac:dyDescent="0.25">
      <c r="A2510" s="121" t="s">
        <v>2280</v>
      </c>
      <c r="B2510" s="107">
        <v>2732</v>
      </c>
      <c r="C2510" s="107" t="s">
        <v>1496</v>
      </c>
      <c r="D2510" s="107" t="s">
        <v>1812</v>
      </c>
      <c r="E2510" s="36" t="s">
        <v>2636</v>
      </c>
      <c r="F2510" s="63">
        <v>2670</v>
      </c>
      <c r="G2510" s="107" t="s">
        <v>2188</v>
      </c>
      <c r="H2510" s="45">
        <v>87100</v>
      </c>
      <c r="I2510" s="107" t="s">
        <v>1044</v>
      </c>
      <c r="J2510" s="1" t="s">
        <v>57</v>
      </c>
      <c r="K2510" s="107" t="s">
        <v>2238</v>
      </c>
      <c r="L2510" s="9">
        <v>34.99</v>
      </c>
      <c r="M2510" s="108">
        <f t="shared" si="42"/>
        <v>3047629</v>
      </c>
      <c r="N2510" s="5" t="s">
        <v>12</v>
      </c>
      <c r="O2510" s="1" t="s">
        <v>1512</v>
      </c>
      <c r="P2510" s="1" t="s">
        <v>57</v>
      </c>
      <c r="Q2510" s="107" t="s">
        <v>1499</v>
      </c>
      <c r="R2510" s="16">
        <v>45689</v>
      </c>
      <c r="S2510" s="1" t="s">
        <v>2776</v>
      </c>
      <c r="T2510" s="60" t="s">
        <v>2179</v>
      </c>
    </row>
    <row r="2511" spans="1:20" ht="95.1" customHeight="1" x14ac:dyDescent="0.25">
      <c r="A2511" s="121" t="s">
        <v>2280</v>
      </c>
      <c r="B2511" s="107">
        <v>2732</v>
      </c>
      <c r="C2511" s="107" t="s">
        <v>1496</v>
      </c>
      <c r="D2511" s="107" t="s">
        <v>1812</v>
      </c>
      <c r="E2511" s="36" t="s">
        <v>2636</v>
      </c>
      <c r="F2511" s="63">
        <v>1066765</v>
      </c>
      <c r="G2511" s="1" t="s">
        <v>4051</v>
      </c>
      <c r="H2511" s="45">
        <v>6000</v>
      </c>
      <c r="I2511" s="107" t="s">
        <v>1044</v>
      </c>
      <c r="J2511" s="1" t="s">
        <v>57</v>
      </c>
      <c r="K2511" s="107" t="s">
        <v>2482</v>
      </c>
      <c r="L2511" s="9">
        <v>74.290000000000006</v>
      </c>
      <c r="M2511" s="108">
        <f t="shared" si="42"/>
        <v>445740.00000000006</v>
      </c>
      <c r="N2511" s="5" t="s">
        <v>12</v>
      </c>
      <c r="O2511" s="1" t="s">
        <v>1512</v>
      </c>
      <c r="P2511" s="1" t="s">
        <v>57</v>
      </c>
      <c r="Q2511" s="107" t="s">
        <v>1499</v>
      </c>
      <c r="R2511" s="16">
        <v>45689</v>
      </c>
      <c r="S2511" s="1" t="s">
        <v>2776</v>
      </c>
      <c r="T2511" s="60" t="s">
        <v>2239</v>
      </c>
    </row>
    <row r="2512" spans="1:20" ht="95.1" customHeight="1" x14ac:dyDescent="0.25">
      <c r="A2512" s="121" t="s">
        <v>2280</v>
      </c>
      <c r="B2512" s="107">
        <v>2732</v>
      </c>
      <c r="C2512" s="107" t="s">
        <v>1496</v>
      </c>
      <c r="D2512" s="107" t="s">
        <v>1812</v>
      </c>
      <c r="E2512" s="36" t="s">
        <v>2636</v>
      </c>
      <c r="F2512" s="14" t="s">
        <v>1133</v>
      </c>
      <c r="G2512" s="110" t="s">
        <v>1742</v>
      </c>
      <c r="H2512" s="141">
        <v>7000</v>
      </c>
      <c r="I2512" s="107" t="s">
        <v>1044</v>
      </c>
      <c r="J2512" s="1" t="s">
        <v>57</v>
      </c>
      <c r="K2512" s="107" t="s">
        <v>2240</v>
      </c>
      <c r="L2512" s="9">
        <v>3.2</v>
      </c>
      <c r="M2512" s="108">
        <f t="shared" si="42"/>
        <v>22400</v>
      </c>
      <c r="N2512" s="5" t="s">
        <v>12</v>
      </c>
      <c r="O2512" s="1" t="s">
        <v>1512</v>
      </c>
      <c r="P2512" s="1" t="s">
        <v>57</v>
      </c>
      <c r="Q2512" s="107" t="s">
        <v>1499</v>
      </c>
      <c r="R2512" s="16">
        <v>45689</v>
      </c>
      <c r="S2512" s="1" t="s">
        <v>2776</v>
      </c>
      <c r="T2512" s="60" t="s">
        <v>2239</v>
      </c>
    </row>
    <row r="2513" spans="1:20" ht="95.1" customHeight="1" x14ac:dyDescent="0.25">
      <c r="A2513" s="121" t="s">
        <v>2280</v>
      </c>
      <c r="B2513" s="107">
        <v>2732</v>
      </c>
      <c r="C2513" s="107" t="s">
        <v>1496</v>
      </c>
      <c r="D2513" s="107" t="s">
        <v>1812</v>
      </c>
      <c r="E2513" s="36" t="s">
        <v>2636</v>
      </c>
      <c r="F2513" s="63">
        <v>1066754</v>
      </c>
      <c r="G2513" s="1" t="s">
        <v>4051</v>
      </c>
      <c r="H2513" s="45">
        <v>200</v>
      </c>
      <c r="I2513" s="107" t="s">
        <v>1044</v>
      </c>
      <c r="J2513" s="1" t="s">
        <v>57</v>
      </c>
      <c r="K2513" s="107" t="s">
        <v>2206</v>
      </c>
      <c r="L2513" s="9">
        <v>125.89</v>
      </c>
      <c r="M2513" s="108">
        <f t="shared" si="42"/>
        <v>25178</v>
      </c>
      <c r="N2513" s="5" t="s">
        <v>12</v>
      </c>
      <c r="O2513" s="1" t="s">
        <v>1512</v>
      </c>
      <c r="P2513" s="1" t="s">
        <v>57</v>
      </c>
      <c r="Q2513" s="107" t="s">
        <v>1499</v>
      </c>
      <c r="R2513" s="16">
        <v>45689</v>
      </c>
      <c r="S2513" s="1" t="s">
        <v>2776</v>
      </c>
      <c r="T2513" s="60" t="s">
        <v>2241</v>
      </c>
    </row>
    <row r="2514" spans="1:20" ht="95.1" customHeight="1" x14ac:dyDescent="0.25">
      <c r="A2514" s="121" t="s">
        <v>2280</v>
      </c>
      <c r="B2514" s="107">
        <v>2732</v>
      </c>
      <c r="C2514" s="107" t="s">
        <v>1496</v>
      </c>
      <c r="D2514" s="107" t="s">
        <v>1812</v>
      </c>
      <c r="E2514" s="36" t="s">
        <v>2636</v>
      </c>
      <c r="F2514" s="63">
        <v>1031991</v>
      </c>
      <c r="G2514" s="110" t="s">
        <v>4053</v>
      </c>
      <c r="H2514" s="141">
        <v>625</v>
      </c>
      <c r="I2514" s="107" t="s">
        <v>1044</v>
      </c>
      <c r="J2514" s="1" t="s">
        <v>57</v>
      </c>
      <c r="K2514" s="107" t="s">
        <v>2211</v>
      </c>
      <c r="L2514" s="9">
        <v>49.7</v>
      </c>
      <c r="M2514" s="108">
        <f t="shared" si="42"/>
        <v>31062.5</v>
      </c>
      <c r="N2514" s="5" t="s">
        <v>12</v>
      </c>
      <c r="O2514" s="1" t="s">
        <v>1512</v>
      </c>
      <c r="P2514" s="1" t="s">
        <v>57</v>
      </c>
      <c r="Q2514" s="107" t="s">
        <v>1499</v>
      </c>
      <c r="R2514" s="16">
        <v>45689</v>
      </c>
      <c r="S2514" s="1" t="s">
        <v>2776</v>
      </c>
      <c r="T2514" s="60" t="s">
        <v>2241</v>
      </c>
    </row>
    <row r="2515" spans="1:20" ht="95.1" customHeight="1" x14ac:dyDescent="0.25">
      <c r="A2515" s="121" t="s">
        <v>2280</v>
      </c>
      <c r="B2515" s="107">
        <v>2732</v>
      </c>
      <c r="C2515" s="107" t="s">
        <v>1496</v>
      </c>
      <c r="D2515" s="107" t="s">
        <v>1812</v>
      </c>
      <c r="E2515" s="36" t="s">
        <v>2636</v>
      </c>
      <c r="F2515" s="63">
        <v>1102266</v>
      </c>
      <c r="G2515" s="1" t="s">
        <v>44</v>
      </c>
      <c r="H2515" s="45">
        <v>200</v>
      </c>
      <c r="I2515" s="107" t="s">
        <v>1044</v>
      </c>
      <c r="J2515" s="1" t="s">
        <v>57</v>
      </c>
      <c r="K2515" s="107" t="s">
        <v>2242</v>
      </c>
      <c r="L2515" s="9">
        <v>1297.03</v>
      </c>
      <c r="M2515" s="108">
        <f t="shared" si="42"/>
        <v>259406</v>
      </c>
      <c r="N2515" s="5" t="s">
        <v>12</v>
      </c>
      <c r="O2515" s="1" t="s">
        <v>1512</v>
      </c>
      <c r="P2515" s="1" t="s">
        <v>57</v>
      </c>
      <c r="Q2515" s="107" t="s">
        <v>1499</v>
      </c>
      <c r="R2515" s="16">
        <v>45689</v>
      </c>
      <c r="S2515" s="1" t="s">
        <v>2776</v>
      </c>
      <c r="T2515" s="60" t="s">
        <v>2179</v>
      </c>
    </row>
    <row r="2516" spans="1:20" ht="95.1" customHeight="1" x14ac:dyDescent="0.25">
      <c r="A2516" s="121" t="s">
        <v>2280</v>
      </c>
      <c r="B2516" s="107">
        <v>2732</v>
      </c>
      <c r="C2516" s="107" t="s">
        <v>1496</v>
      </c>
      <c r="D2516" s="107" t="s">
        <v>1812</v>
      </c>
      <c r="E2516" s="36" t="s">
        <v>2636</v>
      </c>
      <c r="F2516" s="63">
        <v>1104951</v>
      </c>
      <c r="G2516" s="1" t="s">
        <v>44</v>
      </c>
      <c r="H2516" s="45">
        <v>200</v>
      </c>
      <c r="I2516" s="107" t="s">
        <v>1044</v>
      </c>
      <c r="J2516" s="1" t="s">
        <v>57</v>
      </c>
      <c r="K2516" s="107" t="s">
        <v>2243</v>
      </c>
      <c r="L2516" s="9">
        <v>316.67</v>
      </c>
      <c r="M2516" s="108">
        <f t="shared" si="42"/>
        <v>63334</v>
      </c>
      <c r="N2516" s="5" t="s">
        <v>12</v>
      </c>
      <c r="O2516" s="1" t="s">
        <v>1512</v>
      </c>
      <c r="P2516" s="1" t="s">
        <v>57</v>
      </c>
      <c r="Q2516" s="107" t="s">
        <v>1499</v>
      </c>
      <c r="R2516" s="16">
        <v>45689</v>
      </c>
      <c r="S2516" s="1" t="s">
        <v>2776</v>
      </c>
      <c r="T2516" s="60" t="s">
        <v>2179</v>
      </c>
    </row>
    <row r="2517" spans="1:20" ht="95.1" customHeight="1" x14ac:dyDescent="0.25">
      <c r="A2517" s="121" t="s">
        <v>2280</v>
      </c>
      <c r="B2517" s="107">
        <v>2732</v>
      </c>
      <c r="C2517" s="107" t="s">
        <v>1496</v>
      </c>
      <c r="D2517" s="107" t="s">
        <v>1812</v>
      </c>
      <c r="E2517" s="36" t="s">
        <v>2636</v>
      </c>
      <c r="F2517" s="63">
        <v>1112189</v>
      </c>
      <c r="G2517" s="1" t="s">
        <v>44</v>
      </c>
      <c r="H2517" s="45">
        <v>200</v>
      </c>
      <c r="I2517" s="107" t="s">
        <v>1044</v>
      </c>
      <c r="J2517" s="1" t="s">
        <v>57</v>
      </c>
      <c r="K2517" s="107" t="s">
        <v>2244</v>
      </c>
      <c r="L2517" s="9">
        <v>1929.67</v>
      </c>
      <c r="M2517" s="108">
        <f t="shared" si="42"/>
        <v>385934</v>
      </c>
      <c r="N2517" s="5" t="s">
        <v>12</v>
      </c>
      <c r="O2517" s="1" t="s">
        <v>1512</v>
      </c>
      <c r="P2517" s="1" t="s">
        <v>57</v>
      </c>
      <c r="Q2517" s="107" t="s">
        <v>1499</v>
      </c>
      <c r="R2517" s="16">
        <v>45689</v>
      </c>
      <c r="S2517" s="1" t="s">
        <v>2776</v>
      </c>
      <c r="T2517" s="60" t="s">
        <v>2179</v>
      </c>
    </row>
    <row r="2518" spans="1:20" ht="95.1" customHeight="1" x14ac:dyDescent="0.25">
      <c r="A2518" s="121" t="s">
        <v>2280</v>
      </c>
      <c r="B2518" s="107">
        <v>2732</v>
      </c>
      <c r="C2518" s="107" t="s">
        <v>1496</v>
      </c>
      <c r="D2518" s="107" t="s">
        <v>1812</v>
      </c>
      <c r="E2518" s="36" t="s">
        <v>2636</v>
      </c>
      <c r="F2518" s="63">
        <v>1042686</v>
      </c>
      <c r="G2518" s="1" t="s">
        <v>44</v>
      </c>
      <c r="H2518" s="45">
        <v>23000</v>
      </c>
      <c r="I2518" s="107" t="s">
        <v>1044</v>
      </c>
      <c r="J2518" s="1" t="s">
        <v>57</v>
      </c>
      <c r="K2518" s="107" t="s">
        <v>2245</v>
      </c>
      <c r="L2518" s="9">
        <v>1.89</v>
      </c>
      <c r="M2518" s="108">
        <f t="shared" si="42"/>
        <v>43470</v>
      </c>
      <c r="N2518" s="5" t="s">
        <v>12</v>
      </c>
      <c r="O2518" s="1" t="s">
        <v>1512</v>
      </c>
      <c r="P2518" s="1" t="s">
        <v>57</v>
      </c>
      <c r="Q2518" s="107" t="s">
        <v>1499</v>
      </c>
      <c r="R2518" s="16">
        <v>45689</v>
      </c>
      <c r="S2518" s="1" t="s">
        <v>2776</v>
      </c>
      <c r="T2518" s="60" t="s">
        <v>2179</v>
      </c>
    </row>
    <row r="2519" spans="1:20" ht="95.1" customHeight="1" x14ac:dyDescent="0.25">
      <c r="A2519" s="121" t="s">
        <v>2280</v>
      </c>
      <c r="B2519" s="107">
        <v>2732</v>
      </c>
      <c r="C2519" s="107" t="s">
        <v>1496</v>
      </c>
      <c r="D2519" s="107" t="s">
        <v>1812</v>
      </c>
      <c r="E2519" s="36" t="s">
        <v>2636</v>
      </c>
      <c r="F2519" s="63">
        <v>102815</v>
      </c>
      <c r="G2519" s="1" t="s">
        <v>44</v>
      </c>
      <c r="H2519" s="45">
        <v>12000</v>
      </c>
      <c r="I2519" s="107" t="s">
        <v>1044</v>
      </c>
      <c r="J2519" s="1" t="s">
        <v>57</v>
      </c>
      <c r="K2519" s="107" t="s">
        <v>2246</v>
      </c>
      <c r="L2519" s="9">
        <v>1.84</v>
      </c>
      <c r="M2519" s="108">
        <f t="shared" si="42"/>
        <v>22080</v>
      </c>
      <c r="N2519" s="5" t="s">
        <v>12</v>
      </c>
      <c r="O2519" s="1" t="s">
        <v>1512</v>
      </c>
      <c r="P2519" s="1" t="s">
        <v>57</v>
      </c>
      <c r="Q2519" s="107" t="s">
        <v>1499</v>
      </c>
      <c r="R2519" s="16">
        <v>45689</v>
      </c>
      <c r="S2519" s="1" t="s">
        <v>2776</v>
      </c>
      <c r="T2519" s="60" t="s">
        <v>2179</v>
      </c>
    </row>
    <row r="2520" spans="1:20" ht="95.1" customHeight="1" x14ac:dyDescent="0.25">
      <c r="A2520" s="121" t="s">
        <v>2280</v>
      </c>
      <c r="B2520" s="107">
        <v>2732</v>
      </c>
      <c r="C2520" s="107" t="s">
        <v>1496</v>
      </c>
      <c r="D2520" s="107" t="s">
        <v>1812</v>
      </c>
      <c r="E2520" s="36" t="s">
        <v>2636</v>
      </c>
      <c r="F2520" s="63">
        <v>1108647</v>
      </c>
      <c r="G2520" s="1" t="s">
        <v>44</v>
      </c>
      <c r="H2520" s="45">
        <v>936</v>
      </c>
      <c r="I2520" s="107" t="s">
        <v>1044</v>
      </c>
      <c r="J2520" s="1" t="s">
        <v>57</v>
      </c>
      <c r="K2520" s="107" t="s">
        <v>2247</v>
      </c>
      <c r="L2520" s="9">
        <v>16.899999999999999</v>
      </c>
      <c r="M2520" s="108">
        <f t="shared" si="42"/>
        <v>15818.399999999998</v>
      </c>
      <c r="N2520" s="5" t="s">
        <v>12</v>
      </c>
      <c r="O2520" s="1" t="s">
        <v>1512</v>
      </c>
      <c r="P2520" s="1" t="s">
        <v>57</v>
      </c>
      <c r="Q2520" s="107" t="s">
        <v>1499</v>
      </c>
      <c r="R2520" s="16">
        <v>45689</v>
      </c>
      <c r="S2520" s="1" t="s">
        <v>2776</v>
      </c>
      <c r="T2520" s="60" t="s">
        <v>2179</v>
      </c>
    </row>
    <row r="2521" spans="1:20" ht="95.1" customHeight="1" x14ac:dyDescent="0.25">
      <c r="A2521" s="121" t="s">
        <v>2280</v>
      </c>
      <c r="B2521" s="107">
        <v>2732</v>
      </c>
      <c r="C2521" s="107" t="s">
        <v>1496</v>
      </c>
      <c r="D2521" s="107" t="s">
        <v>1812</v>
      </c>
      <c r="E2521" s="36" t="s">
        <v>2636</v>
      </c>
      <c r="F2521" s="63">
        <v>1115762</v>
      </c>
      <c r="G2521" s="1" t="s">
        <v>44</v>
      </c>
      <c r="H2521" s="45">
        <v>2340</v>
      </c>
      <c r="I2521" s="107" t="s">
        <v>1044</v>
      </c>
      <c r="J2521" s="1" t="s">
        <v>57</v>
      </c>
      <c r="K2521" s="107" t="s">
        <v>2248</v>
      </c>
      <c r="L2521" s="9">
        <v>2.81</v>
      </c>
      <c r="M2521" s="108">
        <f t="shared" si="42"/>
        <v>6575.4000000000005</v>
      </c>
      <c r="N2521" s="5" t="s">
        <v>12</v>
      </c>
      <c r="O2521" s="1" t="s">
        <v>1512</v>
      </c>
      <c r="P2521" s="1" t="s">
        <v>57</v>
      </c>
      <c r="Q2521" s="107" t="s">
        <v>1499</v>
      </c>
      <c r="R2521" s="16">
        <v>45689</v>
      </c>
      <c r="S2521" s="1" t="s">
        <v>2776</v>
      </c>
      <c r="T2521" s="60" t="s">
        <v>2179</v>
      </c>
    </row>
    <row r="2522" spans="1:20" ht="95.1" customHeight="1" x14ac:dyDescent="0.25">
      <c r="A2522" s="121" t="s">
        <v>2280</v>
      </c>
      <c r="B2522" s="107">
        <v>2732</v>
      </c>
      <c r="C2522" s="107" t="s">
        <v>1496</v>
      </c>
      <c r="D2522" s="107" t="s">
        <v>1812</v>
      </c>
      <c r="E2522" s="36" t="s">
        <v>2636</v>
      </c>
      <c r="F2522" s="63">
        <v>1115744</v>
      </c>
      <c r="G2522" s="1" t="s">
        <v>44</v>
      </c>
      <c r="H2522" s="45">
        <v>21600</v>
      </c>
      <c r="I2522" s="107" t="s">
        <v>1044</v>
      </c>
      <c r="J2522" s="1" t="s">
        <v>57</v>
      </c>
      <c r="K2522" s="107" t="s">
        <v>2249</v>
      </c>
      <c r="L2522" s="9">
        <v>0.81</v>
      </c>
      <c r="M2522" s="108">
        <f t="shared" si="42"/>
        <v>17496</v>
      </c>
      <c r="N2522" s="5" t="s">
        <v>12</v>
      </c>
      <c r="O2522" s="1" t="s">
        <v>1512</v>
      </c>
      <c r="P2522" s="1" t="s">
        <v>57</v>
      </c>
      <c r="Q2522" s="107" t="s">
        <v>1499</v>
      </c>
      <c r="R2522" s="16">
        <v>45689</v>
      </c>
      <c r="S2522" s="1" t="s">
        <v>2776</v>
      </c>
      <c r="T2522" s="60" t="s">
        <v>2179</v>
      </c>
    </row>
    <row r="2523" spans="1:20" ht="95.1" customHeight="1" x14ac:dyDescent="0.25">
      <c r="A2523" s="121" t="s">
        <v>2280</v>
      </c>
      <c r="B2523" s="19">
        <v>2732</v>
      </c>
      <c r="C2523" s="107" t="s">
        <v>1496</v>
      </c>
      <c r="D2523" s="19" t="s">
        <v>1812</v>
      </c>
      <c r="E2523" s="36" t="s">
        <v>2636</v>
      </c>
      <c r="F2523" s="68">
        <v>1115801</v>
      </c>
      <c r="G2523" s="1" t="s">
        <v>44</v>
      </c>
      <c r="H2523" s="137">
        <v>3</v>
      </c>
      <c r="I2523" s="107" t="s">
        <v>1044</v>
      </c>
      <c r="J2523" s="1" t="s">
        <v>57</v>
      </c>
      <c r="K2523" s="19" t="s">
        <v>2250</v>
      </c>
      <c r="L2523" s="9">
        <v>18342</v>
      </c>
      <c r="M2523" s="70">
        <f t="shared" si="42"/>
        <v>55026</v>
      </c>
      <c r="N2523" s="5" t="s">
        <v>12</v>
      </c>
      <c r="O2523" s="1" t="s">
        <v>1512</v>
      </c>
      <c r="P2523" s="1" t="s">
        <v>57</v>
      </c>
      <c r="Q2523" s="19" t="s">
        <v>1499</v>
      </c>
      <c r="R2523" s="23">
        <v>45689</v>
      </c>
      <c r="S2523" s="1" t="s">
        <v>2776</v>
      </c>
      <c r="T2523" s="123" t="s">
        <v>2179</v>
      </c>
    </row>
    <row r="2524" spans="1:20" ht="95.1" customHeight="1" x14ac:dyDescent="0.25">
      <c r="A2524" s="121" t="s">
        <v>2280</v>
      </c>
      <c r="B2524" s="19">
        <v>2732</v>
      </c>
      <c r="C2524" s="107" t="s">
        <v>1496</v>
      </c>
      <c r="D2524" s="19" t="s">
        <v>1812</v>
      </c>
      <c r="E2524" s="36" t="s">
        <v>2636</v>
      </c>
      <c r="F2524" s="68">
        <v>1115779</v>
      </c>
      <c r="G2524" s="1" t="s">
        <v>44</v>
      </c>
      <c r="H2524" s="137">
        <v>16</v>
      </c>
      <c r="I2524" s="107" t="s">
        <v>1044</v>
      </c>
      <c r="J2524" s="1" t="s">
        <v>57</v>
      </c>
      <c r="K2524" s="19" t="s">
        <v>2251</v>
      </c>
      <c r="L2524" s="9">
        <v>116.41</v>
      </c>
      <c r="M2524" s="70">
        <f t="shared" si="42"/>
        <v>1862.56</v>
      </c>
      <c r="N2524" s="5" t="s">
        <v>12</v>
      </c>
      <c r="O2524" s="1" t="s">
        <v>1512</v>
      </c>
      <c r="P2524" s="1" t="s">
        <v>57</v>
      </c>
      <c r="Q2524" s="19" t="s">
        <v>1499</v>
      </c>
      <c r="R2524" s="23">
        <v>45689</v>
      </c>
      <c r="S2524" s="1" t="s">
        <v>2776</v>
      </c>
      <c r="T2524" s="123" t="s">
        <v>2179</v>
      </c>
    </row>
    <row r="2525" spans="1:20" ht="95.1" customHeight="1" x14ac:dyDescent="0.25">
      <c r="A2525" s="121" t="s">
        <v>2280</v>
      </c>
      <c r="B2525" s="19">
        <v>2732</v>
      </c>
      <c r="C2525" s="107" t="s">
        <v>1496</v>
      </c>
      <c r="D2525" s="19" t="s">
        <v>1812</v>
      </c>
      <c r="E2525" s="36" t="s">
        <v>2636</v>
      </c>
      <c r="F2525" s="68">
        <v>1115810</v>
      </c>
      <c r="G2525" s="1" t="s">
        <v>44</v>
      </c>
      <c r="H2525" s="137">
        <v>16</v>
      </c>
      <c r="I2525" s="107" t="s">
        <v>1044</v>
      </c>
      <c r="J2525" s="1" t="s">
        <v>57</v>
      </c>
      <c r="K2525" s="19" t="s">
        <v>2252</v>
      </c>
      <c r="L2525" s="9">
        <v>3292.54</v>
      </c>
      <c r="M2525" s="70">
        <f t="shared" si="42"/>
        <v>52680.639999999999</v>
      </c>
      <c r="N2525" s="5" t="s">
        <v>12</v>
      </c>
      <c r="O2525" s="1" t="s">
        <v>1512</v>
      </c>
      <c r="P2525" s="1" t="s">
        <v>57</v>
      </c>
      <c r="Q2525" s="19" t="s">
        <v>1499</v>
      </c>
      <c r="R2525" s="23">
        <v>45689</v>
      </c>
      <c r="S2525" s="1" t="s">
        <v>2776</v>
      </c>
      <c r="T2525" s="123" t="s">
        <v>2179</v>
      </c>
    </row>
    <row r="2526" spans="1:20" ht="95.1" customHeight="1" x14ac:dyDescent="0.25">
      <c r="A2526" s="121" t="s">
        <v>2280</v>
      </c>
      <c r="B2526" s="107">
        <v>2732</v>
      </c>
      <c r="C2526" s="107" t="s">
        <v>1496</v>
      </c>
      <c r="D2526" s="107" t="s">
        <v>1812</v>
      </c>
      <c r="E2526" s="36" t="s">
        <v>2636</v>
      </c>
      <c r="F2526" s="63">
        <v>1070321</v>
      </c>
      <c r="G2526" s="1" t="s">
        <v>44</v>
      </c>
      <c r="H2526" s="45">
        <v>1872</v>
      </c>
      <c r="I2526" s="107" t="s">
        <v>1044</v>
      </c>
      <c r="J2526" s="1" t="s">
        <v>57</v>
      </c>
      <c r="K2526" s="107" t="s">
        <v>2253</v>
      </c>
      <c r="L2526" s="9">
        <v>1197.98</v>
      </c>
      <c r="M2526" s="108">
        <f t="shared" si="42"/>
        <v>2242618.56</v>
      </c>
      <c r="N2526" s="5" t="s">
        <v>12</v>
      </c>
      <c r="O2526" s="1" t="s">
        <v>1512</v>
      </c>
      <c r="P2526" s="1" t="s">
        <v>57</v>
      </c>
      <c r="Q2526" s="107" t="s">
        <v>1499</v>
      </c>
      <c r="R2526" s="16">
        <v>45689</v>
      </c>
      <c r="S2526" s="1" t="s">
        <v>2776</v>
      </c>
      <c r="T2526" s="60" t="s">
        <v>2179</v>
      </c>
    </row>
    <row r="2527" spans="1:20" ht="95.1" customHeight="1" x14ac:dyDescent="0.25">
      <c r="A2527" s="121" t="s">
        <v>2280</v>
      </c>
      <c r="B2527" s="107">
        <v>2732</v>
      </c>
      <c r="C2527" s="107" t="s">
        <v>1496</v>
      </c>
      <c r="D2527" s="107" t="s">
        <v>1812</v>
      </c>
      <c r="E2527" s="36" t="s">
        <v>2636</v>
      </c>
      <c r="F2527" s="63">
        <v>1115811</v>
      </c>
      <c r="G2527" s="1" t="s">
        <v>44</v>
      </c>
      <c r="H2527" s="45">
        <v>16</v>
      </c>
      <c r="I2527" s="107" t="s">
        <v>1044</v>
      </c>
      <c r="J2527" s="1" t="s">
        <v>57</v>
      </c>
      <c r="K2527" s="107" t="s">
        <v>2254</v>
      </c>
      <c r="L2527" s="9">
        <v>473.78</v>
      </c>
      <c r="M2527" s="108">
        <f t="shared" si="42"/>
        <v>7580.48</v>
      </c>
      <c r="N2527" s="5" t="s">
        <v>12</v>
      </c>
      <c r="O2527" s="1" t="s">
        <v>1512</v>
      </c>
      <c r="P2527" s="1" t="s">
        <v>57</v>
      </c>
      <c r="Q2527" s="107" t="s">
        <v>1499</v>
      </c>
      <c r="R2527" s="16">
        <v>45689</v>
      </c>
      <c r="S2527" s="1" t="s">
        <v>2776</v>
      </c>
      <c r="T2527" s="60" t="s">
        <v>2179</v>
      </c>
    </row>
    <row r="2528" spans="1:20" ht="95.1" customHeight="1" x14ac:dyDescent="0.25">
      <c r="A2528" s="121" t="s">
        <v>2280</v>
      </c>
      <c r="B2528" s="107">
        <v>2732</v>
      </c>
      <c r="C2528" s="107" t="s">
        <v>1496</v>
      </c>
      <c r="D2528" s="107" t="s">
        <v>1812</v>
      </c>
      <c r="E2528" s="36" t="s">
        <v>2636</v>
      </c>
      <c r="F2528" s="63">
        <v>1115812</v>
      </c>
      <c r="G2528" s="1" t="s">
        <v>44</v>
      </c>
      <c r="H2528" s="45">
        <v>468</v>
      </c>
      <c r="I2528" s="107" t="s">
        <v>1044</v>
      </c>
      <c r="J2528" s="1" t="s">
        <v>57</v>
      </c>
      <c r="K2528" s="107" t="s">
        <v>2255</v>
      </c>
      <c r="L2528" s="9">
        <v>26.62</v>
      </c>
      <c r="M2528" s="108">
        <f t="shared" si="42"/>
        <v>12458.16</v>
      </c>
      <c r="N2528" s="5" t="s">
        <v>12</v>
      </c>
      <c r="O2528" s="1" t="s">
        <v>1512</v>
      </c>
      <c r="P2528" s="1" t="s">
        <v>57</v>
      </c>
      <c r="Q2528" s="107" t="s">
        <v>1499</v>
      </c>
      <c r="R2528" s="16">
        <v>45689</v>
      </c>
      <c r="S2528" s="1" t="s">
        <v>2776</v>
      </c>
      <c r="T2528" s="60" t="s">
        <v>2179</v>
      </c>
    </row>
    <row r="2529" spans="1:20" ht="95.1" customHeight="1" x14ac:dyDescent="0.25">
      <c r="A2529" s="121" t="s">
        <v>2280</v>
      </c>
      <c r="B2529" s="19">
        <v>2732</v>
      </c>
      <c r="C2529" s="107" t="s">
        <v>1496</v>
      </c>
      <c r="D2529" s="19" t="s">
        <v>1812</v>
      </c>
      <c r="E2529" s="36" t="s">
        <v>2636</v>
      </c>
      <c r="F2529" s="68">
        <v>1115813</v>
      </c>
      <c r="G2529" s="1" t="s">
        <v>44</v>
      </c>
      <c r="H2529" s="137">
        <v>156</v>
      </c>
      <c r="I2529" s="107" t="s">
        <v>1044</v>
      </c>
      <c r="J2529" s="1" t="s">
        <v>57</v>
      </c>
      <c r="K2529" s="19" t="s">
        <v>2256</v>
      </c>
      <c r="L2529" s="9">
        <v>406</v>
      </c>
      <c r="M2529" s="70">
        <f t="shared" si="42"/>
        <v>63336</v>
      </c>
      <c r="N2529" s="5" t="s">
        <v>12</v>
      </c>
      <c r="O2529" s="1" t="s">
        <v>1512</v>
      </c>
      <c r="P2529" s="1" t="s">
        <v>57</v>
      </c>
      <c r="Q2529" s="19" t="s">
        <v>1499</v>
      </c>
      <c r="R2529" s="23">
        <v>45689</v>
      </c>
      <c r="S2529" s="1" t="s">
        <v>2776</v>
      </c>
      <c r="T2529" s="123" t="s">
        <v>2179</v>
      </c>
    </row>
    <row r="2530" spans="1:20" ht="95.1" customHeight="1" x14ac:dyDescent="0.25">
      <c r="A2530" s="121" t="s">
        <v>2280</v>
      </c>
      <c r="B2530" s="107">
        <v>2732</v>
      </c>
      <c r="C2530" s="107" t="s">
        <v>1496</v>
      </c>
      <c r="D2530" s="107" t="s">
        <v>1812</v>
      </c>
      <c r="E2530" s="36" t="s">
        <v>2636</v>
      </c>
      <c r="F2530" s="63">
        <v>1115760</v>
      </c>
      <c r="G2530" s="1" t="s">
        <v>44</v>
      </c>
      <c r="H2530" s="45">
        <v>2800</v>
      </c>
      <c r="I2530" s="107" t="s">
        <v>1044</v>
      </c>
      <c r="J2530" s="1" t="s">
        <v>57</v>
      </c>
      <c r="K2530" s="107" t="s">
        <v>2257</v>
      </c>
      <c r="L2530" s="9">
        <v>15.84</v>
      </c>
      <c r="M2530" s="108">
        <f t="shared" si="42"/>
        <v>44352</v>
      </c>
      <c r="N2530" s="5" t="s">
        <v>12</v>
      </c>
      <c r="O2530" s="1" t="s">
        <v>1512</v>
      </c>
      <c r="P2530" s="1" t="s">
        <v>57</v>
      </c>
      <c r="Q2530" s="107" t="s">
        <v>1499</v>
      </c>
      <c r="R2530" s="16">
        <v>45689</v>
      </c>
      <c r="S2530" s="1" t="s">
        <v>2776</v>
      </c>
      <c r="T2530" s="60" t="s">
        <v>2179</v>
      </c>
    </row>
    <row r="2531" spans="1:20" ht="95.1" customHeight="1" x14ac:dyDescent="0.25">
      <c r="A2531" s="121" t="s">
        <v>2280</v>
      </c>
      <c r="B2531" s="107">
        <v>2732</v>
      </c>
      <c r="C2531" s="107" t="s">
        <v>1496</v>
      </c>
      <c r="D2531" s="107" t="s">
        <v>1812</v>
      </c>
      <c r="E2531" s="36" t="s">
        <v>2636</v>
      </c>
      <c r="F2531" s="63">
        <v>1101185</v>
      </c>
      <c r="G2531" s="1" t="s">
        <v>44</v>
      </c>
      <c r="H2531" s="45">
        <v>624</v>
      </c>
      <c r="I2531" s="107" t="s">
        <v>1044</v>
      </c>
      <c r="J2531" s="1" t="s">
        <v>57</v>
      </c>
      <c r="K2531" s="107" t="s">
        <v>2258</v>
      </c>
      <c r="L2531" s="9">
        <v>293.24</v>
      </c>
      <c r="M2531" s="108">
        <f t="shared" si="42"/>
        <v>182981.76000000001</v>
      </c>
      <c r="N2531" s="5" t="s">
        <v>12</v>
      </c>
      <c r="O2531" s="1" t="s">
        <v>1512</v>
      </c>
      <c r="P2531" s="1" t="s">
        <v>57</v>
      </c>
      <c r="Q2531" s="107" t="s">
        <v>1499</v>
      </c>
      <c r="R2531" s="16">
        <v>45689</v>
      </c>
      <c r="S2531" s="1" t="s">
        <v>2776</v>
      </c>
      <c r="T2531" s="60" t="s">
        <v>2179</v>
      </c>
    </row>
    <row r="2532" spans="1:20" ht="95.1" customHeight="1" x14ac:dyDescent="0.25">
      <c r="A2532" s="121" t="s">
        <v>2280</v>
      </c>
      <c r="B2532" s="107">
        <v>2732</v>
      </c>
      <c r="C2532" s="107" t="s">
        <v>1496</v>
      </c>
      <c r="D2532" s="107" t="s">
        <v>1812</v>
      </c>
      <c r="E2532" s="36" t="s">
        <v>2636</v>
      </c>
      <c r="F2532" s="63">
        <v>1102645</v>
      </c>
      <c r="G2532" s="1" t="s">
        <v>44</v>
      </c>
      <c r="H2532" s="45">
        <v>156</v>
      </c>
      <c r="I2532" s="107" t="s">
        <v>1044</v>
      </c>
      <c r="J2532" s="1" t="s">
        <v>57</v>
      </c>
      <c r="K2532" s="107" t="s">
        <v>2259</v>
      </c>
      <c r="L2532" s="9">
        <v>287.98</v>
      </c>
      <c r="M2532" s="108">
        <f t="shared" si="42"/>
        <v>44924.880000000005</v>
      </c>
      <c r="N2532" s="5" t="s">
        <v>12</v>
      </c>
      <c r="O2532" s="1" t="s">
        <v>1512</v>
      </c>
      <c r="P2532" s="1" t="s">
        <v>57</v>
      </c>
      <c r="Q2532" s="107" t="s">
        <v>1499</v>
      </c>
      <c r="R2532" s="16">
        <v>45689</v>
      </c>
      <c r="S2532" s="1" t="s">
        <v>2776</v>
      </c>
      <c r="T2532" s="62" t="s">
        <v>2179</v>
      </c>
    </row>
    <row r="2533" spans="1:20" ht="95.1" customHeight="1" x14ac:dyDescent="0.25">
      <c r="A2533" s="121" t="s">
        <v>2280</v>
      </c>
      <c r="B2533" s="107">
        <v>2970</v>
      </c>
      <c r="C2533" s="107" t="s">
        <v>1496</v>
      </c>
      <c r="D2533" s="107" t="s">
        <v>2774</v>
      </c>
      <c r="E2533" s="36" t="s">
        <v>2636</v>
      </c>
      <c r="F2533" s="63">
        <v>1114334</v>
      </c>
      <c r="G2533" s="1" t="s">
        <v>44</v>
      </c>
      <c r="H2533" s="45">
        <v>81</v>
      </c>
      <c r="I2533" s="106" t="s">
        <v>2681</v>
      </c>
      <c r="J2533" s="1" t="s">
        <v>57</v>
      </c>
      <c r="K2533" s="107" t="s">
        <v>2775</v>
      </c>
      <c r="L2533" s="9">
        <v>525</v>
      </c>
      <c r="M2533" s="108">
        <v>42525</v>
      </c>
      <c r="N2533" s="5" t="s">
        <v>34</v>
      </c>
      <c r="O2533" s="1" t="s">
        <v>872</v>
      </c>
      <c r="P2533" s="1" t="s">
        <v>57</v>
      </c>
      <c r="Q2533" s="107" t="s">
        <v>226</v>
      </c>
      <c r="R2533" s="16">
        <v>45413</v>
      </c>
      <c r="S2533" s="1" t="s">
        <v>2776</v>
      </c>
      <c r="T2533" s="62" t="s">
        <v>2777</v>
      </c>
    </row>
    <row r="2534" spans="1:20" ht="95.1" customHeight="1" x14ac:dyDescent="0.25">
      <c r="A2534" s="121" t="s">
        <v>2280</v>
      </c>
      <c r="B2534" s="107">
        <v>2970</v>
      </c>
      <c r="C2534" s="107" t="s">
        <v>1496</v>
      </c>
      <c r="D2534" s="107" t="s">
        <v>2778</v>
      </c>
      <c r="E2534" s="36" t="s">
        <v>2636</v>
      </c>
      <c r="F2534" s="63">
        <v>1114335</v>
      </c>
      <c r="G2534" s="1" t="s">
        <v>44</v>
      </c>
      <c r="H2534" s="45">
        <v>57</v>
      </c>
      <c r="I2534" s="106" t="s">
        <v>2681</v>
      </c>
      <c r="J2534" s="1" t="s">
        <v>57</v>
      </c>
      <c r="K2534" s="107" t="s">
        <v>2775</v>
      </c>
      <c r="L2534" s="9">
        <v>700</v>
      </c>
      <c r="M2534" s="108">
        <v>39900</v>
      </c>
      <c r="N2534" s="5" t="s">
        <v>34</v>
      </c>
      <c r="O2534" s="1" t="s">
        <v>872</v>
      </c>
      <c r="P2534" s="1" t="s">
        <v>57</v>
      </c>
      <c r="Q2534" s="107" t="s">
        <v>226</v>
      </c>
      <c r="R2534" s="16">
        <v>45413</v>
      </c>
      <c r="S2534" s="1" t="s">
        <v>2776</v>
      </c>
      <c r="T2534" s="62" t="s">
        <v>2777</v>
      </c>
    </row>
    <row r="2535" spans="1:20" ht="95.1" customHeight="1" x14ac:dyDescent="0.25">
      <c r="A2535" s="121" t="s">
        <v>2280</v>
      </c>
      <c r="B2535" s="107">
        <v>2970</v>
      </c>
      <c r="C2535" s="107" t="s">
        <v>1496</v>
      </c>
      <c r="D2535" s="107" t="s">
        <v>2779</v>
      </c>
      <c r="E2535" s="36" t="s">
        <v>2636</v>
      </c>
      <c r="F2535" s="63">
        <v>1114336</v>
      </c>
      <c r="G2535" s="1" t="s">
        <v>44</v>
      </c>
      <c r="H2535" s="45">
        <v>25</v>
      </c>
      <c r="I2535" s="106" t="s">
        <v>2681</v>
      </c>
      <c r="J2535" s="1" t="s">
        <v>57</v>
      </c>
      <c r="K2535" s="107" t="s">
        <v>2775</v>
      </c>
      <c r="L2535" s="9">
        <v>1100</v>
      </c>
      <c r="M2535" s="108">
        <v>27500</v>
      </c>
      <c r="N2535" s="5" t="s">
        <v>34</v>
      </c>
      <c r="O2535" s="1" t="s">
        <v>872</v>
      </c>
      <c r="P2535" s="1" t="s">
        <v>57</v>
      </c>
      <c r="Q2535" s="107" t="s">
        <v>226</v>
      </c>
      <c r="R2535" s="16">
        <v>45413</v>
      </c>
      <c r="S2535" s="1" t="s">
        <v>2776</v>
      </c>
      <c r="T2535" s="62" t="s">
        <v>2777</v>
      </c>
    </row>
    <row r="2536" spans="1:20" ht="95.1" customHeight="1" x14ac:dyDescent="0.25">
      <c r="A2536" s="121" t="s">
        <v>2280</v>
      </c>
      <c r="B2536" s="107">
        <v>2970</v>
      </c>
      <c r="C2536" s="107" t="s">
        <v>1496</v>
      </c>
      <c r="D2536" s="107" t="s">
        <v>2780</v>
      </c>
      <c r="E2536" s="36" t="s">
        <v>2636</v>
      </c>
      <c r="F2536" s="63">
        <v>1114337</v>
      </c>
      <c r="G2536" s="1" t="s">
        <v>44</v>
      </c>
      <c r="H2536" s="45">
        <v>95</v>
      </c>
      <c r="I2536" s="106" t="s">
        <v>2681</v>
      </c>
      <c r="J2536" s="1" t="s">
        <v>57</v>
      </c>
      <c r="K2536" s="107" t="s">
        <v>2775</v>
      </c>
      <c r="L2536" s="9">
        <v>525</v>
      </c>
      <c r="M2536" s="108">
        <v>49875</v>
      </c>
      <c r="N2536" s="5" t="s">
        <v>34</v>
      </c>
      <c r="O2536" s="1" t="s">
        <v>872</v>
      </c>
      <c r="P2536" s="1" t="s">
        <v>57</v>
      </c>
      <c r="Q2536" s="107" t="s">
        <v>226</v>
      </c>
      <c r="R2536" s="16">
        <v>45413</v>
      </c>
      <c r="S2536" s="1" t="s">
        <v>2776</v>
      </c>
      <c r="T2536" s="62" t="s">
        <v>2777</v>
      </c>
    </row>
    <row r="2537" spans="1:20" ht="95.1" customHeight="1" x14ac:dyDescent="0.25">
      <c r="A2537" s="121" t="s">
        <v>2280</v>
      </c>
      <c r="B2537" s="107">
        <v>2970</v>
      </c>
      <c r="C2537" s="107" t="s">
        <v>1496</v>
      </c>
      <c r="D2537" s="107" t="s">
        <v>2781</v>
      </c>
      <c r="E2537" s="36" t="s">
        <v>2636</v>
      </c>
      <c r="F2537" s="63">
        <v>1114338</v>
      </c>
      <c r="G2537" s="1" t="s">
        <v>44</v>
      </c>
      <c r="H2537" s="45">
        <v>66</v>
      </c>
      <c r="I2537" s="106" t="s">
        <v>2681</v>
      </c>
      <c r="J2537" s="1" t="s">
        <v>57</v>
      </c>
      <c r="K2537" s="107" t="s">
        <v>2775</v>
      </c>
      <c r="L2537" s="9">
        <v>700</v>
      </c>
      <c r="M2537" s="108">
        <v>46200</v>
      </c>
      <c r="N2537" s="5" t="s">
        <v>34</v>
      </c>
      <c r="O2537" s="1" t="s">
        <v>872</v>
      </c>
      <c r="P2537" s="1" t="s">
        <v>57</v>
      </c>
      <c r="Q2537" s="107" t="s">
        <v>226</v>
      </c>
      <c r="R2537" s="16">
        <v>45413</v>
      </c>
      <c r="S2537" s="1" t="s">
        <v>2776</v>
      </c>
      <c r="T2537" s="62" t="s">
        <v>2777</v>
      </c>
    </row>
    <row r="2538" spans="1:20" ht="95.1" customHeight="1" x14ac:dyDescent="0.25">
      <c r="A2538" s="121" t="s">
        <v>2280</v>
      </c>
      <c r="B2538" s="107">
        <v>2970</v>
      </c>
      <c r="C2538" s="107" t="s">
        <v>1496</v>
      </c>
      <c r="D2538" s="107" t="s">
        <v>2782</v>
      </c>
      <c r="E2538" s="36" t="s">
        <v>2636</v>
      </c>
      <c r="F2538" s="63">
        <v>1114339</v>
      </c>
      <c r="G2538" s="1" t="s">
        <v>44</v>
      </c>
      <c r="H2538" s="45">
        <v>29</v>
      </c>
      <c r="I2538" s="106" t="s">
        <v>2681</v>
      </c>
      <c r="J2538" s="1" t="s">
        <v>57</v>
      </c>
      <c r="K2538" s="107" t="s">
        <v>2775</v>
      </c>
      <c r="L2538" s="9">
        <v>1100</v>
      </c>
      <c r="M2538" s="108">
        <v>31900</v>
      </c>
      <c r="N2538" s="5" t="s">
        <v>34</v>
      </c>
      <c r="O2538" s="1" t="s">
        <v>872</v>
      </c>
      <c r="P2538" s="1" t="s">
        <v>57</v>
      </c>
      <c r="Q2538" s="107" t="s">
        <v>226</v>
      </c>
      <c r="R2538" s="16">
        <v>45413</v>
      </c>
      <c r="S2538" s="1" t="s">
        <v>2776</v>
      </c>
      <c r="T2538" s="62" t="s">
        <v>2777</v>
      </c>
    </row>
    <row r="2539" spans="1:20" ht="95.1" customHeight="1" x14ac:dyDescent="0.25">
      <c r="A2539" s="121" t="s">
        <v>2280</v>
      </c>
      <c r="B2539" s="107">
        <v>2970</v>
      </c>
      <c r="C2539" s="107" t="s">
        <v>1496</v>
      </c>
      <c r="D2539" s="107" t="s">
        <v>2783</v>
      </c>
      <c r="E2539" s="36" t="s">
        <v>2636</v>
      </c>
      <c r="F2539" s="63">
        <v>1114340</v>
      </c>
      <c r="G2539" s="1" t="s">
        <v>44</v>
      </c>
      <c r="H2539" s="45">
        <v>1183</v>
      </c>
      <c r="I2539" s="106" t="s">
        <v>2681</v>
      </c>
      <c r="J2539" s="1" t="s">
        <v>57</v>
      </c>
      <c r="K2539" s="107" t="s">
        <v>2775</v>
      </c>
      <c r="L2539" s="9">
        <v>525</v>
      </c>
      <c r="M2539" s="108">
        <v>621075</v>
      </c>
      <c r="N2539" s="5" t="s">
        <v>34</v>
      </c>
      <c r="O2539" s="1" t="s">
        <v>872</v>
      </c>
      <c r="P2539" s="1" t="s">
        <v>57</v>
      </c>
      <c r="Q2539" s="107" t="s">
        <v>226</v>
      </c>
      <c r="R2539" s="16">
        <v>45413</v>
      </c>
      <c r="S2539" s="1" t="s">
        <v>2776</v>
      </c>
      <c r="T2539" s="62" t="s">
        <v>2777</v>
      </c>
    </row>
    <row r="2540" spans="1:20" ht="95.1" customHeight="1" x14ac:dyDescent="0.25">
      <c r="A2540" s="121" t="s">
        <v>2280</v>
      </c>
      <c r="B2540" s="107">
        <v>2970</v>
      </c>
      <c r="C2540" s="107" t="s">
        <v>1496</v>
      </c>
      <c r="D2540" s="107" t="s">
        <v>2783</v>
      </c>
      <c r="E2540" s="36" t="s">
        <v>2636</v>
      </c>
      <c r="F2540" s="63">
        <v>1114341</v>
      </c>
      <c r="G2540" s="1" t="s">
        <v>44</v>
      </c>
      <c r="H2540" s="45">
        <v>828</v>
      </c>
      <c r="I2540" s="106" t="s">
        <v>2681</v>
      </c>
      <c r="J2540" s="1" t="s">
        <v>57</v>
      </c>
      <c r="K2540" s="107" t="s">
        <v>2775</v>
      </c>
      <c r="L2540" s="9">
        <v>700</v>
      </c>
      <c r="M2540" s="108">
        <v>579600</v>
      </c>
      <c r="N2540" s="5" t="s">
        <v>34</v>
      </c>
      <c r="O2540" s="1" t="s">
        <v>872</v>
      </c>
      <c r="P2540" s="1" t="s">
        <v>57</v>
      </c>
      <c r="Q2540" s="107" t="s">
        <v>226</v>
      </c>
      <c r="R2540" s="16">
        <v>45413</v>
      </c>
      <c r="S2540" s="1" t="s">
        <v>2776</v>
      </c>
      <c r="T2540" s="62" t="s">
        <v>2777</v>
      </c>
    </row>
    <row r="2541" spans="1:20" ht="95.1" customHeight="1" x14ac:dyDescent="0.25">
      <c r="A2541" s="121" t="s">
        <v>2280</v>
      </c>
      <c r="B2541" s="107">
        <v>2970</v>
      </c>
      <c r="C2541" s="107" t="s">
        <v>1496</v>
      </c>
      <c r="D2541" s="107" t="s">
        <v>2784</v>
      </c>
      <c r="E2541" s="36" t="s">
        <v>2636</v>
      </c>
      <c r="F2541" s="63">
        <v>1114342</v>
      </c>
      <c r="G2541" s="1" t="s">
        <v>44</v>
      </c>
      <c r="H2541" s="45">
        <v>355</v>
      </c>
      <c r="I2541" s="106" t="s">
        <v>2681</v>
      </c>
      <c r="J2541" s="1" t="s">
        <v>57</v>
      </c>
      <c r="K2541" s="107" t="s">
        <v>2775</v>
      </c>
      <c r="L2541" s="9">
        <v>1100</v>
      </c>
      <c r="M2541" s="108">
        <v>390500</v>
      </c>
      <c r="N2541" s="5" t="s">
        <v>34</v>
      </c>
      <c r="O2541" s="1" t="s">
        <v>872</v>
      </c>
      <c r="P2541" s="1" t="s">
        <v>57</v>
      </c>
      <c r="Q2541" s="107" t="s">
        <v>226</v>
      </c>
      <c r="R2541" s="16">
        <v>45413</v>
      </c>
      <c r="S2541" s="1" t="s">
        <v>2776</v>
      </c>
      <c r="T2541" s="62" t="s">
        <v>2777</v>
      </c>
    </row>
    <row r="2542" spans="1:20" ht="95.1" customHeight="1" x14ac:dyDescent="0.25">
      <c r="A2542" s="121" t="s">
        <v>2280</v>
      </c>
      <c r="B2542" s="107">
        <v>2970</v>
      </c>
      <c r="C2542" s="107" t="s">
        <v>1496</v>
      </c>
      <c r="D2542" s="107" t="s">
        <v>2785</v>
      </c>
      <c r="E2542" s="36" t="s">
        <v>2636</v>
      </c>
      <c r="F2542" s="63">
        <v>1114350</v>
      </c>
      <c r="G2542" s="1" t="s">
        <v>44</v>
      </c>
      <c r="H2542" s="45">
        <v>14</v>
      </c>
      <c r="I2542" s="106" t="s">
        <v>2681</v>
      </c>
      <c r="J2542" s="1" t="s">
        <v>57</v>
      </c>
      <c r="K2542" s="107" t="s">
        <v>2775</v>
      </c>
      <c r="L2542" s="9">
        <v>525</v>
      </c>
      <c r="M2542" s="108">
        <v>7350</v>
      </c>
      <c r="N2542" s="5" t="s">
        <v>34</v>
      </c>
      <c r="O2542" s="1" t="s">
        <v>872</v>
      </c>
      <c r="P2542" s="1" t="s">
        <v>57</v>
      </c>
      <c r="Q2542" s="107" t="s">
        <v>226</v>
      </c>
      <c r="R2542" s="16">
        <v>45413</v>
      </c>
      <c r="S2542" s="1" t="s">
        <v>2776</v>
      </c>
      <c r="T2542" s="62" t="s">
        <v>2777</v>
      </c>
    </row>
    <row r="2543" spans="1:20" ht="95.1" customHeight="1" x14ac:dyDescent="0.25">
      <c r="A2543" s="121" t="s">
        <v>2280</v>
      </c>
      <c r="B2543" s="107">
        <v>2970</v>
      </c>
      <c r="C2543" s="107" t="s">
        <v>1496</v>
      </c>
      <c r="D2543" s="107" t="s">
        <v>2786</v>
      </c>
      <c r="E2543" s="36" t="s">
        <v>2636</v>
      </c>
      <c r="F2543" s="63">
        <v>1114351</v>
      </c>
      <c r="G2543" s="1" t="s">
        <v>44</v>
      </c>
      <c r="H2543" s="45">
        <v>10</v>
      </c>
      <c r="I2543" s="106" t="s">
        <v>2681</v>
      </c>
      <c r="J2543" s="1" t="s">
        <v>57</v>
      </c>
      <c r="K2543" s="107" t="s">
        <v>2775</v>
      </c>
      <c r="L2543" s="9">
        <v>700</v>
      </c>
      <c r="M2543" s="108">
        <v>7000</v>
      </c>
      <c r="N2543" s="5" t="s">
        <v>34</v>
      </c>
      <c r="O2543" s="1" t="s">
        <v>872</v>
      </c>
      <c r="P2543" s="1" t="s">
        <v>57</v>
      </c>
      <c r="Q2543" s="107" t="s">
        <v>226</v>
      </c>
      <c r="R2543" s="16">
        <v>45413</v>
      </c>
      <c r="S2543" s="1" t="s">
        <v>2776</v>
      </c>
      <c r="T2543" s="62" t="s">
        <v>2777</v>
      </c>
    </row>
    <row r="2544" spans="1:20" ht="95.1" customHeight="1" x14ac:dyDescent="0.25">
      <c r="A2544" s="121" t="s">
        <v>2280</v>
      </c>
      <c r="B2544" s="107">
        <v>2970</v>
      </c>
      <c r="C2544" s="107" t="s">
        <v>1496</v>
      </c>
      <c r="D2544" s="107" t="s">
        <v>2787</v>
      </c>
      <c r="E2544" s="36" t="s">
        <v>2636</v>
      </c>
      <c r="F2544" s="63">
        <v>1114352</v>
      </c>
      <c r="G2544" s="1" t="s">
        <v>44</v>
      </c>
      <c r="H2544" s="45">
        <v>5</v>
      </c>
      <c r="I2544" s="106" t="s">
        <v>2681</v>
      </c>
      <c r="J2544" s="1" t="s">
        <v>57</v>
      </c>
      <c r="K2544" s="107" t="s">
        <v>2775</v>
      </c>
      <c r="L2544" s="9">
        <v>1100</v>
      </c>
      <c r="M2544" s="108">
        <v>5500</v>
      </c>
      <c r="N2544" s="5" t="s">
        <v>34</v>
      </c>
      <c r="O2544" s="1" t="s">
        <v>872</v>
      </c>
      <c r="P2544" s="1" t="s">
        <v>57</v>
      </c>
      <c r="Q2544" s="107" t="s">
        <v>226</v>
      </c>
      <c r="R2544" s="16">
        <v>45413</v>
      </c>
      <c r="S2544" s="1" t="s">
        <v>2776</v>
      </c>
      <c r="T2544" s="62" t="s">
        <v>2777</v>
      </c>
    </row>
    <row r="2545" spans="1:20" ht="95.1" customHeight="1" x14ac:dyDescent="0.25">
      <c r="A2545" s="121" t="s">
        <v>2280</v>
      </c>
      <c r="B2545" s="107">
        <v>2970</v>
      </c>
      <c r="C2545" s="107" t="s">
        <v>1496</v>
      </c>
      <c r="D2545" s="107" t="s">
        <v>2788</v>
      </c>
      <c r="E2545" s="36" t="s">
        <v>2636</v>
      </c>
      <c r="F2545" s="63">
        <v>1114353</v>
      </c>
      <c r="G2545" s="1" t="s">
        <v>44</v>
      </c>
      <c r="H2545" s="45">
        <v>17</v>
      </c>
      <c r="I2545" s="106" t="s">
        <v>2681</v>
      </c>
      <c r="J2545" s="1" t="s">
        <v>57</v>
      </c>
      <c r="K2545" s="107" t="s">
        <v>2775</v>
      </c>
      <c r="L2545" s="9">
        <v>525</v>
      </c>
      <c r="M2545" s="108">
        <v>8925</v>
      </c>
      <c r="N2545" s="5" t="s">
        <v>34</v>
      </c>
      <c r="O2545" s="1" t="s">
        <v>872</v>
      </c>
      <c r="P2545" s="1" t="s">
        <v>57</v>
      </c>
      <c r="Q2545" s="107" t="s">
        <v>226</v>
      </c>
      <c r="R2545" s="16">
        <v>45413</v>
      </c>
      <c r="S2545" s="1" t="s">
        <v>2776</v>
      </c>
      <c r="T2545" s="62" t="s">
        <v>2777</v>
      </c>
    </row>
    <row r="2546" spans="1:20" ht="95.1" customHeight="1" x14ac:dyDescent="0.25">
      <c r="A2546" s="121" t="s">
        <v>2280</v>
      </c>
      <c r="B2546" s="107">
        <v>2970</v>
      </c>
      <c r="C2546" s="107" t="s">
        <v>1496</v>
      </c>
      <c r="D2546" s="107" t="s">
        <v>2789</v>
      </c>
      <c r="E2546" s="36" t="s">
        <v>2636</v>
      </c>
      <c r="F2546" s="63">
        <v>1114354</v>
      </c>
      <c r="G2546" s="1" t="s">
        <v>44</v>
      </c>
      <c r="H2546" s="45">
        <v>12</v>
      </c>
      <c r="I2546" s="106" t="s">
        <v>2681</v>
      </c>
      <c r="J2546" s="1" t="s">
        <v>57</v>
      </c>
      <c r="K2546" s="107" t="s">
        <v>2775</v>
      </c>
      <c r="L2546" s="9">
        <v>700</v>
      </c>
      <c r="M2546" s="108">
        <v>8400</v>
      </c>
      <c r="N2546" s="5" t="s">
        <v>34</v>
      </c>
      <c r="O2546" s="1" t="s">
        <v>872</v>
      </c>
      <c r="P2546" s="1" t="s">
        <v>57</v>
      </c>
      <c r="Q2546" s="107" t="s">
        <v>226</v>
      </c>
      <c r="R2546" s="16">
        <v>45413</v>
      </c>
      <c r="S2546" s="1" t="s">
        <v>2776</v>
      </c>
      <c r="T2546" s="62" t="s">
        <v>2777</v>
      </c>
    </row>
    <row r="2547" spans="1:20" ht="95.1" customHeight="1" x14ac:dyDescent="0.25">
      <c r="A2547" s="121" t="s">
        <v>2280</v>
      </c>
      <c r="B2547" s="107">
        <v>2970</v>
      </c>
      <c r="C2547" s="107" t="s">
        <v>1496</v>
      </c>
      <c r="D2547" s="107" t="s">
        <v>2790</v>
      </c>
      <c r="E2547" s="36" t="s">
        <v>2636</v>
      </c>
      <c r="F2547" s="63">
        <v>1114355</v>
      </c>
      <c r="G2547" s="1" t="s">
        <v>44</v>
      </c>
      <c r="H2547" s="45">
        <v>5</v>
      </c>
      <c r="I2547" s="106" t="s">
        <v>2681</v>
      </c>
      <c r="J2547" s="1" t="s">
        <v>57</v>
      </c>
      <c r="K2547" s="107" t="s">
        <v>2775</v>
      </c>
      <c r="L2547" s="9">
        <v>1100</v>
      </c>
      <c r="M2547" s="108">
        <v>5500</v>
      </c>
      <c r="N2547" s="5" t="s">
        <v>34</v>
      </c>
      <c r="O2547" s="1" t="s">
        <v>872</v>
      </c>
      <c r="P2547" s="1" t="s">
        <v>57</v>
      </c>
      <c r="Q2547" s="107" t="s">
        <v>226</v>
      </c>
      <c r="R2547" s="16">
        <v>45413</v>
      </c>
      <c r="S2547" s="1" t="s">
        <v>2776</v>
      </c>
      <c r="T2547" s="62" t="s">
        <v>2777</v>
      </c>
    </row>
    <row r="2548" spans="1:20" ht="95.1" customHeight="1" x14ac:dyDescent="0.25">
      <c r="A2548" s="121" t="s">
        <v>2280</v>
      </c>
      <c r="B2548" s="107">
        <v>2970</v>
      </c>
      <c r="C2548" s="107" t="s">
        <v>1496</v>
      </c>
      <c r="D2548" s="107" t="s">
        <v>2791</v>
      </c>
      <c r="E2548" s="36" t="s">
        <v>2636</v>
      </c>
      <c r="F2548" s="63">
        <v>1114356</v>
      </c>
      <c r="G2548" s="1" t="s">
        <v>44</v>
      </c>
      <c r="H2548" s="45">
        <v>209</v>
      </c>
      <c r="I2548" s="106" t="s">
        <v>2681</v>
      </c>
      <c r="J2548" s="1" t="s">
        <v>57</v>
      </c>
      <c r="K2548" s="107" t="s">
        <v>2775</v>
      </c>
      <c r="L2548" s="9">
        <v>525</v>
      </c>
      <c r="M2548" s="108">
        <v>109725</v>
      </c>
      <c r="N2548" s="5" t="s">
        <v>34</v>
      </c>
      <c r="O2548" s="1" t="s">
        <v>872</v>
      </c>
      <c r="P2548" s="1" t="s">
        <v>57</v>
      </c>
      <c r="Q2548" s="107" t="s">
        <v>226</v>
      </c>
      <c r="R2548" s="16">
        <v>45413</v>
      </c>
      <c r="S2548" s="1" t="s">
        <v>2776</v>
      </c>
      <c r="T2548" s="62" t="s">
        <v>2777</v>
      </c>
    </row>
    <row r="2549" spans="1:20" ht="95.1" customHeight="1" x14ac:dyDescent="0.25">
      <c r="A2549" s="121" t="s">
        <v>2280</v>
      </c>
      <c r="B2549" s="107">
        <v>2970</v>
      </c>
      <c r="C2549" s="107" t="s">
        <v>1496</v>
      </c>
      <c r="D2549" s="107" t="s">
        <v>2792</v>
      </c>
      <c r="E2549" s="36" t="s">
        <v>2636</v>
      </c>
      <c r="F2549" s="63">
        <v>1114357</v>
      </c>
      <c r="G2549" s="1" t="s">
        <v>44</v>
      </c>
      <c r="H2549" s="45">
        <v>146</v>
      </c>
      <c r="I2549" s="106" t="s">
        <v>2681</v>
      </c>
      <c r="J2549" s="1" t="s">
        <v>57</v>
      </c>
      <c r="K2549" s="107" t="s">
        <v>2775</v>
      </c>
      <c r="L2549" s="9">
        <v>700</v>
      </c>
      <c r="M2549" s="108">
        <v>102200</v>
      </c>
      <c r="N2549" s="5" t="s">
        <v>34</v>
      </c>
      <c r="O2549" s="1" t="s">
        <v>872</v>
      </c>
      <c r="P2549" s="1" t="s">
        <v>57</v>
      </c>
      <c r="Q2549" s="107" t="s">
        <v>226</v>
      </c>
      <c r="R2549" s="16">
        <v>45413</v>
      </c>
      <c r="S2549" s="1" t="s">
        <v>2776</v>
      </c>
      <c r="T2549" s="62" t="s">
        <v>2777</v>
      </c>
    </row>
    <row r="2550" spans="1:20" ht="95.1" customHeight="1" x14ac:dyDescent="0.25">
      <c r="A2550" s="121" t="s">
        <v>2280</v>
      </c>
      <c r="B2550" s="107">
        <v>2970</v>
      </c>
      <c r="C2550" s="107" t="s">
        <v>1496</v>
      </c>
      <c r="D2550" s="107" t="s">
        <v>2793</v>
      </c>
      <c r="E2550" s="36" t="s">
        <v>2636</v>
      </c>
      <c r="F2550" s="63">
        <v>1114358</v>
      </c>
      <c r="G2550" s="1" t="s">
        <v>44</v>
      </c>
      <c r="H2550" s="45">
        <v>63</v>
      </c>
      <c r="I2550" s="106" t="s">
        <v>2681</v>
      </c>
      <c r="J2550" s="1" t="s">
        <v>57</v>
      </c>
      <c r="K2550" s="107" t="s">
        <v>2775</v>
      </c>
      <c r="L2550" s="9">
        <v>1100</v>
      </c>
      <c r="M2550" s="108">
        <v>69300</v>
      </c>
      <c r="N2550" s="5" t="s">
        <v>34</v>
      </c>
      <c r="O2550" s="1" t="s">
        <v>872</v>
      </c>
      <c r="P2550" s="1" t="s">
        <v>57</v>
      </c>
      <c r="Q2550" s="107" t="s">
        <v>226</v>
      </c>
      <c r="R2550" s="16">
        <v>45413</v>
      </c>
      <c r="S2550" s="1" t="s">
        <v>2776</v>
      </c>
      <c r="T2550" s="62" t="s">
        <v>2777</v>
      </c>
    </row>
    <row r="2551" spans="1:20" ht="95.1" customHeight="1" x14ac:dyDescent="0.25">
      <c r="A2551" s="121" t="s">
        <v>2280</v>
      </c>
      <c r="B2551" s="107">
        <v>2970</v>
      </c>
      <c r="C2551" s="107" t="s">
        <v>1496</v>
      </c>
      <c r="D2551" s="107" t="s">
        <v>2794</v>
      </c>
      <c r="E2551" s="36" t="s">
        <v>2636</v>
      </c>
      <c r="F2551" s="63">
        <v>1114359</v>
      </c>
      <c r="G2551" s="1" t="s">
        <v>44</v>
      </c>
      <c r="H2551" s="45">
        <v>30</v>
      </c>
      <c r="I2551" s="106" t="s">
        <v>2681</v>
      </c>
      <c r="J2551" s="1" t="s">
        <v>57</v>
      </c>
      <c r="K2551" s="107" t="s">
        <v>2775</v>
      </c>
      <c r="L2551" s="9">
        <v>4500</v>
      </c>
      <c r="M2551" s="108">
        <v>135000</v>
      </c>
      <c r="N2551" s="5" t="s">
        <v>34</v>
      </c>
      <c r="O2551" s="1" t="s">
        <v>872</v>
      </c>
      <c r="P2551" s="1" t="s">
        <v>57</v>
      </c>
      <c r="Q2551" s="107" t="s">
        <v>226</v>
      </c>
      <c r="R2551" s="16">
        <v>45413</v>
      </c>
      <c r="S2551" s="1" t="s">
        <v>2776</v>
      </c>
      <c r="T2551" s="62" t="s">
        <v>2777</v>
      </c>
    </row>
    <row r="2552" spans="1:20" ht="95.1" customHeight="1" x14ac:dyDescent="0.25">
      <c r="A2552" s="121" t="s">
        <v>2280</v>
      </c>
      <c r="B2552" s="107">
        <v>2970</v>
      </c>
      <c r="C2552" s="107" t="s">
        <v>1496</v>
      </c>
      <c r="D2552" s="107" t="s">
        <v>2795</v>
      </c>
      <c r="E2552" s="36" t="s">
        <v>2636</v>
      </c>
      <c r="F2552" s="63">
        <v>1081829</v>
      </c>
      <c r="G2552" s="1" t="s">
        <v>44</v>
      </c>
      <c r="H2552" s="45">
        <v>150</v>
      </c>
      <c r="I2552" s="106" t="s">
        <v>2802</v>
      </c>
      <c r="J2552" s="1" t="s">
        <v>57</v>
      </c>
      <c r="K2552" s="107" t="s">
        <v>2796</v>
      </c>
      <c r="L2552" s="9">
        <v>6050</v>
      </c>
      <c r="M2552" s="108">
        <v>907500</v>
      </c>
      <c r="N2552" s="5" t="s">
        <v>34</v>
      </c>
      <c r="O2552" s="1" t="s">
        <v>2797</v>
      </c>
      <c r="P2552" s="1" t="s">
        <v>57</v>
      </c>
      <c r="Q2552" s="107" t="s">
        <v>226</v>
      </c>
      <c r="R2552" s="16">
        <v>45413</v>
      </c>
      <c r="S2552" s="1" t="s">
        <v>2776</v>
      </c>
      <c r="T2552" s="62" t="s">
        <v>2798</v>
      </c>
    </row>
    <row r="2553" spans="1:20" ht="95.1" customHeight="1" x14ac:dyDescent="0.25">
      <c r="A2553" s="121" t="s">
        <v>2280</v>
      </c>
      <c r="B2553" s="107">
        <v>2970</v>
      </c>
      <c r="C2553" s="107" t="s">
        <v>1496</v>
      </c>
      <c r="D2553" s="107" t="s">
        <v>2799</v>
      </c>
      <c r="E2553" s="36" t="s">
        <v>2636</v>
      </c>
      <c r="F2553" s="63">
        <v>1081830</v>
      </c>
      <c r="G2553" s="1" t="s">
        <v>44</v>
      </c>
      <c r="H2553" s="45">
        <v>100</v>
      </c>
      <c r="I2553" s="106" t="s">
        <v>2802</v>
      </c>
      <c r="J2553" s="1" t="s">
        <v>57</v>
      </c>
      <c r="K2553" s="107" t="s">
        <v>2796</v>
      </c>
      <c r="L2553" s="9">
        <v>8700</v>
      </c>
      <c r="M2553" s="108">
        <v>870000</v>
      </c>
      <c r="N2553" s="5" t="s">
        <v>34</v>
      </c>
      <c r="O2553" s="1" t="s">
        <v>2797</v>
      </c>
      <c r="P2553" s="1" t="s">
        <v>57</v>
      </c>
      <c r="Q2553" s="107" t="s">
        <v>226</v>
      </c>
      <c r="R2553" s="16">
        <v>45413</v>
      </c>
      <c r="S2553" s="1" t="s">
        <v>2776</v>
      </c>
      <c r="T2553" s="62" t="s">
        <v>2798</v>
      </c>
    </row>
    <row r="2554" spans="1:20" ht="95.1" customHeight="1" x14ac:dyDescent="0.25">
      <c r="A2554" s="121" t="s">
        <v>2280</v>
      </c>
      <c r="B2554" s="107">
        <v>2970</v>
      </c>
      <c r="C2554" s="107" t="s">
        <v>1496</v>
      </c>
      <c r="D2554" s="107" t="s">
        <v>2800</v>
      </c>
      <c r="E2554" s="36" t="s">
        <v>2636</v>
      </c>
      <c r="F2554" s="63">
        <v>1081831</v>
      </c>
      <c r="G2554" s="1" t="s">
        <v>44</v>
      </c>
      <c r="H2554" s="45">
        <v>10</v>
      </c>
      <c r="I2554" s="106" t="s">
        <v>2802</v>
      </c>
      <c r="J2554" s="1" t="s">
        <v>57</v>
      </c>
      <c r="K2554" s="107" t="s">
        <v>2796</v>
      </c>
      <c r="L2554" s="9">
        <v>7000</v>
      </c>
      <c r="M2554" s="108">
        <v>70000</v>
      </c>
      <c r="N2554" s="5" t="s">
        <v>34</v>
      </c>
      <c r="O2554" s="1" t="s">
        <v>2797</v>
      </c>
      <c r="P2554" s="1" t="s">
        <v>57</v>
      </c>
      <c r="Q2554" s="107" t="s">
        <v>226</v>
      </c>
      <c r="R2554" s="16">
        <v>45413</v>
      </c>
      <c r="S2554" s="1" t="s">
        <v>2776</v>
      </c>
      <c r="T2554" s="62" t="s">
        <v>2798</v>
      </c>
    </row>
    <row r="2555" spans="1:20" ht="95.1" customHeight="1" x14ac:dyDescent="0.25">
      <c r="A2555" s="121" t="s">
        <v>2280</v>
      </c>
      <c r="B2555" s="107">
        <v>2970</v>
      </c>
      <c r="C2555" s="107" t="s">
        <v>1496</v>
      </c>
      <c r="D2555" s="107" t="s">
        <v>2801</v>
      </c>
      <c r="E2555" s="36" t="s">
        <v>2636</v>
      </c>
      <c r="F2555" s="63">
        <v>1081832</v>
      </c>
      <c r="G2555" s="1" t="s">
        <v>44</v>
      </c>
      <c r="H2555" s="45">
        <v>100</v>
      </c>
      <c r="I2555" s="106" t="s">
        <v>2802</v>
      </c>
      <c r="J2555" s="1" t="s">
        <v>57</v>
      </c>
      <c r="K2555" s="107" t="s">
        <v>2802</v>
      </c>
      <c r="L2555" s="9">
        <v>1784.9</v>
      </c>
      <c r="M2555" s="108">
        <v>178490</v>
      </c>
      <c r="N2555" s="5" t="s">
        <v>34</v>
      </c>
      <c r="O2555" s="1" t="s">
        <v>2797</v>
      </c>
      <c r="P2555" s="1" t="s">
        <v>57</v>
      </c>
      <c r="Q2555" s="107" t="s">
        <v>226</v>
      </c>
      <c r="R2555" s="16">
        <v>45413</v>
      </c>
      <c r="S2555" s="1" t="s">
        <v>2776</v>
      </c>
      <c r="T2555" s="62" t="s">
        <v>2798</v>
      </c>
    </row>
    <row r="2556" spans="1:20" ht="95.1" customHeight="1" x14ac:dyDescent="0.25">
      <c r="A2556" s="121" t="s">
        <v>2280</v>
      </c>
      <c r="B2556" s="107">
        <v>2970</v>
      </c>
      <c r="C2556" s="107" t="s">
        <v>1496</v>
      </c>
      <c r="D2556" s="107" t="s">
        <v>2803</v>
      </c>
      <c r="E2556" s="36" t="s">
        <v>2636</v>
      </c>
      <c r="F2556" s="63">
        <v>1081834</v>
      </c>
      <c r="G2556" s="1" t="s">
        <v>44</v>
      </c>
      <c r="H2556" s="45">
        <v>200</v>
      </c>
      <c r="I2556" s="106" t="s">
        <v>2802</v>
      </c>
      <c r="J2556" s="1" t="s">
        <v>57</v>
      </c>
      <c r="K2556" s="107" t="s">
        <v>2802</v>
      </c>
      <c r="L2556" s="9">
        <v>1489.9</v>
      </c>
      <c r="M2556" s="108">
        <v>297980</v>
      </c>
      <c r="N2556" s="5" t="s">
        <v>34</v>
      </c>
      <c r="O2556" s="1" t="s">
        <v>2797</v>
      </c>
      <c r="P2556" s="1" t="s">
        <v>57</v>
      </c>
      <c r="Q2556" s="107" t="s">
        <v>226</v>
      </c>
      <c r="R2556" s="16">
        <v>45413</v>
      </c>
      <c r="S2556" s="1" t="s">
        <v>2776</v>
      </c>
      <c r="T2556" s="62" t="s">
        <v>2798</v>
      </c>
    </row>
    <row r="2557" spans="1:20" ht="95.1" customHeight="1" x14ac:dyDescent="0.25">
      <c r="A2557" s="121" t="s">
        <v>2280</v>
      </c>
      <c r="B2557" s="107">
        <v>2970</v>
      </c>
      <c r="C2557" s="107" t="s">
        <v>1496</v>
      </c>
      <c r="D2557" s="107" t="s">
        <v>2804</v>
      </c>
      <c r="E2557" s="36" t="s">
        <v>2636</v>
      </c>
      <c r="F2557" s="63">
        <v>1081835</v>
      </c>
      <c r="G2557" s="1" t="s">
        <v>44</v>
      </c>
      <c r="H2557" s="45">
        <v>300</v>
      </c>
      <c r="I2557" s="106" t="s">
        <v>2802</v>
      </c>
      <c r="J2557" s="1" t="s">
        <v>57</v>
      </c>
      <c r="K2557" s="107" t="s">
        <v>2802</v>
      </c>
      <c r="L2557" s="9">
        <v>1489.9</v>
      </c>
      <c r="M2557" s="108">
        <v>446970</v>
      </c>
      <c r="N2557" s="5" t="s">
        <v>34</v>
      </c>
      <c r="O2557" s="1" t="s">
        <v>2797</v>
      </c>
      <c r="P2557" s="1" t="s">
        <v>57</v>
      </c>
      <c r="Q2557" s="107" t="s">
        <v>226</v>
      </c>
      <c r="R2557" s="16">
        <v>45413</v>
      </c>
      <c r="S2557" s="1" t="s">
        <v>2776</v>
      </c>
      <c r="T2557" s="62" t="s">
        <v>2798</v>
      </c>
    </row>
    <row r="2558" spans="1:20" ht="95.1" customHeight="1" x14ac:dyDescent="0.25">
      <c r="A2558" s="121" t="s">
        <v>2280</v>
      </c>
      <c r="B2558" s="107">
        <v>2970</v>
      </c>
      <c r="C2558" s="107" t="s">
        <v>1496</v>
      </c>
      <c r="D2558" s="107" t="s">
        <v>2805</v>
      </c>
      <c r="E2558" s="36" t="s">
        <v>2636</v>
      </c>
      <c r="F2558" s="63">
        <v>1081836</v>
      </c>
      <c r="G2558" s="1" t="s">
        <v>44</v>
      </c>
      <c r="H2558" s="45">
        <v>400</v>
      </c>
      <c r="I2558" s="106" t="s">
        <v>2802</v>
      </c>
      <c r="J2558" s="1" t="s">
        <v>57</v>
      </c>
      <c r="K2558" s="107" t="s">
        <v>2802</v>
      </c>
      <c r="L2558" s="9">
        <v>2900</v>
      </c>
      <c r="M2558" s="108">
        <v>1160000</v>
      </c>
      <c r="N2558" s="5" t="s">
        <v>34</v>
      </c>
      <c r="O2558" s="1" t="s">
        <v>2797</v>
      </c>
      <c r="P2558" s="1" t="s">
        <v>57</v>
      </c>
      <c r="Q2558" s="107" t="s">
        <v>226</v>
      </c>
      <c r="R2558" s="16">
        <v>45413</v>
      </c>
      <c r="S2558" s="1" t="s">
        <v>2776</v>
      </c>
      <c r="T2558" s="62" t="s">
        <v>2798</v>
      </c>
    </row>
    <row r="2559" spans="1:20" ht="95.1" customHeight="1" x14ac:dyDescent="0.25">
      <c r="A2559" s="121" t="s">
        <v>2280</v>
      </c>
      <c r="B2559" s="107">
        <v>2970</v>
      </c>
      <c r="C2559" s="107" t="s">
        <v>1496</v>
      </c>
      <c r="D2559" s="107" t="s">
        <v>2806</v>
      </c>
      <c r="E2559" s="36" t="s">
        <v>2636</v>
      </c>
      <c r="F2559" s="63" t="s">
        <v>2807</v>
      </c>
      <c r="G2559" s="1" t="s">
        <v>44</v>
      </c>
      <c r="H2559" s="45">
        <v>500</v>
      </c>
      <c r="I2559" s="106" t="s">
        <v>2802</v>
      </c>
      <c r="J2559" s="1" t="s">
        <v>57</v>
      </c>
      <c r="K2559" s="107" t="s">
        <v>2802</v>
      </c>
      <c r="L2559" s="9">
        <v>2198</v>
      </c>
      <c r="M2559" s="108">
        <v>1099000</v>
      </c>
      <c r="N2559" s="5" t="s">
        <v>34</v>
      </c>
      <c r="O2559" s="1" t="s">
        <v>2797</v>
      </c>
      <c r="P2559" s="1" t="s">
        <v>57</v>
      </c>
      <c r="Q2559" s="107" t="s">
        <v>226</v>
      </c>
      <c r="R2559" s="16">
        <v>45413</v>
      </c>
      <c r="S2559" s="1" t="s">
        <v>2776</v>
      </c>
      <c r="T2559" s="62" t="s">
        <v>2798</v>
      </c>
    </row>
    <row r="2560" spans="1:20" ht="95.1" customHeight="1" x14ac:dyDescent="0.25">
      <c r="A2560" s="121" t="s">
        <v>2280</v>
      </c>
      <c r="B2560" s="107">
        <v>2970</v>
      </c>
      <c r="C2560" s="107" t="s">
        <v>1496</v>
      </c>
      <c r="D2560" s="107" t="s">
        <v>2808</v>
      </c>
      <c r="E2560" s="36" t="s">
        <v>2636</v>
      </c>
      <c r="F2560" s="63">
        <v>1081844</v>
      </c>
      <c r="G2560" s="1" t="s">
        <v>44</v>
      </c>
      <c r="H2560" s="45">
        <v>500</v>
      </c>
      <c r="I2560" s="106" t="s">
        <v>2802</v>
      </c>
      <c r="J2560" s="1" t="s">
        <v>57</v>
      </c>
      <c r="K2560" s="107" t="s">
        <v>2802</v>
      </c>
      <c r="L2560" s="9">
        <v>1596.83</v>
      </c>
      <c r="M2560" s="108">
        <v>798415</v>
      </c>
      <c r="N2560" s="5" t="s">
        <v>34</v>
      </c>
      <c r="O2560" s="1" t="s">
        <v>2809</v>
      </c>
      <c r="P2560" s="1" t="s">
        <v>57</v>
      </c>
      <c r="Q2560" s="107" t="s">
        <v>226</v>
      </c>
      <c r="R2560" s="16">
        <v>45413</v>
      </c>
      <c r="S2560" s="1" t="s">
        <v>2776</v>
      </c>
      <c r="T2560" s="62" t="s">
        <v>2798</v>
      </c>
    </row>
    <row r="2561" spans="1:20" ht="95.1" customHeight="1" x14ac:dyDescent="0.25">
      <c r="A2561" s="121" t="s">
        <v>2280</v>
      </c>
      <c r="B2561" s="107">
        <v>2970</v>
      </c>
      <c r="C2561" s="107" t="s">
        <v>1496</v>
      </c>
      <c r="D2561" s="107" t="s">
        <v>2810</v>
      </c>
      <c r="E2561" s="36" t="s">
        <v>2636</v>
      </c>
      <c r="F2561" s="63">
        <v>1081843</v>
      </c>
      <c r="G2561" s="1" t="s">
        <v>44</v>
      </c>
      <c r="H2561" s="45">
        <v>100</v>
      </c>
      <c r="I2561" s="106" t="s">
        <v>2802</v>
      </c>
      <c r="J2561" s="1" t="s">
        <v>57</v>
      </c>
      <c r="K2561" s="107" t="s">
        <v>2802</v>
      </c>
      <c r="L2561" s="9">
        <v>1979.9</v>
      </c>
      <c r="M2561" s="108">
        <v>197990</v>
      </c>
      <c r="N2561" s="5" t="s">
        <v>34</v>
      </c>
      <c r="O2561" s="1" t="s">
        <v>2809</v>
      </c>
      <c r="P2561" s="1" t="s">
        <v>57</v>
      </c>
      <c r="Q2561" s="107" t="s">
        <v>226</v>
      </c>
      <c r="R2561" s="16">
        <v>45413</v>
      </c>
      <c r="S2561" s="1" t="s">
        <v>2776</v>
      </c>
      <c r="T2561" s="62" t="s">
        <v>2798</v>
      </c>
    </row>
    <row r="2562" spans="1:20" ht="95.1" customHeight="1" x14ac:dyDescent="0.25">
      <c r="A2562" s="121" t="s">
        <v>2280</v>
      </c>
      <c r="B2562" s="107">
        <v>2970</v>
      </c>
      <c r="C2562" s="107" t="s">
        <v>1496</v>
      </c>
      <c r="D2562" s="107" t="s">
        <v>2811</v>
      </c>
      <c r="E2562" s="36" t="s">
        <v>2636</v>
      </c>
      <c r="F2562" s="63">
        <v>1053066</v>
      </c>
      <c r="G2562" s="1" t="s">
        <v>44</v>
      </c>
      <c r="H2562" s="45">
        <v>200</v>
      </c>
      <c r="I2562" s="106" t="s">
        <v>2802</v>
      </c>
      <c r="J2562" s="1" t="s">
        <v>57</v>
      </c>
      <c r="K2562" s="107" t="s">
        <v>2802</v>
      </c>
      <c r="L2562" s="9">
        <v>4470</v>
      </c>
      <c r="M2562" s="108">
        <v>894000</v>
      </c>
      <c r="N2562" s="5" t="s">
        <v>34</v>
      </c>
      <c r="O2562" s="1" t="s">
        <v>2809</v>
      </c>
      <c r="P2562" s="1" t="s">
        <v>57</v>
      </c>
      <c r="Q2562" s="107" t="s">
        <v>226</v>
      </c>
      <c r="R2562" s="16">
        <v>45413</v>
      </c>
      <c r="S2562" s="1" t="s">
        <v>2776</v>
      </c>
      <c r="T2562" s="62" t="s">
        <v>2798</v>
      </c>
    </row>
    <row r="2563" spans="1:20" ht="95.1" customHeight="1" x14ac:dyDescent="0.25">
      <c r="A2563" s="121" t="s">
        <v>2280</v>
      </c>
      <c r="B2563" s="107">
        <v>2970</v>
      </c>
      <c r="C2563" s="107" t="s">
        <v>1496</v>
      </c>
      <c r="D2563" s="107" t="s">
        <v>2812</v>
      </c>
      <c r="E2563" s="36" t="s">
        <v>2636</v>
      </c>
      <c r="F2563" s="63">
        <v>1081839</v>
      </c>
      <c r="G2563" s="1" t="s">
        <v>44</v>
      </c>
      <c r="H2563" s="45">
        <v>300</v>
      </c>
      <c r="I2563" s="106" t="s">
        <v>2802</v>
      </c>
      <c r="J2563" s="1" t="s">
        <v>57</v>
      </c>
      <c r="K2563" s="107" t="s">
        <v>2802</v>
      </c>
      <c r="L2563" s="9">
        <v>819.6</v>
      </c>
      <c r="M2563" s="108">
        <v>245880</v>
      </c>
      <c r="N2563" s="5" t="s">
        <v>34</v>
      </c>
      <c r="O2563" s="1" t="s">
        <v>2809</v>
      </c>
      <c r="P2563" s="1" t="s">
        <v>57</v>
      </c>
      <c r="Q2563" s="107" t="s">
        <v>226</v>
      </c>
      <c r="R2563" s="16">
        <v>45413</v>
      </c>
      <c r="S2563" s="1" t="s">
        <v>2776</v>
      </c>
      <c r="T2563" s="62" t="s">
        <v>2798</v>
      </c>
    </row>
    <row r="2564" spans="1:20" ht="95.1" customHeight="1" x14ac:dyDescent="0.25">
      <c r="A2564" s="121" t="s">
        <v>2280</v>
      </c>
      <c r="B2564" s="107">
        <v>2970</v>
      </c>
      <c r="C2564" s="107" t="s">
        <v>1496</v>
      </c>
      <c r="D2564" s="107" t="s">
        <v>2813</v>
      </c>
      <c r="E2564" s="36" t="s">
        <v>2636</v>
      </c>
      <c r="F2564" s="63">
        <v>1081842</v>
      </c>
      <c r="G2564" s="1" t="s">
        <v>44</v>
      </c>
      <c r="H2564" s="45">
        <v>500</v>
      </c>
      <c r="I2564" s="106" t="s">
        <v>2802</v>
      </c>
      <c r="J2564" s="1" t="s">
        <v>57</v>
      </c>
      <c r="K2564" s="107" t="s">
        <v>2802</v>
      </c>
      <c r="L2564" s="9">
        <v>850</v>
      </c>
      <c r="M2564" s="108">
        <v>425000</v>
      </c>
      <c r="N2564" s="5" t="s">
        <v>34</v>
      </c>
      <c r="O2564" s="1" t="s">
        <v>2809</v>
      </c>
      <c r="P2564" s="1" t="s">
        <v>57</v>
      </c>
      <c r="Q2564" s="107" t="s">
        <v>226</v>
      </c>
      <c r="R2564" s="16">
        <v>45413</v>
      </c>
      <c r="S2564" s="1" t="s">
        <v>2776</v>
      </c>
      <c r="T2564" s="62" t="s">
        <v>2798</v>
      </c>
    </row>
    <row r="2565" spans="1:20" ht="95.1" customHeight="1" x14ac:dyDescent="0.25">
      <c r="A2565" s="121" t="s">
        <v>2280</v>
      </c>
      <c r="B2565" s="107">
        <v>2970</v>
      </c>
      <c r="C2565" s="107" t="s">
        <v>1496</v>
      </c>
      <c r="D2565" s="107" t="s">
        <v>2814</v>
      </c>
      <c r="E2565" s="36" t="s">
        <v>2636</v>
      </c>
      <c r="F2565" s="63">
        <v>1039417</v>
      </c>
      <c r="G2565" s="1" t="s">
        <v>44</v>
      </c>
      <c r="H2565" s="45">
        <v>300</v>
      </c>
      <c r="I2565" s="106" t="s">
        <v>2802</v>
      </c>
      <c r="J2565" s="1" t="s">
        <v>57</v>
      </c>
      <c r="K2565" s="107" t="s">
        <v>2802</v>
      </c>
      <c r="L2565" s="9">
        <v>1285</v>
      </c>
      <c r="M2565" s="108">
        <v>385500</v>
      </c>
      <c r="N2565" s="5" t="s">
        <v>34</v>
      </c>
      <c r="O2565" s="1" t="s">
        <v>2809</v>
      </c>
      <c r="P2565" s="1" t="s">
        <v>57</v>
      </c>
      <c r="Q2565" s="107" t="s">
        <v>226</v>
      </c>
      <c r="R2565" s="16">
        <v>45413</v>
      </c>
      <c r="S2565" s="1" t="s">
        <v>2776</v>
      </c>
      <c r="T2565" s="62" t="s">
        <v>2798</v>
      </c>
    </row>
    <row r="2566" spans="1:20" ht="95.1" customHeight="1" x14ac:dyDescent="0.25">
      <c r="A2566" s="121" t="s">
        <v>2280</v>
      </c>
      <c r="B2566" s="107">
        <v>2970</v>
      </c>
      <c r="C2566" s="107" t="s">
        <v>1496</v>
      </c>
      <c r="D2566" s="107" t="s">
        <v>2815</v>
      </c>
      <c r="E2566" s="36" t="s">
        <v>2636</v>
      </c>
      <c r="F2566" s="63">
        <v>1081841</v>
      </c>
      <c r="G2566" s="1" t="s">
        <v>44</v>
      </c>
      <c r="H2566" s="45">
        <v>200</v>
      </c>
      <c r="I2566" s="106" t="s">
        <v>2802</v>
      </c>
      <c r="J2566" s="1" t="s">
        <v>57</v>
      </c>
      <c r="K2566" s="107" t="s">
        <v>2802</v>
      </c>
      <c r="L2566" s="9">
        <v>1415</v>
      </c>
      <c r="M2566" s="108">
        <v>283000</v>
      </c>
      <c r="N2566" s="5" t="s">
        <v>34</v>
      </c>
      <c r="O2566" s="1" t="s">
        <v>2809</v>
      </c>
      <c r="P2566" s="1" t="s">
        <v>57</v>
      </c>
      <c r="Q2566" s="107" t="s">
        <v>226</v>
      </c>
      <c r="R2566" s="16">
        <v>45413</v>
      </c>
      <c r="S2566" s="1" t="s">
        <v>2776</v>
      </c>
      <c r="T2566" s="62" t="s">
        <v>2798</v>
      </c>
    </row>
    <row r="2567" spans="1:20" ht="95.1" customHeight="1" x14ac:dyDescent="0.25">
      <c r="A2567" s="121" t="s">
        <v>2280</v>
      </c>
      <c r="B2567" s="107">
        <v>2970</v>
      </c>
      <c r="C2567" s="107" t="s">
        <v>1496</v>
      </c>
      <c r="D2567" s="107" t="s">
        <v>2816</v>
      </c>
      <c r="E2567" s="36" t="s">
        <v>2636</v>
      </c>
      <c r="F2567" s="63">
        <v>1081840</v>
      </c>
      <c r="G2567" s="1" t="s">
        <v>44</v>
      </c>
      <c r="H2567" s="45">
        <v>300</v>
      </c>
      <c r="I2567" s="106" t="s">
        <v>2802</v>
      </c>
      <c r="J2567" s="1" t="s">
        <v>57</v>
      </c>
      <c r="K2567" s="107" t="s">
        <v>2802</v>
      </c>
      <c r="L2567" s="9">
        <v>2338.0700000000002</v>
      </c>
      <c r="M2567" s="108">
        <v>701421</v>
      </c>
      <c r="N2567" s="5" t="s">
        <v>34</v>
      </c>
      <c r="O2567" s="1" t="s">
        <v>2809</v>
      </c>
      <c r="P2567" s="1" t="s">
        <v>57</v>
      </c>
      <c r="Q2567" s="107" t="s">
        <v>226</v>
      </c>
      <c r="R2567" s="16">
        <v>45413</v>
      </c>
      <c r="S2567" s="1" t="s">
        <v>2776</v>
      </c>
      <c r="T2567" s="62" t="s">
        <v>2798</v>
      </c>
    </row>
    <row r="2568" spans="1:20" ht="95.1" customHeight="1" x14ac:dyDescent="0.25">
      <c r="A2568" s="121" t="s">
        <v>2280</v>
      </c>
      <c r="B2568" s="107">
        <v>2970</v>
      </c>
      <c r="C2568" s="107" t="s">
        <v>1496</v>
      </c>
      <c r="D2568" s="107" t="s">
        <v>2817</v>
      </c>
      <c r="E2568" s="36" t="s">
        <v>2636</v>
      </c>
      <c r="F2568" s="63">
        <v>1113045</v>
      </c>
      <c r="G2568" s="107" t="s">
        <v>4058</v>
      </c>
      <c r="H2568" s="45">
        <v>10</v>
      </c>
      <c r="I2568" s="106" t="s">
        <v>3969</v>
      </c>
      <c r="J2568" s="1" t="s">
        <v>57</v>
      </c>
      <c r="K2568" s="107" t="s">
        <v>2818</v>
      </c>
      <c r="L2568" s="9">
        <v>1300</v>
      </c>
      <c r="M2568" s="108">
        <v>13000</v>
      </c>
      <c r="N2568" s="5" t="s">
        <v>34</v>
      </c>
      <c r="O2568" s="1" t="s">
        <v>3968</v>
      </c>
      <c r="P2568" s="1" t="s">
        <v>57</v>
      </c>
      <c r="Q2568" s="1" t="s">
        <v>57</v>
      </c>
      <c r="R2568" s="16">
        <v>45474</v>
      </c>
      <c r="S2568" s="1" t="s">
        <v>2776</v>
      </c>
      <c r="T2568" s="62" t="s">
        <v>2819</v>
      </c>
    </row>
    <row r="2569" spans="1:20" ht="95.1" customHeight="1" x14ac:dyDescent="0.25">
      <c r="A2569" s="121" t="s">
        <v>2280</v>
      </c>
      <c r="B2569" s="107">
        <v>2970</v>
      </c>
      <c r="C2569" s="107" t="s">
        <v>1496</v>
      </c>
      <c r="D2569" s="107" t="s">
        <v>2820</v>
      </c>
      <c r="E2569" s="36" t="s">
        <v>2636</v>
      </c>
      <c r="F2569" s="63">
        <v>1113046</v>
      </c>
      <c r="G2569" s="110" t="s">
        <v>4058</v>
      </c>
      <c r="H2569" s="45">
        <v>10</v>
      </c>
      <c r="I2569" s="106" t="s">
        <v>3969</v>
      </c>
      <c r="J2569" s="1" t="s">
        <v>57</v>
      </c>
      <c r="K2569" s="107" t="s">
        <v>2818</v>
      </c>
      <c r="L2569" s="9">
        <v>1537.5</v>
      </c>
      <c r="M2569" s="108">
        <v>15375</v>
      </c>
      <c r="N2569" s="5" t="s">
        <v>34</v>
      </c>
      <c r="O2569" s="1" t="s">
        <v>3968</v>
      </c>
      <c r="P2569" s="1" t="s">
        <v>57</v>
      </c>
      <c r="Q2569" s="1" t="s">
        <v>57</v>
      </c>
      <c r="R2569" s="16">
        <v>45474</v>
      </c>
      <c r="S2569" s="1" t="s">
        <v>2776</v>
      </c>
      <c r="T2569" s="62" t="s">
        <v>2819</v>
      </c>
    </row>
    <row r="2570" spans="1:20" ht="95.1" customHeight="1" x14ac:dyDescent="0.25">
      <c r="A2570" s="121" t="s">
        <v>2280</v>
      </c>
      <c r="B2570" s="107">
        <v>2970</v>
      </c>
      <c r="C2570" s="107" t="s">
        <v>1496</v>
      </c>
      <c r="D2570" s="107" t="s">
        <v>2821</v>
      </c>
      <c r="E2570" s="36" t="s">
        <v>2636</v>
      </c>
      <c r="F2570" s="63">
        <v>1113047</v>
      </c>
      <c r="G2570" s="110" t="s">
        <v>4058</v>
      </c>
      <c r="H2570" s="45">
        <v>20</v>
      </c>
      <c r="I2570" s="106" t="s">
        <v>3969</v>
      </c>
      <c r="J2570" s="1" t="s">
        <v>57</v>
      </c>
      <c r="K2570" s="107" t="s">
        <v>2818</v>
      </c>
      <c r="L2570" s="9">
        <v>1330</v>
      </c>
      <c r="M2570" s="108">
        <v>26600</v>
      </c>
      <c r="N2570" s="5" t="s">
        <v>34</v>
      </c>
      <c r="O2570" s="1" t="s">
        <v>3968</v>
      </c>
      <c r="P2570" s="1" t="s">
        <v>57</v>
      </c>
      <c r="Q2570" s="1" t="s">
        <v>57</v>
      </c>
      <c r="R2570" s="16">
        <v>45474</v>
      </c>
      <c r="S2570" s="1" t="s">
        <v>2776</v>
      </c>
      <c r="T2570" s="62" t="s">
        <v>2819</v>
      </c>
    </row>
    <row r="2571" spans="1:20" ht="95.1" customHeight="1" x14ac:dyDescent="0.25">
      <c r="A2571" s="121" t="s">
        <v>2280</v>
      </c>
      <c r="B2571" s="107">
        <v>2970</v>
      </c>
      <c r="C2571" s="107" t="s">
        <v>1496</v>
      </c>
      <c r="D2571" s="107" t="s">
        <v>2822</v>
      </c>
      <c r="E2571" s="36" t="s">
        <v>2636</v>
      </c>
      <c r="F2571" s="63">
        <v>1113048</v>
      </c>
      <c r="G2571" s="110" t="s">
        <v>4058</v>
      </c>
      <c r="H2571" s="45">
        <v>20</v>
      </c>
      <c r="I2571" s="106" t="s">
        <v>3969</v>
      </c>
      <c r="J2571" s="1" t="s">
        <v>57</v>
      </c>
      <c r="K2571" s="107" t="s">
        <v>2818</v>
      </c>
      <c r="L2571" s="9">
        <v>1212.5</v>
      </c>
      <c r="M2571" s="108">
        <v>24250</v>
      </c>
      <c r="N2571" s="5" t="s">
        <v>34</v>
      </c>
      <c r="O2571" s="1" t="s">
        <v>3968</v>
      </c>
      <c r="P2571" s="1" t="s">
        <v>57</v>
      </c>
      <c r="Q2571" s="1" t="s">
        <v>57</v>
      </c>
      <c r="R2571" s="16">
        <v>45474</v>
      </c>
      <c r="S2571" s="1" t="s">
        <v>2776</v>
      </c>
      <c r="T2571" s="62" t="s">
        <v>2819</v>
      </c>
    </row>
    <row r="2572" spans="1:20" ht="95.1" customHeight="1" x14ac:dyDescent="0.25">
      <c r="A2572" s="121" t="s">
        <v>2280</v>
      </c>
      <c r="B2572" s="107">
        <v>2970</v>
      </c>
      <c r="C2572" s="107" t="s">
        <v>1496</v>
      </c>
      <c r="D2572" s="107" t="s">
        <v>2823</v>
      </c>
      <c r="E2572" s="36" t="s">
        <v>2636</v>
      </c>
      <c r="F2572" s="63">
        <v>1113059</v>
      </c>
      <c r="G2572" s="110" t="s">
        <v>4058</v>
      </c>
      <c r="H2572" s="45">
        <v>20</v>
      </c>
      <c r="I2572" s="106" t="s">
        <v>3969</v>
      </c>
      <c r="J2572" s="1" t="s">
        <v>57</v>
      </c>
      <c r="K2572" s="107" t="s">
        <v>2818</v>
      </c>
      <c r="L2572" s="9">
        <v>1255</v>
      </c>
      <c r="M2572" s="108">
        <v>25100</v>
      </c>
      <c r="N2572" s="5" t="s">
        <v>34</v>
      </c>
      <c r="O2572" s="1" t="s">
        <v>3968</v>
      </c>
      <c r="P2572" s="1" t="s">
        <v>57</v>
      </c>
      <c r="Q2572" s="1" t="s">
        <v>57</v>
      </c>
      <c r="R2572" s="16">
        <v>45474</v>
      </c>
      <c r="S2572" s="1" t="s">
        <v>2776</v>
      </c>
      <c r="T2572" s="62" t="s">
        <v>2819</v>
      </c>
    </row>
    <row r="2573" spans="1:20" ht="95.1" customHeight="1" x14ac:dyDescent="0.25">
      <c r="A2573" s="121" t="s">
        <v>2280</v>
      </c>
      <c r="B2573" s="107">
        <v>2970</v>
      </c>
      <c r="C2573" s="107" t="s">
        <v>1496</v>
      </c>
      <c r="D2573" s="107" t="s">
        <v>2824</v>
      </c>
      <c r="E2573" s="36" t="s">
        <v>2636</v>
      </c>
      <c r="F2573" s="63">
        <v>1113065</v>
      </c>
      <c r="G2573" s="110" t="s">
        <v>4058</v>
      </c>
      <c r="H2573" s="45">
        <v>50</v>
      </c>
      <c r="I2573" s="106" t="s">
        <v>3969</v>
      </c>
      <c r="J2573" s="1" t="s">
        <v>57</v>
      </c>
      <c r="K2573" s="107" t="s">
        <v>2818</v>
      </c>
      <c r="L2573" s="9">
        <v>612.5</v>
      </c>
      <c r="M2573" s="108">
        <v>30625</v>
      </c>
      <c r="N2573" s="5" t="s">
        <v>34</v>
      </c>
      <c r="O2573" s="1" t="s">
        <v>3968</v>
      </c>
      <c r="P2573" s="1" t="s">
        <v>57</v>
      </c>
      <c r="Q2573" s="1" t="s">
        <v>57</v>
      </c>
      <c r="R2573" s="16">
        <v>45474</v>
      </c>
      <c r="S2573" s="1" t="s">
        <v>2776</v>
      </c>
      <c r="T2573" s="62" t="s">
        <v>2819</v>
      </c>
    </row>
    <row r="2574" spans="1:20" ht="95.1" customHeight="1" x14ac:dyDescent="0.25">
      <c r="A2574" s="121" t="s">
        <v>2280</v>
      </c>
      <c r="B2574" s="107">
        <v>2970</v>
      </c>
      <c r="C2574" s="107" t="s">
        <v>1496</v>
      </c>
      <c r="D2574" s="107" t="s">
        <v>2825</v>
      </c>
      <c r="E2574" s="36" t="s">
        <v>2636</v>
      </c>
      <c r="F2574" s="63">
        <v>1113066</v>
      </c>
      <c r="G2574" s="110" t="s">
        <v>4058</v>
      </c>
      <c r="H2574" s="45">
        <v>50</v>
      </c>
      <c r="I2574" s="106" t="s">
        <v>3969</v>
      </c>
      <c r="J2574" s="1" t="s">
        <v>57</v>
      </c>
      <c r="K2574" s="107" t="s">
        <v>2818</v>
      </c>
      <c r="L2574" s="9">
        <v>475</v>
      </c>
      <c r="M2574" s="108">
        <v>23750</v>
      </c>
      <c r="N2574" s="5" t="s">
        <v>34</v>
      </c>
      <c r="O2574" s="1" t="s">
        <v>3968</v>
      </c>
      <c r="P2574" s="1" t="s">
        <v>57</v>
      </c>
      <c r="Q2574" s="1" t="s">
        <v>57</v>
      </c>
      <c r="R2574" s="16">
        <v>45474</v>
      </c>
      <c r="S2574" s="1" t="s">
        <v>2776</v>
      </c>
      <c r="T2574" s="62" t="s">
        <v>2819</v>
      </c>
    </row>
    <row r="2575" spans="1:20" ht="95.1" customHeight="1" x14ac:dyDescent="0.25">
      <c r="A2575" s="121" t="s">
        <v>2280</v>
      </c>
      <c r="B2575" s="107">
        <v>2970</v>
      </c>
      <c r="C2575" s="107" t="s">
        <v>1496</v>
      </c>
      <c r="D2575" s="107" t="s">
        <v>2826</v>
      </c>
      <c r="E2575" s="36" t="s">
        <v>2636</v>
      </c>
      <c r="F2575" s="63">
        <v>1113067</v>
      </c>
      <c r="G2575" s="110" t="s">
        <v>4058</v>
      </c>
      <c r="H2575" s="45">
        <v>50</v>
      </c>
      <c r="I2575" s="106" t="s">
        <v>3969</v>
      </c>
      <c r="J2575" s="1" t="s">
        <v>57</v>
      </c>
      <c r="K2575" s="107" t="s">
        <v>2818</v>
      </c>
      <c r="L2575" s="9">
        <v>482.5</v>
      </c>
      <c r="M2575" s="108">
        <v>24125</v>
      </c>
      <c r="N2575" s="5" t="s">
        <v>34</v>
      </c>
      <c r="O2575" s="1" t="s">
        <v>3968</v>
      </c>
      <c r="P2575" s="1" t="s">
        <v>57</v>
      </c>
      <c r="Q2575" s="1" t="s">
        <v>57</v>
      </c>
      <c r="R2575" s="16">
        <v>45474</v>
      </c>
      <c r="S2575" s="1" t="s">
        <v>2776</v>
      </c>
      <c r="T2575" s="62" t="s">
        <v>2819</v>
      </c>
    </row>
    <row r="2576" spans="1:20" ht="95.1" customHeight="1" x14ac:dyDescent="0.25">
      <c r="A2576" s="121" t="s">
        <v>2280</v>
      </c>
      <c r="B2576" s="107">
        <v>2970</v>
      </c>
      <c r="C2576" s="107" t="s">
        <v>1496</v>
      </c>
      <c r="D2576" s="107" t="s">
        <v>2827</v>
      </c>
      <c r="E2576" s="36" t="s">
        <v>2636</v>
      </c>
      <c r="F2576" s="63">
        <v>1113051</v>
      </c>
      <c r="G2576" s="1" t="s">
        <v>44</v>
      </c>
      <c r="H2576" s="45">
        <v>50</v>
      </c>
      <c r="I2576" s="106" t="s">
        <v>3969</v>
      </c>
      <c r="J2576" s="1" t="s">
        <v>57</v>
      </c>
      <c r="K2576" s="107" t="s">
        <v>2818</v>
      </c>
      <c r="L2576" s="9">
        <v>1194.5</v>
      </c>
      <c r="M2576" s="108">
        <v>59725</v>
      </c>
      <c r="N2576" s="5" t="s">
        <v>34</v>
      </c>
      <c r="O2576" s="1" t="s">
        <v>3968</v>
      </c>
      <c r="P2576" s="1" t="s">
        <v>57</v>
      </c>
      <c r="Q2576" s="1" t="s">
        <v>57</v>
      </c>
      <c r="R2576" s="16">
        <v>45474</v>
      </c>
      <c r="S2576" s="1" t="s">
        <v>2776</v>
      </c>
      <c r="T2576" s="62" t="s">
        <v>2819</v>
      </c>
    </row>
    <row r="2577" spans="1:20" ht="95.1" customHeight="1" x14ac:dyDescent="0.25">
      <c r="A2577" s="121" t="s">
        <v>2280</v>
      </c>
      <c r="B2577" s="107">
        <v>2970</v>
      </c>
      <c r="C2577" s="107" t="s">
        <v>1496</v>
      </c>
      <c r="D2577" s="107" t="s">
        <v>2828</v>
      </c>
      <c r="E2577" s="36" t="s">
        <v>2636</v>
      </c>
      <c r="F2577" s="63">
        <v>1113052</v>
      </c>
      <c r="G2577" s="1" t="s">
        <v>44</v>
      </c>
      <c r="H2577" s="45">
        <v>50</v>
      </c>
      <c r="I2577" s="106" t="s">
        <v>3969</v>
      </c>
      <c r="J2577" s="1" t="s">
        <v>57</v>
      </c>
      <c r="K2577" s="107" t="s">
        <v>2818</v>
      </c>
      <c r="L2577" s="9">
        <v>1382.5</v>
      </c>
      <c r="M2577" s="108">
        <v>69125</v>
      </c>
      <c r="N2577" s="5" t="s">
        <v>34</v>
      </c>
      <c r="O2577" s="1" t="s">
        <v>3968</v>
      </c>
      <c r="P2577" s="1" t="s">
        <v>57</v>
      </c>
      <c r="Q2577" s="1" t="s">
        <v>57</v>
      </c>
      <c r="R2577" s="16">
        <v>45474</v>
      </c>
      <c r="S2577" s="1" t="s">
        <v>2776</v>
      </c>
      <c r="T2577" s="62" t="s">
        <v>2819</v>
      </c>
    </row>
    <row r="2578" spans="1:20" ht="95.1" customHeight="1" x14ac:dyDescent="0.25">
      <c r="A2578" s="121" t="s">
        <v>2280</v>
      </c>
      <c r="B2578" s="107">
        <v>2970</v>
      </c>
      <c r="C2578" s="107" t="s">
        <v>1496</v>
      </c>
      <c r="D2578" s="107" t="s">
        <v>2829</v>
      </c>
      <c r="E2578" s="36" t="s">
        <v>2636</v>
      </c>
      <c r="F2578" s="63">
        <v>1113053</v>
      </c>
      <c r="G2578" s="1" t="s">
        <v>44</v>
      </c>
      <c r="H2578" s="45">
        <v>50</v>
      </c>
      <c r="I2578" s="106" t="s">
        <v>3969</v>
      </c>
      <c r="J2578" s="1" t="s">
        <v>57</v>
      </c>
      <c r="K2578" s="107" t="s">
        <v>2818</v>
      </c>
      <c r="L2578" s="9">
        <v>1645</v>
      </c>
      <c r="M2578" s="108">
        <v>82250</v>
      </c>
      <c r="N2578" s="5" t="s">
        <v>34</v>
      </c>
      <c r="O2578" s="1" t="s">
        <v>3968</v>
      </c>
      <c r="P2578" s="1" t="s">
        <v>57</v>
      </c>
      <c r="Q2578" s="1" t="s">
        <v>57</v>
      </c>
      <c r="R2578" s="16">
        <v>45474</v>
      </c>
      <c r="S2578" s="1" t="s">
        <v>2776</v>
      </c>
      <c r="T2578" s="62" t="s">
        <v>2819</v>
      </c>
    </row>
    <row r="2579" spans="1:20" ht="95.1" customHeight="1" x14ac:dyDescent="0.25">
      <c r="A2579" s="121" t="s">
        <v>2280</v>
      </c>
      <c r="B2579" s="107">
        <v>2970</v>
      </c>
      <c r="C2579" s="107" t="s">
        <v>1496</v>
      </c>
      <c r="D2579" s="107" t="s">
        <v>2830</v>
      </c>
      <c r="E2579" s="36" t="s">
        <v>2636</v>
      </c>
      <c r="F2579" s="63">
        <v>1113055</v>
      </c>
      <c r="G2579" s="1" t="s">
        <v>44</v>
      </c>
      <c r="H2579" s="45">
        <v>50</v>
      </c>
      <c r="I2579" s="106" t="s">
        <v>3969</v>
      </c>
      <c r="J2579" s="1" t="s">
        <v>57</v>
      </c>
      <c r="K2579" s="107" t="s">
        <v>2818</v>
      </c>
      <c r="L2579" s="9">
        <v>1170</v>
      </c>
      <c r="M2579" s="108">
        <v>58500</v>
      </c>
      <c r="N2579" s="5" t="s">
        <v>34</v>
      </c>
      <c r="O2579" s="1" t="s">
        <v>3968</v>
      </c>
      <c r="P2579" s="1" t="s">
        <v>57</v>
      </c>
      <c r="Q2579" s="1" t="s">
        <v>57</v>
      </c>
      <c r="R2579" s="16">
        <v>45474</v>
      </c>
      <c r="S2579" s="1" t="s">
        <v>2776</v>
      </c>
      <c r="T2579" s="62" t="s">
        <v>2819</v>
      </c>
    </row>
    <row r="2580" spans="1:20" ht="95.1" customHeight="1" x14ac:dyDescent="0.25">
      <c r="A2580" s="121" t="s">
        <v>2280</v>
      </c>
      <c r="B2580" s="107">
        <v>2970</v>
      </c>
      <c r="C2580" s="107" t="s">
        <v>1496</v>
      </c>
      <c r="D2580" s="107" t="s">
        <v>2831</v>
      </c>
      <c r="E2580" s="36" t="s">
        <v>2636</v>
      </c>
      <c r="F2580" s="63">
        <v>1113056</v>
      </c>
      <c r="G2580" s="1" t="s">
        <v>44</v>
      </c>
      <c r="H2580" s="45">
        <v>50</v>
      </c>
      <c r="I2580" s="106" t="s">
        <v>3969</v>
      </c>
      <c r="J2580" s="1" t="s">
        <v>57</v>
      </c>
      <c r="K2580" s="107" t="s">
        <v>2818</v>
      </c>
      <c r="L2580" s="9">
        <v>1712.5</v>
      </c>
      <c r="M2580" s="108">
        <v>85625</v>
      </c>
      <c r="N2580" s="5" t="s">
        <v>34</v>
      </c>
      <c r="O2580" s="1" t="s">
        <v>3968</v>
      </c>
      <c r="P2580" s="1" t="s">
        <v>57</v>
      </c>
      <c r="Q2580" s="1" t="s">
        <v>57</v>
      </c>
      <c r="R2580" s="16">
        <v>45474</v>
      </c>
      <c r="S2580" s="1" t="s">
        <v>2776</v>
      </c>
      <c r="T2580" s="62" t="s">
        <v>2819</v>
      </c>
    </row>
    <row r="2581" spans="1:20" ht="95.1" customHeight="1" x14ac:dyDescent="0.25">
      <c r="A2581" s="121" t="s">
        <v>2280</v>
      </c>
      <c r="B2581" s="107">
        <v>2970</v>
      </c>
      <c r="C2581" s="107" t="s">
        <v>1496</v>
      </c>
      <c r="D2581" s="107" t="s">
        <v>2832</v>
      </c>
      <c r="E2581" s="36" t="s">
        <v>2636</v>
      </c>
      <c r="F2581" s="63">
        <v>1113057</v>
      </c>
      <c r="G2581" s="1" t="s">
        <v>44</v>
      </c>
      <c r="H2581" s="45">
        <v>50</v>
      </c>
      <c r="I2581" s="106" t="s">
        <v>3969</v>
      </c>
      <c r="J2581" s="1" t="s">
        <v>57</v>
      </c>
      <c r="K2581" s="107" t="s">
        <v>2818</v>
      </c>
      <c r="L2581" s="9">
        <v>1557.5</v>
      </c>
      <c r="M2581" s="108">
        <v>77875</v>
      </c>
      <c r="N2581" s="5" t="s">
        <v>34</v>
      </c>
      <c r="O2581" s="1" t="s">
        <v>3968</v>
      </c>
      <c r="P2581" s="1" t="s">
        <v>57</v>
      </c>
      <c r="Q2581" s="1" t="s">
        <v>57</v>
      </c>
      <c r="R2581" s="16">
        <v>45474</v>
      </c>
      <c r="S2581" s="1" t="s">
        <v>2776</v>
      </c>
      <c r="T2581" s="62" t="s">
        <v>2819</v>
      </c>
    </row>
    <row r="2582" spans="1:20" ht="95.1" customHeight="1" x14ac:dyDescent="0.25">
      <c r="A2582" s="121" t="s">
        <v>2280</v>
      </c>
      <c r="B2582" s="107">
        <v>2970</v>
      </c>
      <c r="C2582" s="107" t="s">
        <v>1496</v>
      </c>
      <c r="D2582" s="107" t="s">
        <v>2833</v>
      </c>
      <c r="E2582" s="36" t="s">
        <v>2636</v>
      </c>
      <c r="F2582" s="63">
        <v>1113058</v>
      </c>
      <c r="G2582" s="1" t="s">
        <v>44</v>
      </c>
      <c r="H2582" s="45">
        <v>50</v>
      </c>
      <c r="I2582" s="106" t="s">
        <v>3969</v>
      </c>
      <c r="J2582" s="1" t="s">
        <v>57</v>
      </c>
      <c r="K2582" s="107" t="s">
        <v>2818</v>
      </c>
      <c r="L2582" s="9">
        <v>2550</v>
      </c>
      <c r="M2582" s="108">
        <v>127500</v>
      </c>
      <c r="N2582" s="5" t="s">
        <v>34</v>
      </c>
      <c r="O2582" s="1" t="s">
        <v>3968</v>
      </c>
      <c r="P2582" s="1" t="s">
        <v>57</v>
      </c>
      <c r="Q2582" s="1" t="s">
        <v>57</v>
      </c>
      <c r="R2582" s="16">
        <v>45474</v>
      </c>
      <c r="S2582" s="1" t="s">
        <v>2776</v>
      </c>
      <c r="T2582" s="62" t="s">
        <v>2819</v>
      </c>
    </row>
    <row r="2583" spans="1:20" ht="95.1" customHeight="1" x14ac:dyDescent="0.25">
      <c r="A2583" s="121" t="s">
        <v>2280</v>
      </c>
      <c r="B2583" s="107">
        <v>2970</v>
      </c>
      <c r="C2583" s="107" t="s">
        <v>1496</v>
      </c>
      <c r="D2583" s="107" t="s">
        <v>2834</v>
      </c>
      <c r="E2583" s="36" t="s">
        <v>2636</v>
      </c>
      <c r="F2583" s="63">
        <v>1113062</v>
      </c>
      <c r="G2583" s="1" t="s">
        <v>44</v>
      </c>
      <c r="H2583" s="45">
        <v>50</v>
      </c>
      <c r="I2583" s="106" t="s">
        <v>3969</v>
      </c>
      <c r="J2583" s="1" t="s">
        <v>57</v>
      </c>
      <c r="K2583" s="107" t="s">
        <v>2818</v>
      </c>
      <c r="L2583" s="9">
        <v>3700</v>
      </c>
      <c r="M2583" s="108">
        <v>185000</v>
      </c>
      <c r="N2583" s="5" t="s">
        <v>34</v>
      </c>
      <c r="O2583" s="1" t="s">
        <v>3968</v>
      </c>
      <c r="P2583" s="1" t="s">
        <v>57</v>
      </c>
      <c r="Q2583" s="1" t="s">
        <v>57</v>
      </c>
      <c r="R2583" s="16">
        <v>45474</v>
      </c>
      <c r="S2583" s="1" t="s">
        <v>2776</v>
      </c>
      <c r="T2583" s="62" t="s">
        <v>2819</v>
      </c>
    </row>
    <row r="2584" spans="1:20" ht="95.1" customHeight="1" x14ac:dyDescent="0.25">
      <c r="A2584" s="121" t="s">
        <v>2280</v>
      </c>
      <c r="B2584" s="107">
        <v>2970</v>
      </c>
      <c r="C2584" s="107" t="s">
        <v>1496</v>
      </c>
      <c r="D2584" s="107" t="s">
        <v>2835</v>
      </c>
      <c r="E2584" s="36" t="s">
        <v>2636</v>
      </c>
      <c r="F2584" s="63">
        <v>1113063</v>
      </c>
      <c r="G2584" s="1" t="s">
        <v>44</v>
      </c>
      <c r="H2584" s="45">
        <v>50</v>
      </c>
      <c r="I2584" s="106" t="s">
        <v>3969</v>
      </c>
      <c r="J2584" s="1" t="s">
        <v>57</v>
      </c>
      <c r="K2584" s="107" t="s">
        <v>2818</v>
      </c>
      <c r="L2584" s="9">
        <v>2782.5</v>
      </c>
      <c r="M2584" s="108">
        <v>139125</v>
      </c>
      <c r="N2584" s="5" t="s">
        <v>34</v>
      </c>
      <c r="O2584" s="1" t="s">
        <v>3968</v>
      </c>
      <c r="P2584" s="1" t="s">
        <v>57</v>
      </c>
      <c r="Q2584" s="1" t="s">
        <v>57</v>
      </c>
      <c r="R2584" s="16">
        <v>45474</v>
      </c>
      <c r="S2584" s="1" t="s">
        <v>2776</v>
      </c>
      <c r="T2584" s="62" t="s">
        <v>2819</v>
      </c>
    </row>
    <row r="2585" spans="1:20" ht="95.1" customHeight="1" x14ac:dyDescent="0.25">
      <c r="A2585" s="121" t="s">
        <v>2280</v>
      </c>
      <c r="B2585" s="107">
        <v>2970</v>
      </c>
      <c r="C2585" s="107" t="s">
        <v>1496</v>
      </c>
      <c r="D2585" s="107" t="s">
        <v>2836</v>
      </c>
      <c r="E2585" s="36" t="s">
        <v>2636</v>
      </c>
      <c r="F2585" s="63">
        <v>1113068</v>
      </c>
      <c r="G2585" s="1" t="s">
        <v>44</v>
      </c>
      <c r="H2585" s="45">
        <v>50</v>
      </c>
      <c r="I2585" s="106" t="s">
        <v>3969</v>
      </c>
      <c r="J2585" s="1" t="s">
        <v>57</v>
      </c>
      <c r="K2585" s="107" t="s">
        <v>2818</v>
      </c>
      <c r="L2585" s="9">
        <v>5430</v>
      </c>
      <c r="M2585" s="108">
        <v>271500</v>
      </c>
      <c r="N2585" s="5" t="s">
        <v>34</v>
      </c>
      <c r="O2585" s="1" t="s">
        <v>3968</v>
      </c>
      <c r="P2585" s="1" t="s">
        <v>57</v>
      </c>
      <c r="Q2585" s="1" t="s">
        <v>57</v>
      </c>
      <c r="R2585" s="16">
        <v>45474</v>
      </c>
      <c r="S2585" s="1" t="s">
        <v>2776</v>
      </c>
      <c r="T2585" s="62" t="s">
        <v>2819</v>
      </c>
    </row>
    <row r="2586" spans="1:20" ht="95.1" customHeight="1" x14ac:dyDescent="0.25">
      <c r="A2586" s="121" t="s">
        <v>2280</v>
      </c>
      <c r="B2586" s="107">
        <v>2970</v>
      </c>
      <c r="C2586" s="107" t="s">
        <v>1496</v>
      </c>
      <c r="D2586" s="107" t="s">
        <v>2837</v>
      </c>
      <c r="E2586" s="36" t="s">
        <v>2636</v>
      </c>
      <c r="F2586" s="63">
        <v>1113069</v>
      </c>
      <c r="G2586" s="1" t="s">
        <v>44</v>
      </c>
      <c r="H2586" s="45">
        <v>10</v>
      </c>
      <c r="I2586" s="106" t="s">
        <v>3969</v>
      </c>
      <c r="J2586" s="1" t="s">
        <v>57</v>
      </c>
      <c r="K2586" s="107" t="s">
        <v>2818</v>
      </c>
      <c r="L2586" s="9">
        <v>7037.5</v>
      </c>
      <c r="M2586" s="108">
        <v>70375</v>
      </c>
      <c r="N2586" s="5" t="s">
        <v>34</v>
      </c>
      <c r="O2586" s="1" t="s">
        <v>3968</v>
      </c>
      <c r="P2586" s="1" t="s">
        <v>57</v>
      </c>
      <c r="Q2586" s="1" t="s">
        <v>57</v>
      </c>
      <c r="R2586" s="16">
        <v>45474</v>
      </c>
      <c r="S2586" s="1" t="s">
        <v>2776</v>
      </c>
      <c r="T2586" s="62" t="s">
        <v>2819</v>
      </c>
    </row>
    <row r="2587" spans="1:20" ht="95.1" customHeight="1" x14ac:dyDescent="0.25">
      <c r="A2587" s="121" t="s">
        <v>2280</v>
      </c>
      <c r="B2587" s="107">
        <v>2970</v>
      </c>
      <c r="C2587" s="107" t="s">
        <v>1496</v>
      </c>
      <c r="D2587" s="107" t="s">
        <v>2838</v>
      </c>
      <c r="E2587" s="36" t="s">
        <v>2636</v>
      </c>
      <c r="F2587" s="63">
        <v>1113070</v>
      </c>
      <c r="G2587" s="1" t="s">
        <v>44</v>
      </c>
      <c r="H2587" s="45">
        <v>10</v>
      </c>
      <c r="I2587" s="106" t="s">
        <v>3969</v>
      </c>
      <c r="J2587" s="1" t="s">
        <v>57</v>
      </c>
      <c r="K2587" s="107" t="s">
        <v>2818</v>
      </c>
      <c r="L2587" s="9">
        <v>6612.5</v>
      </c>
      <c r="M2587" s="108">
        <v>66125</v>
      </c>
      <c r="N2587" s="5" t="s">
        <v>34</v>
      </c>
      <c r="O2587" s="1" t="s">
        <v>3968</v>
      </c>
      <c r="P2587" s="1" t="s">
        <v>57</v>
      </c>
      <c r="Q2587" s="1" t="s">
        <v>57</v>
      </c>
      <c r="R2587" s="16">
        <v>45474</v>
      </c>
      <c r="S2587" s="1" t="s">
        <v>2776</v>
      </c>
      <c r="T2587" s="62" t="s">
        <v>2819</v>
      </c>
    </row>
    <row r="2588" spans="1:20" ht="95.1" customHeight="1" x14ac:dyDescent="0.25">
      <c r="A2588" s="121" t="s">
        <v>2280</v>
      </c>
      <c r="B2588" s="107">
        <v>2970</v>
      </c>
      <c r="C2588" s="107" t="s">
        <v>1496</v>
      </c>
      <c r="D2588" s="107" t="s">
        <v>2839</v>
      </c>
      <c r="E2588" s="36" t="s">
        <v>2636</v>
      </c>
      <c r="F2588" s="63">
        <v>1113072</v>
      </c>
      <c r="G2588" s="1" t="s">
        <v>44</v>
      </c>
      <c r="H2588" s="45">
        <v>10</v>
      </c>
      <c r="I2588" s="106" t="s">
        <v>3969</v>
      </c>
      <c r="J2588" s="1" t="s">
        <v>57</v>
      </c>
      <c r="K2588" s="107" t="s">
        <v>2818</v>
      </c>
      <c r="L2588" s="9">
        <v>7242.5</v>
      </c>
      <c r="M2588" s="108">
        <v>72425</v>
      </c>
      <c r="N2588" s="5" t="s">
        <v>34</v>
      </c>
      <c r="O2588" s="1" t="s">
        <v>3968</v>
      </c>
      <c r="P2588" s="1" t="s">
        <v>57</v>
      </c>
      <c r="Q2588" s="1" t="s">
        <v>57</v>
      </c>
      <c r="R2588" s="16">
        <v>45474</v>
      </c>
      <c r="S2588" s="1" t="s">
        <v>2776</v>
      </c>
      <c r="T2588" s="62" t="s">
        <v>2819</v>
      </c>
    </row>
    <row r="2589" spans="1:20" ht="95.1" customHeight="1" x14ac:dyDescent="0.25">
      <c r="A2589" s="121" t="s">
        <v>2280</v>
      </c>
      <c r="B2589" s="107">
        <v>2970</v>
      </c>
      <c r="C2589" s="107" t="s">
        <v>1496</v>
      </c>
      <c r="D2589" s="107" t="s">
        <v>2840</v>
      </c>
      <c r="E2589" s="36" t="s">
        <v>2636</v>
      </c>
      <c r="F2589" s="63">
        <v>1113073</v>
      </c>
      <c r="G2589" s="1" t="s">
        <v>44</v>
      </c>
      <c r="H2589" s="45">
        <v>5</v>
      </c>
      <c r="I2589" s="106" t="s">
        <v>3969</v>
      </c>
      <c r="J2589" s="1" t="s">
        <v>57</v>
      </c>
      <c r="K2589" s="107" t="s">
        <v>2818</v>
      </c>
      <c r="L2589" s="9">
        <v>1825</v>
      </c>
      <c r="M2589" s="108">
        <v>9125</v>
      </c>
      <c r="N2589" s="5" t="s">
        <v>34</v>
      </c>
      <c r="O2589" s="1" t="s">
        <v>3968</v>
      </c>
      <c r="P2589" s="1" t="s">
        <v>57</v>
      </c>
      <c r="Q2589" s="1" t="s">
        <v>57</v>
      </c>
      <c r="R2589" s="16">
        <v>45474</v>
      </c>
      <c r="S2589" s="1" t="s">
        <v>2776</v>
      </c>
      <c r="T2589" s="62" t="s">
        <v>2819</v>
      </c>
    </row>
    <row r="2590" spans="1:20" ht="95.1" customHeight="1" x14ac:dyDescent="0.25">
      <c r="A2590" s="121" t="s">
        <v>2280</v>
      </c>
      <c r="B2590" s="107">
        <v>2970</v>
      </c>
      <c r="C2590" s="107" t="s">
        <v>1496</v>
      </c>
      <c r="D2590" s="107" t="s">
        <v>2841</v>
      </c>
      <c r="E2590" s="36" t="s">
        <v>2636</v>
      </c>
      <c r="F2590" s="63">
        <v>1113074</v>
      </c>
      <c r="G2590" s="1" t="s">
        <v>44</v>
      </c>
      <c r="H2590" s="45">
        <v>5</v>
      </c>
      <c r="I2590" s="106" t="s">
        <v>3969</v>
      </c>
      <c r="J2590" s="1" t="s">
        <v>57</v>
      </c>
      <c r="K2590" s="107" t="s">
        <v>2818</v>
      </c>
      <c r="L2590" s="9">
        <v>2495</v>
      </c>
      <c r="M2590" s="108">
        <v>12475</v>
      </c>
      <c r="N2590" s="5" t="s">
        <v>34</v>
      </c>
      <c r="O2590" s="1" t="s">
        <v>3968</v>
      </c>
      <c r="P2590" s="1" t="s">
        <v>57</v>
      </c>
      <c r="Q2590" s="1" t="s">
        <v>57</v>
      </c>
      <c r="R2590" s="16">
        <v>45474</v>
      </c>
      <c r="S2590" s="1" t="s">
        <v>2776</v>
      </c>
      <c r="T2590" s="62" t="s">
        <v>2819</v>
      </c>
    </row>
    <row r="2591" spans="1:20" ht="95.1" customHeight="1" x14ac:dyDescent="0.25">
      <c r="A2591" s="121" t="s">
        <v>2280</v>
      </c>
      <c r="B2591" s="107">
        <v>2970</v>
      </c>
      <c r="C2591" s="107" t="s">
        <v>1496</v>
      </c>
      <c r="D2591" s="107" t="s">
        <v>2842</v>
      </c>
      <c r="E2591" s="36" t="s">
        <v>2636</v>
      </c>
      <c r="F2591" s="63">
        <v>1113075</v>
      </c>
      <c r="G2591" s="1" t="s">
        <v>44</v>
      </c>
      <c r="H2591" s="45">
        <v>5</v>
      </c>
      <c r="I2591" s="106" t="s">
        <v>3969</v>
      </c>
      <c r="J2591" s="1" t="s">
        <v>57</v>
      </c>
      <c r="K2591" s="107" t="s">
        <v>2818</v>
      </c>
      <c r="L2591" s="9">
        <v>1237.5</v>
      </c>
      <c r="M2591" s="108">
        <v>6187.5</v>
      </c>
      <c r="N2591" s="5" t="s">
        <v>34</v>
      </c>
      <c r="O2591" s="1" t="s">
        <v>3968</v>
      </c>
      <c r="P2591" s="1" t="s">
        <v>57</v>
      </c>
      <c r="Q2591" s="1" t="s">
        <v>57</v>
      </c>
      <c r="R2591" s="16">
        <v>45474</v>
      </c>
      <c r="S2591" s="1" t="s">
        <v>2776</v>
      </c>
      <c r="T2591" s="62" t="s">
        <v>2819</v>
      </c>
    </row>
    <row r="2592" spans="1:20" ht="95.1" customHeight="1" x14ac:dyDescent="0.25">
      <c r="A2592" s="121" t="s">
        <v>2280</v>
      </c>
      <c r="B2592" s="107">
        <v>2970</v>
      </c>
      <c r="C2592" s="107" t="s">
        <v>1496</v>
      </c>
      <c r="D2592" s="107" t="s">
        <v>2843</v>
      </c>
      <c r="E2592" s="36" t="s">
        <v>2636</v>
      </c>
      <c r="F2592" s="63">
        <v>1113076</v>
      </c>
      <c r="G2592" s="1" t="s">
        <v>44</v>
      </c>
      <c r="H2592" s="45">
        <v>5</v>
      </c>
      <c r="I2592" s="106" t="s">
        <v>3969</v>
      </c>
      <c r="J2592" s="1" t="s">
        <v>57</v>
      </c>
      <c r="K2592" s="107" t="s">
        <v>2818</v>
      </c>
      <c r="L2592" s="9">
        <v>1480</v>
      </c>
      <c r="M2592" s="108">
        <v>7400</v>
      </c>
      <c r="N2592" s="5" t="s">
        <v>34</v>
      </c>
      <c r="O2592" s="1" t="s">
        <v>3968</v>
      </c>
      <c r="P2592" s="1" t="s">
        <v>57</v>
      </c>
      <c r="Q2592" s="1" t="s">
        <v>57</v>
      </c>
      <c r="R2592" s="16">
        <v>45474</v>
      </c>
      <c r="S2592" s="1" t="s">
        <v>2776</v>
      </c>
      <c r="T2592" s="62" t="s">
        <v>2819</v>
      </c>
    </row>
    <row r="2593" spans="1:20" ht="95.1" customHeight="1" x14ac:dyDescent="0.25">
      <c r="A2593" s="121" t="s">
        <v>2280</v>
      </c>
      <c r="B2593" s="107">
        <v>2970</v>
      </c>
      <c r="C2593" s="107" t="s">
        <v>1496</v>
      </c>
      <c r="D2593" s="107" t="s">
        <v>2844</v>
      </c>
      <c r="E2593" s="36" t="s">
        <v>2636</v>
      </c>
      <c r="F2593" s="63">
        <v>1113077</v>
      </c>
      <c r="G2593" s="1" t="s">
        <v>44</v>
      </c>
      <c r="H2593" s="45">
        <v>5</v>
      </c>
      <c r="I2593" s="106" t="s">
        <v>3969</v>
      </c>
      <c r="J2593" s="1" t="s">
        <v>57</v>
      </c>
      <c r="K2593" s="107" t="s">
        <v>2818</v>
      </c>
      <c r="L2593" s="9">
        <v>1037.5</v>
      </c>
      <c r="M2593" s="108">
        <v>5187.5</v>
      </c>
      <c r="N2593" s="5" t="s">
        <v>34</v>
      </c>
      <c r="O2593" s="1" t="s">
        <v>3968</v>
      </c>
      <c r="P2593" s="1" t="s">
        <v>57</v>
      </c>
      <c r="Q2593" s="1" t="s">
        <v>57</v>
      </c>
      <c r="R2593" s="16">
        <v>45474</v>
      </c>
      <c r="S2593" s="1" t="s">
        <v>2776</v>
      </c>
      <c r="T2593" s="62" t="s">
        <v>2819</v>
      </c>
    </row>
    <row r="2594" spans="1:20" ht="95.1" customHeight="1" x14ac:dyDescent="0.25">
      <c r="A2594" s="121" t="s">
        <v>2280</v>
      </c>
      <c r="B2594" s="107">
        <v>2970</v>
      </c>
      <c r="C2594" s="107" t="s">
        <v>1496</v>
      </c>
      <c r="D2594" s="107" t="s">
        <v>2845</v>
      </c>
      <c r="E2594" s="36" t="s">
        <v>2636</v>
      </c>
      <c r="F2594" s="63">
        <v>1113079</v>
      </c>
      <c r="G2594" s="1" t="s">
        <v>44</v>
      </c>
      <c r="H2594" s="45">
        <v>5</v>
      </c>
      <c r="I2594" s="106" t="s">
        <v>3969</v>
      </c>
      <c r="J2594" s="1" t="s">
        <v>57</v>
      </c>
      <c r="K2594" s="107" t="s">
        <v>2818</v>
      </c>
      <c r="L2594" s="9">
        <v>1612.5</v>
      </c>
      <c r="M2594" s="108">
        <v>8062.5</v>
      </c>
      <c r="N2594" s="5" t="s">
        <v>34</v>
      </c>
      <c r="O2594" s="1" t="s">
        <v>3968</v>
      </c>
      <c r="P2594" s="1" t="s">
        <v>57</v>
      </c>
      <c r="Q2594" s="1" t="s">
        <v>57</v>
      </c>
      <c r="R2594" s="16">
        <v>45474</v>
      </c>
      <c r="S2594" s="1" t="s">
        <v>2776</v>
      </c>
      <c r="T2594" s="62" t="s">
        <v>2819</v>
      </c>
    </row>
    <row r="2595" spans="1:20" ht="95.1" customHeight="1" x14ac:dyDescent="0.25">
      <c r="A2595" s="121" t="s">
        <v>2280</v>
      </c>
      <c r="B2595" s="107">
        <v>2970</v>
      </c>
      <c r="C2595" s="107" t="s">
        <v>1496</v>
      </c>
      <c r="D2595" s="107" t="s">
        <v>2846</v>
      </c>
      <c r="E2595" s="36" t="s">
        <v>2636</v>
      </c>
      <c r="F2595" s="63">
        <v>1113080</v>
      </c>
      <c r="G2595" s="1" t="s">
        <v>44</v>
      </c>
      <c r="H2595" s="45">
        <v>5</v>
      </c>
      <c r="I2595" s="106" t="s">
        <v>3969</v>
      </c>
      <c r="J2595" s="1" t="s">
        <v>57</v>
      </c>
      <c r="K2595" s="107" t="s">
        <v>2818</v>
      </c>
      <c r="L2595" s="9">
        <v>837.5</v>
      </c>
      <c r="M2595" s="108">
        <v>4187.5</v>
      </c>
      <c r="N2595" s="5" t="s">
        <v>34</v>
      </c>
      <c r="O2595" s="1" t="s">
        <v>3968</v>
      </c>
      <c r="P2595" s="1" t="s">
        <v>57</v>
      </c>
      <c r="Q2595" s="1" t="s">
        <v>57</v>
      </c>
      <c r="R2595" s="16">
        <v>45474</v>
      </c>
      <c r="S2595" s="1" t="s">
        <v>2776</v>
      </c>
      <c r="T2595" s="62" t="s">
        <v>2819</v>
      </c>
    </row>
    <row r="2596" spans="1:20" ht="95.1" customHeight="1" x14ac:dyDescent="0.25">
      <c r="A2596" s="121" t="s">
        <v>2280</v>
      </c>
      <c r="B2596" s="107">
        <v>2970</v>
      </c>
      <c r="C2596" s="107" t="s">
        <v>1496</v>
      </c>
      <c r="D2596" s="107" t="s">
        <v>2847</v>
      </c>
      <c r="E2596" s="36" t="s">
        <v>2636</v>
      </c>
      <c r="F2596" s="63">
        <v>1113081</v>
      </c>
      <c r="G2596" s="1" t="s">
        <v>44</v>
      </c>
      <c r="H2596" s="45">
        <v>5</v>
      </c>
      <c r="I2596" s="106" t="s">
        <v>3969</v>
      </c>
      <c r="J2596" s="1" t="s">
        <v>57</v>
      </c>
      <c r="K2596" s="107" t="s">
        <v>2818</v>
      </c>
      <c r="L2596" s="9">
        <v>1075</v>
      </c>
      <c r="M2596" s="108">
        <v>5375</v>
      </c>
      <c r="N2596" s="5" t="s">
        <v>34</v>
      </c>
      <c r="O2596" s="1" t="s">
        <v>3968</v>
      </c>
      <c r="P2596" s="1" t="s">
        <v>57</v>
      </c>
      <c r="Q2596" s="1" t="s">
        <v>57</v>
      </c>
      <c r="R2596" s="16">
        <v>45474</v>
      </c>
      <c r="S2596" s="1" t="s">
        <v>2776</v>
      </c>
      <c r="T2596" s="62" t="s">
        <v>2819</v>
      </c>
    </row>
    <row r="2597" spans="1:20" ht="95.1" customHeight="1" x14ac:dyDescent="0.25">
      <c r="A2597" s="121" t="s">
        <v>2280</v>
      </c>
      <c r="B2597" s="107">
        <v>2970</v>
      </c>
      <c r="C2597" s="107" t="s">
        <v>1496</v>
      </c>
      <c r="D2597" s="107" t="s">
        <v>2848</v>
      </c>
      <c r="E2597" s="36" t="s">
        <v>2636</v>
      </c>
      <c r="F2597" s="63">
        <v>1094910</v>
      </c>
      <c r="G2597" s="1" t="s">
        <v>44</v>
      </c>
      <c r="H2597" s="45">
        <v>100</v>
      </c>
      <c r="I2597" s="106" t="s">
        <v>3969</v>
      </c>
      <c r="J2597" s="1" t="s">
        <v>57</v>
      </c>
      <c r="K2597" s="107" t="s">
        <v>2849</v>
      </c>
      <c r="L2597" s="9">
        <v>14666.66</v>
      </c>
      <c r="M2597" s="108">
        <v>1466666</v>
      </c>
      <c r="N2597" s="5" t="s">
        <v>34</v>
      </c>
      <c r="O2597" s="1" t="s">
        <v>3968</v>
      </c>
      <c r="P2597" s="1" t="s">
        <v>57</v>
      </c>
      <c r="Q2597" s="1" t="s">
        <v>57</v>
      </c>
      <c r="R2597" s="16">
        <v>45474</v>
      </c>
      <c r="S2597" s="1" t="s">
        <v>2776</v>
      </c>
      <c r="T2597" s="62" t="s">
        <v>2850</v>
      </c>
    </row>
    <row r="2598" spans="1:20" ht="95.1" customHeight="1" x14ac:dyDescent="0.25">
      <c r="A2598" s="121" t="s">
        <v>2280</v>
      </c>
      <c r="B2598" s="107">
        <v>2970</v>
      </c>
      <c r="C2598" s="107" t="s">
        <v>1496</v>
      </c>
      <c r="D2598" s="107" t="s">
        <v>2851</v>
      </c>
      <c r="E2598" s="36" t="s">
        <v>2636</v>
      </c>
      <c r="F2598" s="63">
        <v>1115483</v>
      </c>
      <c r="G2598" s="1" t="s">
        <v>44</v>
      </c>
      <c r="H2598" s="45">
        <v>50</v>
      </c>
      <c r="I2598" s="106" t="s">
        <v>3969</v>
      </c>
      <c r="J2598" s="1" t="s">
        <v>57</v>
      </c>
      <c r="K2598" s="107" t="s">
        <v>2849</v>
      </c>
      <c r="L2598" s="9">
        <v>16166.66</v>
      </c>
      <c r="M2598" s="108">
        <v>808333</v>
      </c>
      <c r="N2598" s="5" t="s">
        <v>34</v>
      </c>
      <c r="O2598" s="1" t="s">
        <v>3968</v>
      </c>
      <c r="P2598" s="1" t="s">
        <v>57</v>
      </c>
      <c r="Q2598" s="1" t="s">
        <v>57</v>
      </c>
      <c r="R2598" s="16">
        <v>45474</v>
      </c>
      <c r="S2598" s="1" t="s">
        <v>2776</v>
      </c>
      <c r="T2598" s="62" t="s">
        <v>2850</v>
      </c>
    </row>
    <row r="2599" spans="1:20" ht="95.1" customHeight="1" x14ac:dyDescent="0.25">
      <c r="A2599" s="121" t="s">
        <v>2280</v>
      </c>
      <c r="B2599" s="107">
        <v>2970</v>
      </c>
      <c r="C2599" s="107" t="s">
        <v>1496</v>
      </c>
      <c r="D2599" s="107" t="s">
        <v>2852</v>
      </c>
      <c r="E2599" s="36" t="s">
        <v>2636</v>
      </c>
      <c r="F2599" s="63">
        <v>1094912</v>
      </c>
      <c r="G2599" s="1" t="s">
        <v>44</v>
      </c>
      <c r="H2599" s="45">
        <v>50</v>
      </c>
      <c r="I2599" s="106" t="s">
        <v>3969</v>
      </c>
      <c r="J2599" s="1" t="s">
        <v>57</v>
      </c>
      <c r="K2599" s="107" t="s">
        <v>2849</v>
      </c>
      <c r="L2599" s="9">
        <v>9141.66</v>
      </c>
      <c r="M2599" s="108">
        <v>457083</v>
      </c>
      <c r="N2599" s="5" t="s">
        <v>34</v>
      </c>
      <c r="O2599" s="1" t="s">
        <v>3968</v>
      </c>
      <c r="P2599" s="1" t="s">
        <v>57</v>
      </c>
      <c r="Q2599" s="1" t="s">
        <v>57</v>
      </c>
      <c r="R2599" s="16">
        <v>45474</v>
      </c>
      <c r="S2599" s="1" t="s">
        <v>2776</v>
      </c>
      <c r="T2599" s="62" t="s">
        <v>2850</v>
      </c>
    </row>
    <row r="2600" spans="1:20" ht="95.1" customHeight="1" x14ac:dyDescent="0.25">
      <c r="A2600" s="121" t="s">
        <v>2280</v>
      </c>
      <c r="B2600" s="107">
        <v>2970</v>
      </c>
      <c r="C2600" s="107" t="s">
        <v>1496</v>
      </c>
      <c r="D2600" s="107" t="s">
        <v>2853</v>
      </c>
      <c r="E2600" s="36" t="s">
        <v>2636</v>
      </c>
      <c r="F2600" s="63">
        <v>1115604</v>
      </c>
      <c r="G2600" s="1" t="s">
        <v>44</v>
      </c>
      <c r="H2600" s="45">
        <v>50</v>
      </c>
      <c r="I2600" s="106" t="s">
        <v>3969</v>
      </c>
      <c r="J2600" s="1" t="s">
        <v>57</v>
      </c>
      <c r="K2600" s="107" t="s">
        <v>2849</v>
      </c>
      <c r="L2600" s="9">
        <v>11035</v>
      </c>
      <c r="M2600" s="108">
        <v>551750</v>
      </c>
      <c r="N2600" s="5" t="s">
        <v>34</v>
      </c>
      <c r="O2600" s="1" t="s">
        <v>3968</v>
      </c>
      <c r="P2600" s="1" t="s">
        <v>57</v>
      </c>
      <c r="Q2600" s="1" t="s">
        <v>57</v>
      </c>
      <c r="R2600" s="16">
        <v>45474</v>
      </c>
      <c r="S2600" s="1" t="s">
        <v>2776</v>
      </c>
      <c r="T2600" s="62" t="s">
        <v>2850</v>
      </c>
    </row>
    <row r="2601" spans="1:20" ht="95.1" customHeight="1" x14ac:dyDescent="0.25">
      <c r="A2601" s="121" t="s">
        <v>2280</v>
      </c>
      <c r="B2601" s="107">
        <v>2970</v>
      </c>
      <c r="C2601" s="107" t="s">
        <v>1496</v>
      </c>
      <c r="D2601" s="107" t="s">
        <v>2854</v>
      </c>
      <c r="E2601" s="36" t="s">
        <v>2636</v>
      </c>
      <c r="F2601" s="63">
        <v>1094914</v>
      </c>
      <c r="G2601" s="1" t="s">
        <v>44</v>
      </c>
      <c r="H2601" s="45">
        <v>50</v>
      </c>
      <c r="I2601" s="106" t="s">
        <v>3969</v>
      </c>
      <c r="J2601" s="1" t="s">
        <v>57</v>
      </c>
      <c r="K2601" s="107" t="s">
        <v>2849</v>
      </c>
      <c r="L2601" s="9">
        <v>15125</v>
      </c>
      <c r="M2601" s="108">
        <v>756250</v>
      </c>
      <c r="N2601" s="5" t="s">
        <v>34</v>
      </c>
      <c r="O2601" s="1" t="s">
        <v>3968</v>
      </c>
      <c r="P2601" s="1" t="s">
        <v>57</v>
      </c>
      <c r="Q2601" s="1" t="s">
        <v>57</v>
      </c>
      <c r="R2601" s="16">
        <v>45474</v>
      </c>
      <c r="S2601" s="1" t="s">
        <v>2776</v>
      </c>
      <c r="T2601" s="62" t="s">
        <v>2850</v>
      </c>
    </row>
    <row r="2602" spans="1:20" ht="95.1" customHeight="1" x14ac:dyDescent="0.25">
      <c r="A2602" s="121" t="s">
        <v>2280</v>
      </c>
      <c r="B2602" s="107">
        <v>2970</v>
      </c>
      <c r="C2602" s="107" t="s">
        <v>1496</v>
      </c>
      <c r="D2602" s="107" t="s">
        <v>2855</v>
      </c>
      <c r="E2602" s="36" t="s">
        <v>2636</v>
      </c>
      <c r="F2602" s="63">
        <v>1094915</v>
      </c>
      <c r="G2602" s="1" t="s">
        <v>44</v>
      </c>
      <c r="H2602" s="45">
        <v>2</v>
      </c>
      <c r="I2602" s="106" t="s">
        <v>3969</v>
      </c>
      <c r="J2602" s="1" t="s">
        <v>57</v>
      </c>
      <c r="K2602" s="107" t="s">
        <v>2849</v>
      </c>
      <c r="L2602" s="9">
        <v>18750</v>
      </c>
      <c r="M2602" s="108">
        <v>37500</v>
      </c>
      <c r="N2602" s="5" t="s">
        <v>34</v>
      </c>
      <c r="O2602" s="1" t="s">
        <v>3968</v>
      </c>
      <c r="P2602" s="1" t="s">
        <v>57</v>
      </c>
      <c r="Q2602" s="1" t="s">
        <v>57</v>
      </c>
      <c r="R2602" s="16">
        <v>45474</v>
      </c>
      <c r="S2602" s="1" t="s">
        <v>2776</v>
      </c>
      <c r="T2602" s="62" t="s">
        <v>2850</v>
      </c>
    </row>
    <row r="2603" spans="1:20" ht="95.1" customHeight="1" x14ac:dyDescent="0.25">
      <c r="A2603" s="121" t="s">
        <v>2280</v>
      </c>
      <c r="B2603" s="107">
        <v>2970</v>
      </c>
      <c r="C2603" s="107" t="s">
        <v>1496</v>
      </c>
      <c r="D2603" s="107" t="s">
        <v>2856</v>
      </c>
      <c r="E2603" s="36" t="s">
        <v>2636</v>
      </c>
      <c r="F2603" s="63">
        <v>1094916</v>
      </c>
      <c r="G2603" s="1" t="s">
        <v>44</v>
      </c>
      <c r="H2603" s="45">
        <v>2</v>
      </c>
      <c r="I2603" s="106" t="s">
        <v>3969</v>
      </c>
      <c r="J2603" s="1" t="s">
        <v>57</v>
      </c>
      <c r="K2603" s="107" t="s">
        <v>2849</v>
      </c>
      <c r="L2603" s="9">
        <v>10116.66</v>
      </c>
      <c r="M2603" s="108">
        <v>20233.32</v>
      </c>
      <c r="N2603" s="5" t="s">
        <v>34</v>
      </c>
      <c r="O2603" s="1" t="s">
        <v>3968</v>
      </c>
      <c r="P2603" s="1" t="s">
        <v>57</v>
      </c>
      <c r="Q2603" s="1" t="s">
        <v>57</v>
      </c>
      <c r="R2603" s="16">
        <v>45474</v>
      </c>
      <c r="S2603" s="1" t="s">
        <v>2776</v>
      </c>
      <c r="T2603" s="62" t="s">
        <v>2850</v>
      </c>
    </row>
    <row r="2604" spans="1:20" ht="95.1" customHeight="1" x14ac:dyDescent="0.25">
      <c r="A2604" s="121" t="s">
        <v>2280</v>
      </c>
      <c r="B2604" s="107">
        <v>2970</v>
      </c>
      <c r="C2604" s="107" t="s">
        <v>1496</v>
      </c>
      <c r="D2604" s="107" t="s">
        <v>2857</v>
      </c>
      <c r="E2604" s="36" t="s">
        <v>2636</v>
      </c>
      <c r="F2604" s="63">
        <v>1094917</v>
      </c>
      <c r="G2604" s="1" t="s">
        <v>44</v>
      </c>
      <c r="H2604" s="45">
        <v>2</v>
      </c>
      <c r="I2604" s="106" t="s">
        <v>3969</v>
      </c>
      <c r="J2604" s="1" t="s">
        <v>57</v>
      </c>
      <c r="K2604" s="107" t="s">
        <v>2849</v>
      </c>
      <c r="L2604" s="9">
        <v>16275</v>
      </c>
      <c r="M2604" s="108">
        <v>32550</v>
      </c>
      <c r="N2604" s="5" t="s">
        <v>34</v>
      </c>
      <c r="O2604" s="1" t="s">
        <v>3968</v>
      </c>
      <c r="P2604" s="1" t="s">
        <v>57</v>
      </c>
      <c r="Q2604" s="1" t="s">
        <v>57</v>
      </c>
      <c r="R2604" s="16">
        <v>45474</v>
      </c>
      <c r="S2604" s="1" t="s">
        <v>2776</v>
      </c>
      <c r="T2604" s="62" t="s">
        <v>2850</v>
      </c>
    </row>
    <row r="2605" spans="1:20" ht="95.1" customHeight="1" x14ac:dyDescent="0.25">
      <c r="A2605" s="121" t="s">
        <v>2280</v>
      </c>
      <c r="B2605" s="107">
        <v>2970</v>
      </c>
      <c r="C2605" s="107" t="s">
        <v>1496</v>
      </c>
      <c r="D2605" s="107" t="s">
        <v>2858</v>
      </c>
      <c r="E2605" s="36" t="s">
        <v>2636</v>
      </c>
      <c r="F2605" s="63">
        <v>1094918</v>
      </c>
      <c r="G2605" s="1" t="s">
        <v>44</v>
      </c>
      <c r="H2605" s="45">
        <v>2</v>
      </c>
      <c r="I2605" s="106" t="s">
        <v>3969</v>
      </c>
      <c r="J2605" s="1" t="s">
        <v>57</v>
      </c>
      <c r="K2605" s="107" t="s">
        <v>2849</v>
      </c>
      <c r="L2605" s="9">
        <v>22466.66</v>
      </c>
      <c r="M2605" s="108">
        <v>44933.32</v>
      </c>
      <c r="N2605" s="5" t="s">
        <v>34</v>
      </c>
      <c r="O2605" s="1" t="s">
        <v>3968</v>
      </c>
      <c r="P2605" s="1" t="s">
        <v>57</v>
      </c>
      <c r="Q2605" s="1" t="s">
        <v>57</v>
      </c>
      <c r="R2605" s="16">
        <v>45474</v>
      </c>
      <c r="S2605" s="1" t="s">
        <v>2776</v>
      </c>
      <c r="T2605" s="62" t="s">
        <v>2850</v>
      </c>
    </row>
    <row r="2606" spans="1:20" ht="95.1" customHeight="1" x14ac:dyDescent="0.25">
      <c r="A2606" s="121" t="s">
        <v>2280</v>
      </c>
      <c r="B2606" s="107">
        <v>2970</v>
      </c>
      <c r="C2606" s="107" t="s">
        <v>1496</v>
      </c>
      <c r="D2606" s="107" t="s">
        <v>2859</v>
      </c>
      <c r="E2606" s="36" t="s">
        <v>2636</v>
      </c>
      <c r="F2606" s="63">
        <v>1094919</v>
      </c>
      <c r="G2606" s="1" t="s">
        <v>44</v>
      </c>
      <c r="H2606" s="45">
        <v>2</v>
      </c>
      <c r="I2606" s="106" t="s">
        <v>3969</v>
      </c>
      <c r="J2606" s="1" t="s">
        <v>57</v>
      </c>
      <c r="K2606" s="107" t="s">
        <v>2849</v>
      </c>
      <c r="L2606" s="9">
        <v>14100</v>
      </c>
      <c r="M2606" s="108">
        <v>28200</v>
      </c>
      <c r="N2606" s="5" t="s">
        <v>34</v>
      </c>
      <c r="O2606" s="1" t="s">
        <v>3968</v>
      </c>
      <c r="P2606" s="1" t="s">
        <v>57</v>
      </c>
      <c r="Q2606" s="1" t="s">
        <v>57</v>
      </c>
      <c r="R2606" s="16">
        <v>45474</v>
      </c>
      <c r="S2606" s="1" t="s">
        <v>2776</v>
      </c>
      <c r="T2606" s="62" t="s">
        <v>2850</v>
      </c>
    </row>
    <row r="2607" spans="1:20" ht="95.1" customHeight="1" x14ac:dyDescent="0.25">
      <c r="A2607" s="121" t="s">
        <v>2280</v>
      </c>
      <c r="B2607" s="107">
        <v>2970</v>
      </c>
      <c r="C2607" s="107" t="s">
        <v>1496</v>
      </c>
      <c r="D2607" s="107" t="s">
        <v>2860</v>
      </c>
      <c r="E2607" s="36" t="s">
        <v>2636</v>
      </c>
      <c r="F2607" s="63">
        <v>1094920</v>
      </c>
      <c r="G2607" s="1" t="s">
        <v>44</v>
      </c>
      <c r="H2607" s="45">
        <v>2</v>
      </c>
      <c r="I2607" s="106" t="s">
        <v>3969</v>
      </c>
      <c r="J2607" s="1" t="s">
        <v>57</v>
      </c>
      <c r="K2607" s="107" t="s">
        <v>2849</v>
      </c>
      <c r="L2607" s="9">
        <v>16275</v>
      </c>
      <c r="M2607" s="108">
        <v>32550</v>
      </c>
      <c r="N2607" s="5" t="s">
        <v>34</v>
      </c>
      <c r="O2607" s="1" t="s">
        <v>3968</v>
      </c>
      <c r="P2607" s="1" t="s">
        <v>57</v>
      </c>
      <c r="Q2607" s="1" t="s">
        <v>57</v>
      </c>
      <c r="R2607" s="16">
        <v>45474</v>
      </c>
      <c r="S2607" s="1" t="s">
        <v>2776</v>
      </c>
      <c r="T2607" s="62" t="s">
        <v>2850</v>
      </c>
    </row>
    <row r="2608" spans="1:20" ht="95.1" customHeight="1" x14ac:dyDescent="0.25">
      <c r="A2608" s="121" t="s">
        <v>2280</v>
      </c>
      <c r="B2608" s="107">
        <v>2970</v>
      </c>
      <c r="C2608" s="107" t="s">
        <v>1496</v>
      </c>
      <c r="D2608" s="107" t="s">
        <v>2861</v>
      </c>
      <c r="E2608" s="36" t="s">
        <v>2636</v>
      </c>
      <c r="F2608" s="63">
        <v>1094922</v>
      </c>
      <c r="G2608" s="1" t="s">
        <v>44</v>
      </c>
      <c r="H2608" s="45">
        <v>2</v>
      </c>
      <c r="I2608" s="106" t="s">
        <v>3969</v>
      </c>
      <c r="J2608" s="1" t="s">
        <v>57</v>
      </c>
      <c r="K2608" s="107" t="s">
        <v>2849</v>
      </c>
      <c r="L2608" s="9">
        <v>29300</v>
      </c>
      <c r="M2608" s="108">
        <v>58600</v>
      </c>
      <c r="N2608" s="5" t="s">
        <v>34</v>
      </c>
      <c r="O2608" s="1" t="s">
        <v>3968</v>
      </c>
      <c r="P2608" s="1" t="s">
        <v>57</v>
      </c>
      <c r="Q2608" s="1" t="s">
        <v>57</v>
      </c>
      <c r="R2608" s="16">
        <v>45474</v>
      </c>
      <c r="S2608" s="1" t="s">
        <v>2776</v>
      </c>
      <c r="T2608" s="62" t="s">
        <v>2850</v>
      </c>
    </row>
    <row r="2609" spans="1:20" ht="95.1" customHeight="1" x14ac:dyDescent="0.25">
      <c r="A2609" s="121" t="s">
        <v>2280</v>
      </c>
      <c r="B2609" s="107">
        <v>2970</v>
      </c>
      <c r="C2609" s="107" t="s">
        <v>1496</v>
      </c>
      <c r="D2609" s="107" t="s">
        <v>2862</v>
      </c>
      <c r="E2609" s="36" t="s">
        <v>2636</v>
      </c>
      <c r="F2609" s="63">
        <v>1094923</v>
      </c>
      <c r="G2609" s="1" t="s">
        <v>44</v>
      </c>
      <c r="H2609" s="45">
        <v>2</v>
      </c>
      <c r="I2609" s="106" t="s">
        <v>3969</v>
      </c>
      <c r="J2609" s="1" t="s">
        <v>57</v>
      </c>
      <c r="K2609" s="107" t="s">
        <v>2849</v>
      </c>
      <c r="L2609" s="9">
        <v>9353.33</v>
      </c>
      <c r="M2609" s="108">
        <v>18706.66</v>
      </c>
      <c r="N2609" s="5" t="s">
        <v>34</v>
      </c>
      <c r="O2609" s="1" t="s">
        <v>3968</v>
      </c>
      <c r="P2609" s="1" t="s">
        <v>57</v>
      </c>
      <c r="Q2609" s="1" t="s">
        <v>57</v>
      </c>
      <c r="R2609" s="16">
        <v>45474</v>
      </c>
      <c r="S2609" s="1" t="s">
        <v>2776</v>
      </c>
      <c r="T2609" s="62" t="s">
        <v>2850</v>
      </c>
    </row>
    <row r="2610" spans="1:20" ht="95.1" customHeight="1" x14ac:dyDescent="0.25">
      <c r="A2610" s="121" t="s">
        <v>2280</v>
      </c>
      <c r="B2610" s="107">
        <v>2970</v>
      </c>
      <c r="C2610" s="107" t="s">
        <v>1496</v>
      </c>
      <c r="D2610" s="107" t="s">
        <v>2863</v>
      </c>
      <c r="E2610" s="36" t="s">
        <v>2636</v>
      </c>
      <c r="F2610" s="63">
        <v>1094924</v>
      </c>
      <c r="G2610" s="1" t="s">
        <v>44</v>
      </c>
      <c r="H2610" s="45">
        <v>2</v>
      </c>
      <c r="I2610" s="106" t="s">
        <v>3969</v>
      </c>
      <c r="J2610" s="1" t="s">
        <v>57</v>
      </c>
      <c r="K2610" s="107" t="s">
        <v>2849</v>
      </c>
      <c r="L2610" s="9">
        <v>23866.66</v>
      </c>
      <c r="M2610" s="108">
        <v>47733.32</v>
      </c>
      <c r="N2610" s="5" t="s">
        <v>34</v>
      </c>
      <c r="O2610" s="1" t="s">
        <v>3968</v>
      </c>
      <c r="P2610" s="1" t="s">
        <v>57</v>
      </c>
      <c r="Q2610" s="1" t="s">
        <v>57</v>
      </c>
      <c r="R2610" s="16">
        <v>45474</v>
      </c>
      <c r="S2610" s="1" t="s">
        <v>2776</v>
      </c>
      <c r="T2610" s="62" t="s">
        <v>2850</v>
      </c>
    </row>
    <row r="2611" spans="1:20" ht="95.1" customHeight="1" x14ac:dyDescent="0.25">
      <c r="A2611" s="121" t="s">
        <v>2280</v>
      </c>
      <c r="B2611" s="107">
        <v>2970</v>
      </c>
      <c r="C2611" s="107" t="s">
        <v>1496</v>
      </c>
      <c r="D2611" s="107" t="s">
        <v>2848</v>
      </c>
      <c r="E2611" s="36" t="s">
        <v>2636</v>
      </c>
      <c r="F2611" s="63">
        <v>1115605</v>
      </c>
      <c r="G2611" s="1" t="s">
        <v>44</v>
      </c>
      <c r="H2611" s="45">
        <v>20</v>
      </c>
      <c r="I2611" s="106" t="s">
        <v>3969</v>
      </c>
      <c r="J2611" s="1" t="s">
        <v>57</v>
      </c>
      <c r="K2611" s="107" t="s">
        <v>2849</v>
      </c>
      <c r="L2611" s="9">
        <v>20800</v>
      </c>
      <c r="M2611" s="108">
        <v>416000</v>
      </c>
      <c r="N2611" s="5" t="s">
        <v>34</v>
      </c>
      <c r="O2611" s="1" t="s">
        <v>3968</v>
      </c>
      <c r="P2611" s="1" t="s">
        <v>57</v>
      </c>
      <c r="Q2611" s="1" t="s">
        <v>57</v>
      </c>
      <c r="R2611" s="16">
        <v>45474</v>
      </c>
      <c r="S2611" s="1" t="s">
        <v>2776</v>
      </c>
      <c r="T2611" s="62" t="s">
        <v>2850</v>
      </c>
    </row>
    <row r="2612" spans="1:20" ht="95.1" customHeight="1" x14ac:dyDescent="0.25">
      <c r="A2612" s="121" t="s">
        <v>2280</v>
      </c>
      <c r="B2612" s="107">
        <v>2970</v>
      </c>
      <c r="C2612" s="107" t="s">
        <v>1496</v>
      </c>
      <c r="D2612" s="107" t="s">
        <v>2864</v>
      </c>
      <c r="E2612" s="36" t="s">
        <v>2636</v>
      </c>
      <c r="F2612" s="63">
        <v>1115606</v>
      </c>
      <c r="G2612" s="1" t="s">
        <v>44</v>
      </c>
      <c r="H2612" s="45">
        <v>60</v>
      </c>
      <c r="I2612" s="106" t="s">
        <v>3969</v>
      </c>
      <c r="J2612" s="1" t="s">
        <v>57</v>
      </c>
      <c r="K2612" s="107" t="s">
        <v>2849</v>
      </c>
      <c r="L2612" s="9">
        <v>23100</v>
      </c>
      <c r="M2612" s="108">
        <v>1386000</v>
      </c>
      <c r="N2612" s="5" t="s">
        <v>34</v>
      </c>
      <c r="O2612" s="1" t="s">
        <v>3968</v>
      </c>
      <c r="P2612" s="1" t="s">
        <v>57</v>
      </c>
      <c r="Q2612" s="1" t="s">
        <v>57</v>
      </c>
      <c r="R2612" s="16">
        <v>45474</v>
      </c>
      <c r="S2612" s="1" t="s">
        <v>2776</v>
      </c>
      <c r="T2612" s="62" t="s">
        <v>2850</v>
      </c>
    </row>
    <row r="2613" spans="1:20" ht="95.1" customHeight="1" x14ac:dyDescent="0.25">
      <c r="A2613" s="121" t="s">
        <v>2280</v>
      </c>
      <c r="B2613" s="107">
        <v>2970</v>
      </c>
      <c r="C2613" s="107" t="s">
        <v>1496</v>
      </c>
      <c r="D2613" s="107" t="s">
        <v>2865</v>
      </c>
      <c r="E2613" s="36" t="s">
        <v>2636</v>
      </c>
      <c r="F2613" s="63">
        <v>1115607</v>
      </c>
      <c r="G2613" s="1" t="s">
        <v>44</v>
      </c>
      <c r="H2613" s="45">
        <v>50</v>
      </c>
      <c r="I2613" s="106" t="s">
        <v>3969</v>
      </c>
      <c r="J2613" s="1" t="s">
        <v>57</v>
      </c>
      <c r="K2613" s="107" t="s">
        <v>2849</v>
      </c>
      <c r="L2613" s="9">
        <v>5600</v>
      </c>
      <c r="M2613" s="108">
        <v>280000</v>
      </c>
      <c r="N2613" s="5" t="s">
        <v>34</v>
      </c>
      <c r="O2613" s="1" t="s">
        <v>3968</v>
      </c>
      <c r="P2613" s="1" t="s">
        <v>57</v>
      </c>
      <c r="Q2613" s="1" t="s">
        <v>57</v>
      </c>
      <c r="R2613" s="16">
        <v>45474</v>
      </c>
      <c r="S2613" s="1" t="s">
        <v>2776</v>
      </c>
      <c r="T2613" s="62" t="s">
        <v>2850</v>
      </c>
    </row>
    <row r="2614" spans="1:20" ht="95.1" customHeight="1" x14ac:dyDescent="0.25">
      <c r="A2614" s="121" t="s">
        <v>2280</v>
      </c>
      <c r="B2614" s="107">
        <v>2970</v>
      </c>
      <c r="C2614" s="107" t="s">
        <v>1496</v>
      </c>
      <c r="D2614" s="107" t="s">
        <v>2866</v>
      </c>
      <c r="E2614" s="36" t="s">
        <v>2636</v>
      </c>
      <c r="F2614" s="63">
        <v>1115608</v>
      </c>
      <c r="G2614" s="1" t="s">
        <v>44</v>
      </c>
      <c r="H2614" s="45">
        <v>50</v>
      </c>
      <c r="I2614" s="106" t="s">
        <v>3969</v>
      </c>
      <c r="J2614" s="1" t="s">
        <v>57</v>
      </c>
      <c r="K2614" s="107" t="s">
        <v>2849</v>
      </c>
      <c r="L2614" s="9">
        <v>10400</v>
      </c>
      <c r="M2614" s="108">
        <v>520000</v>
      </c>
      <c r="N2614" s="5" t="s">
        <v>34</v>
      </c>
      <c r="O2614" s="1" t="s">
        <v>3968</v>
      </c>
      <c r="P2614" s="1" t="s">
        <v>57</v>
      </c>
      <c r="Q2614" s="1" t="s">
        <v>57</v>
      </c>
      <c r="R2614" s="16">
        <v>45474</v>
      </c>
      <c r="S2614" s="1" t="s">
        <v>2776</v>
      </c>
      <c r="T2614" s="62" t="s">
        <v>2850</v>
      </c>
    </row>
    <row r="2615" spans="1:20" ht="95.1" customHeight="1" x14ac:dyDescent="0.25">
      <c r="A2615" s="121" t="s">
        <v>2280</v>
      </c>
      <c r="B2615" s="107">
        <v>2970</v>
      </c>
      <c r="C2615" s="107" t="s">
        <v>1496</v>
      </c>
      <c r="D2615" s="107" t="s">
        <v>2867</v>
      </c>
      <c r="E2615" s="36" t="s">
        <v>2636</v>
      </c>
      <c r="F2615" s="63">
        <v>1115609</v>
      </c>
      <c r="G2615" s="1" t="s">
        <v>44</v>
      </c>
      <c r="H2615" s="45">
        <v>8</v>
      </c>
      <c r="I2615" s="106" t="s">
        <v>3969</v>
      </c>
      <c r="J2615" s="1" t="s">
        <v>57</v>
      </c>
      <c r="K2615" s="107" t="s">
        <v>2849</v>
      </c>
      <c r="L2615" s="9">
        <v>4766.66</v>
      </c>
      <c r="M2615" s="108">
        <v>38133.279999999999</v>
      </c>
      <c r="N2615" s="5" t="s">
        <v>34</v>
      </c>
      <c r="O2615" s="1" t="s">
        <v>3968</v>
      </c>
      <c r="P2615" s="1" t="s">
        <v>57</v>
      </c>
      <c r="Q2615" s="1" t="s">
        <v>57</v>
      </c>
      <c r="R2615" s="16">
        <v>45474</v>
      </c>
      <c r="S2615" s="1" t="s">
        <v>2776</v>
      </c>
      <c r="T2615" s="62" t="s">
        <v>2850</v>
      </c>
    </row>
    <row r="2616" spans="1:20" ht="95.1" customHeight="1" x14ac:dyDescent="0.25">
      <c r="A2616" s="121" t="s">
        <v>2280</v>
      </c>
      <c r="B2616" s="107">
        <v>2970</v>
      </c>
      <c r="C2616" s="107" t="s">
        <v>1496</v>
      </c>
      <c r="D2616" s="107" t="s">
        <v>2868</v>
      </c>
      <c r="E2616" s="36" t="s">
        <v>2636</v>
      </c>
      <c r="F2616" s="63">
        <v>1115610</v>
      </c>
      <c r="G2616" s="1" t="s">
        <v>44</v>
      </c>
      <c r="H2616" s="45">
        <v>50</v>
      </c>
      <c r="I2616" s="106" t="s">
        <v>3969</v>
      </c>
      <c r="J2616" s="1" t="s">
        <v>57</v>
      </c>
      <c r="K2616" s="107" t="s">
        <v>2849</v>
      </c>
      <c r="L2616" s="9">
        <v>3500</v>
      </c>
      <c r="M2616" s="108">
        <v>175000</v>
      </c>
      <c r="N2616" s="5" t="s">
        <v>34</v>
      </c>
      <c r="O2616" s="1" t="s">
        <v>3968</v>
      </c>
      <c r="P2616" s="1" t="s">
        <v>57</v>
      </c>
      <c r="Q2616" s="1" t="s">
        <v>57</v>
      </c>
      <c r="R2616" s="16">
        <v>45474</v>
      </c>
      <c r="S2616" s="1" t="s">
        <v>2776</v>
      </c>
      <c r="T2616" s="62" t="s">
        <v>2850</v>
      </c>
    </row>
    <row r="2617" spans="1:20" ht="95.1" customHeight="1" x14ac:dyDescent="0.25">
      <c r="A2617" s="121" t="s">
        <v>2280</v>
      </c>
      <c r="B2617" s="107">
        <v>2970</v>
      </c>
      <c r="C2617" s="107" t="s">
        <v>1496</v>
      </c>
      <c r="D2617" s="107" t="s">
        <v>2869</v>
      </c>
      <c r="E2617" s="36" t="s">
        <v>2636</v>
      </c>
      <c r="F2617" s="63">
        <v>1115611</v>
      </c>
      <c r="G2617" s="1" t="s">
        <v>44</v>
      </c>
      <c r="H2617" s="45">
        <v>50</v>
      </c>
      <c r="I2617" s="106" t="s">
        <v>3969</v>
      </c>
      <c r="J2617" s="1" t="s">
        <v>57</v>
      </c>
      <c r="K2617" s="107" t="s">
        <v>2849</v>
      </c>
      <c r="L2617" s="9">
        <v>8500</v>
      </c>
      <c r="M2617" s="108">
        <v>425000</v>
      </c>
      <c r="N2617" s="5" t="s">
        <v>34</v>
      </c>
      <c r="O2617" s="1" t="s">
        <v>3968</v>
      </c>
      <c r="P2617" s="1" t="s">
        <v>57</v>
      </c>
      <c r="Q2617" s="1" t="s">
        <v>57</v>
      </c>
      <c r="R2617" s="16">
        <v>45474</v>
      </c>
      <c r="S2617" s="1" t="s">
        <v>2776</v>
      </c>
      <c r="T2617" s="62" t="s">
        <v>2850</v>
      </c>
    </row>
    <row r="2618" spans="1:20" ht="95.1" customHeight="1" x14ac:dyDescent="0.25">
      <c r="A2618" s="121" t="s">
        <v>2280</v>
      </c>
      <c r="B2618" s="107">
        <v>2970</v>
      </c>
      <c r="C2618" s="107" t="s">
        <v>1496</v>
      </c>
      <c r="D2618" s="107" t="s">
        <v>2870</v>
      </c>
      <c r="E2618" s="36" t="s">
        <v>2636</v>
      </c>
      <c r="F2618" s="63">
        <v>1115612</v>
      </c>
      <c r="G2618" s="1" t="s">
        <v>44</v>
      </c>
      <c r="H2618" s="45">
        <v>50</v>
      </c>
      <c r="I2618" s="106" t="s">
        <v>3969</v>
      </c>
      <c r="J2618" s="1" t="s">
        <v>57</v>
      </c>
      <c r="K2618" s="107" t="s">
        <v>2849</v>
      </c>
      <c r="L2618" s="9">
        <v>9933.33</v>
      </c>
      <c r="M2618" s="108">
        <v>496666.5</v>
      </c>
      <c r="N2618" s="5" t="s">
        <v>34</v>
      </c>
      <c r="O2618" s="1" t="s">
        <v>3968</v>
      </c>
      <c r="P2618" s="1" t="s">
        <v>57</v>
      </c>
      <c r="Q2618" s="1" t="s">
        <v>57</v>
      </c>
      <c r="R2618" s="16">
        <v>45474</v>
      </c>
      <c r="S2618" s="1" t="s">
        <v>2776</v>
      </c>
      <c r="T2618" s="62" t="s">
        <v>2850</v>
      </c>
    </row>
    <row r="2619" spans="1:20" s="76" customFormat="1" ht="95.1" customHeight="1" x14ac:dyDescent="0.25">
      <c r="A2619" s="121" t="s">
        <v>2280</v>
      </c>
      <c r="B2619" s="107">
        <v>2970</v>
      </c>
      <c r="C2619" s="107" t="s">
        <v>1496</v>
      </c>
      <c r="D2619" s="107" t="s">
        <v>2871</v>
      </c>
      <c r="E2619" s="36" t="s">
        <v>2636</v>
      </c>
      <c r="F2619" s="63">
        <v>1095843</v>
      </c>
      <c r="G2619" s="1" t="s">
        <v>44</v>
      </c>
      <c r="H2619" s="45">
        <v>10</v>
      </c>
      <c r="I2619" s="106" t="s">
        <v>3969</v>
      </c>
      <c r="J2619" s="1" t="s">
        <v>57</v>
      </c>
      <c r="K2619" s="107" t="s">
        <v>2872</v>
      </c>
      <c r="L2619" s="9">
        <v>178.92</v>
      </c>
      <c r="M2619" s="108">
        <v>1789.2</v>
      </c>
      <c r="N2619" s="5" t="s">
        <v>34</v>
      </c>
      <c r="O2619" s="1" t="s">
        <v>3968</v>
      </c>
      <c r="P2619" s="1" t="s">
        <v>57</v>
      </c>
      <c r="Q2619" s="1" t="s">
        <v>57</v>
      </c>
      <c r="R2619" s="16">
        <v>45505</v>
      </c>
      <c r="S2619" s="1" t="s">
        <v>2776</v>
      </c>
      <c r="T2619" s="62" t="s">
        <v>2873</v>
      </c>
    </row>
    <row r="2620" spans="1:20" ht="95.1" customHeight="1" x14ac:dyDescent="0.25">
      <c r="A2620" s="121" t="s">
        <v>2280</v>
      </c>
      <c r="B2620" s="107">
        <v>2970</v>
      </c>
      <c r="C2620" s="107" t="s">
        <v>1496</v>
      </c>
      <c r="D2620" s="107" t="s">
        <v>2874</v>
      </c>
      <c r="E2620" s="36" t="s">
        <v>2636</v>
      </c>
      <c r="F2620" s="63">
        <v>1095844</v>
      </c>
      <c r="G2620" s="1" t="s">
        <v>44</v>
      </c>
      <c r="H2620" s="45">
        <v>15</v>
      </c>
      <c r="I2620" s="106" t="s">
        <v>3969</v>
      </c>
      <c r="J2620" s="1" t="s">
        <v>57</v>
      </c>
      <c r="K2620" s="107" t="s">
        <v>2872</v>
      </c>
      <c r="L2620" s="9">
        <v>178.92</v>
      </c>
      <c r="M2620" s="108">
        <v>2683.8</v>
      </c>
      <c r="N2620" s="5" t="s">
        <v>34</v>
      </c>
      <c r="O2620" s="1" t="s">
        <v>3968</v>
      </c>
      <c r="P2620" s="1" t="s">
        <v>57</v>
      </c>
      <c r="Q2620" s="1" t="s">
        <v>57</v>
      </c>
      <c r="R2620" s="16">
        <v>45505</v>
      </c>
      <c r="S2620" s="1" t="s">
        <v>2776</v>
      </c>
      <c r="T2620" s="62" t="s">
        <v>2873</v>
      </c>
    </row>
    <row r="2621" spans="1:20" ht="95.1" customHeight="1" x14ac:dyDescent="0.25">
      <c r="A2621" s="121" t="s">
        <v>2280</v>
      </c>
      <c r="B2621" s="107">
        <v>2970</v>
      </c>
      <c r="C2621" s="107" t="s">
        <v>1496</v>
      </c>
      <c r="D2621" s="107" t="s">
        <v>2875</v>
      </c>
      <c r="E2621" s="36" t="s">
        <v>2636</v>
      </c>
      <c r="F2621" s="63">
        <v>1095845</v>
      </c>
      <c r="G2621" s="1" t="s">
        <v>44</v>
      </c>
      <c r="H2621" s="45">
        <v>15</v>
      </c>
      <c r="I2621" s="106" t="s">
        <v>3969</v>
      </c>
      <c r="J2621" s="1" t="s">
        <v>57</v>
      </c>
      <c r="K2621" s="107" t="s">
        <v>2872</v>
      </c>
      <c r="L2621" s="9">
        <v>178.92</v>
      </c>
      <c r="M2621" s="108">
        <v>2683.8</v>
      </c>
      <c r="N2621" s="5" t="s">
        <v>34</v>
      </c>
      <c r="O2621" s="1" t="s">
        <v>3968</v>
      </c>
      <c r="P2621" s="1" t="s">
        <v>57</v>
      </c>
      <c r="Q2621" s="1" t="s">
        <v>57</v>
      </c>
      <c r="R2621" s="16">
        <v>45505</v>
      </c>
      <c r="S2621" s="1" t="s">
        <v>2776</v>
      </c>
      <c r="T2621" s="62" t="s">
        <v>2873</v>
      </c>
    </row>
    <row r="2622" spans="1:20" ht="95.1" customHeight="1" x14ac:dyDescent="0.25">
      <c r="A2622" s="121" t="s">
        <v>2280</v>
      </c>
      <c r="B2622" s="107">
        <v>2970</v>
      </c>
      <c r="C2622" s="107" t="s">
        <v>1496</v>
      </c>
      <c r="D2622" s="107" t="s">
        <v>2876</v>
      </c>
      <c r="E2622" s="36" t="s">
        <v>2636</v>
      </c>
      <c r="F2622" s="63">
        <v>1095846</v>
      </c>
      <c r="G2622" s="1" t="s">
        <v>44</v>
      </c>
      <c r="H2622" s="45">
        <v>15</v>
      </c>
      <c r="I2622" s="106" t="s">
        <v>3969</v>
      </c>
      <c r="J2622" s="1" t="s">
        <v>57</v>
      </c>
      <c r="K2622" s="107" t="s">
        <v>2872</v>
      </c>
      <c r="L2622" s="9">
        <v>178.92</v>
      </c>
      <c r="M2622" s="108">
        <v>2683.8</v>
      </c>
      <c r="N2622" s="5" t="s">
        <v>34</v>
      </c>
      <c r="O2622" s="1" t="s">
        <v>3968</v>
      </c>
      <c r="P2622" s="1" t="s">
        <v>57</v>
      </c>
      <c r="Q2622" s="1" t="s">
        <v>57</v>
      </c>
      <c r="R2622" s="16">
        <v>45505</v>
      </c>
      <c r="S2622" s="1" t="s">
        <v>2776</v>
      </c>
      <c r="T2622" s="62" t="s">
        <v>2873</v>
      </c>
    </row>
    <row r="2623" spans="1:20" ht="95.1" customHeight="1" x14ac:dyDescent="0.25">
      <c r="A2623" s="121" t="s">
        <v>2280</v>
      </c>
      <c r="B2623" s="107">
        <v>2970</v>
      </c>
      <c r="C2623" s="107" t="s">
        <v>1496</v>
      </c>
      <c r="D2623" s="107" t="s">
        <v>2877</v>
      </c>
      <c r="E2623" s="36" t="s">
        <v>2636</v>
      </c>
      <c r="F2623" s="63">
        <v>1095847</v>
      </c>
      <c r="G2623" s="1" t="s">
        <v>44</v>
      </c>
      <c r="H2623" s="45">
        <v>15</v>
      </c>
      <c r="I2623" s="106" t="s">
        <v>3969</v>
      </c>
      <c r="J2623" s="1" t="s">
        <v>57</v>
      </c>
      <c r="K2623" s="107" t="s">
        <v>2872</v>
      </c>
      <c r="L2623" s="9">
        <v>178.92</v>
      </c>
      <c r="M2623" s="108">
        <v>2683.8</v>
      </c>
      <c r="N2623" s="5" t="s">
        <v>34</v>
      </c>
      <c r="O2623" s="1" t="s">
        <v>3968</v>
      </c>
      <c r="P2623" s="1" t="s">
        <v>57</v>
      </c>
      <c r="Q2623" s="1" t="s">
        <v>57</v>
      </c>
      <c r="R2623" s="16">
        <v>45505</v>
      </c>
      <c r="S2623" s="1" t="s">
        <v>2776</v>
      </c>
      <c r="T2623" s="62" t="s">
        <v>2873</v>
      </c>
    </row>
    <row r="2624" spans="1:20" ht="95.1" customHeight="1" x14ac:dyDescent="0.25">
      <c r="A2624" s="121" t="s">
        <v>2280</v>
      </c>
      <c r="B2624" s="107">
        <v>2970</v>
      </c>
      <c r="C2624" s="107" t="s">
        <v>1496</v>
      </c>
      <c r="D2624" s="107" t="s">
        <v>2878</v>
      </c>
      <c r="E2624" s="36" t="s">
        <v>2636</v>
      </c>
      <c r="F2624" s="63">
        <v>1095848</v>
      </c>
      <c r="G2624" s="1" t="s">
        <v>44</v>
      </c>
      <c r="H2624" s="45">
        <v>15</v>
      </c>
      <c r="I2624" s="106" t="s">
        <v>3969</v>
      </c>
      <c r="J2624" s="1" t="s">
        <v>57</v>
      </c>
      <c r="K2624" s="107" t="s">
        <v>2872</v>
      </c>
      <c r="L2624" s="9">
        <v>178.92</v>
      </c>
      <c r="M2624" s="108">
        <v>2683.8</v>
      </c>
      <c r="N2624" s="5" t="s">
        <v>34</v>
      </c>
      <c r="O2624" s="1" t="s">
        <v>3968</v>
      </c>
      <c r="P2624" s="1" t="s">
        <v>57</v>
      </c>
      <c r="Q2624" s="1" t="s">
        <v>57</v>
      </c>
      <c r="R2624" s="16">
        <v>45505</v>
      </c>
      <c r="S2624" s="1" t="s">
        <v>2776</v>
      </c>
      <c r="T2624" s="62" t="s">
        <v>2873</v>
      </c>
    </row>
    <row r="2625" spans="1:20" ht="95.1" customHeight="1" x14ac:dyDescent="0.25">
      <c r="A2625" s="121" t="s">
        <v>2280</v>
      </c>
      <c r="B2625" s="107">
        <v>2970</v>
      </c>
      <c r="C2625" s="107" t="s">
        <v>1496</v>
      </c>
      <c r="D2625" s="107" t="s">
        <v>2879</v>
      </c>
      <c r="E2625" s="36" t="s">
        <v>2636</v>
      </c>
      <c r="F2625" s="63">
        <v>1095275</v>
      </c>
      <c r="G2625" s="1" t="s">
        <v>44</v>
      </c>
      <c r="H2625" s="45">
        <v>10</v>
      </c>
      <c r="I2625" s="106" t="s">
        <v>3969</v>
      </c>
      <c r="J2625" s="1" t="s">
        <v>57</v>
      </c>
      <c r="K2625" s="107" t="s">
        <v>2872</v>
      </c>
      <c r="L2625" s="9">
        <v>221.02</v>
      </c>
      <c r="M2625" s="108">
        <v>2210.1999999999998</v>
      </c>
      <c r="N2625" s="5" t="s">
        <v>34</v>
      </c>
      <c r="O2625" s="1" t="s">
        <v>3968</v>
      </c>
      <c r="P2625" s="1" t="s">
        <v>57</v>
      </c>
      <c r="Q2625" s="1" t="s">
        <v>57</v>
      </c>
      <c r="R2625" s="16">
        <v>45505</v>
      </c>
      <c r="S2625" s="1" t="s">
        <v>2776</v>
      </c>
      <c r="T2625" s="62" t="s">
        <v>2873</v>
      </c>
    </row>
    <row r="2626" spans="1:20" ht="95.1" customHeight="1" x14ac:dyDescent="0.25">
      <c r="A2626" s="121" t="s">
        <v>2280</v>
      </c>
      <c r="B2626" s="107">
        <v>2970</v>
      </c>
      <c r="C2626" s="107" t="s">
        <v>1496</v>
      </c>
      <c r="D2626" s="107" t="s">
        <v>2880</v>
      </c>
      <c r="E2626" s="36" t="s">
        <v>2636</v>
      </c>
      <c r="F2626" s="63">
        <v>1095276</v>
      </c>
      <c r="G2626" s="1" t="s">
        <v>44</v>
      </c>
      <c r="H2626" s="45">
        <v>15</v>
      </c>
      <c r="I2626" s="106" t="s">
        <v>3969</v>
      </c>
      <c r="J2626" s="1" t="s">
        <v>57</v>
      </c>
      <c r="K2626" s="107" t="s">
        <v>2872</v>
      </c>
      <c r="L2626" s="9">
        <v>221.02</v>
      </c>
      <c r="M2626" s="108">
        <v>3315.3</v>
      </c>
      <c r="N2626" s="5" t="s">
        <v>34</v>
      </c>
      <c r="O2626" s="1" t="s">
        <v>3968</v>
      </c>
      <c r="P2626" s="1" t="s">
        <v>57</v>
      </c>
      <c r="Q2626" s="1" t="s">
        <v>57</v>
      </c>
      <c r="R2626" s="16">
        <v>45505</v>
      </c>
      <c r="S2626" s="1" t="s">
        <v>2776</v>
      </c>
      <c r="T2626" s="62" t="s">
        <v>2873</v>
      </c>
    </row>
    <row r="2627" spans="1:20" ht="95.1" customHeight="1" x14ac:dyDescent="0.25">
      <c r="A2627" s="121" t="s">
        <v>2280</v>
      </c>
      <c r="B2627" s="107">
        <v>2970</v>
      </c>
      <c r="C2627" s="107" t="s">
        <v>1496</v>
      </c>
      <c r="D2627" s="107" t="s">
        <v>2881</v>
      </c>
      <c r="E2627" s="36" t="s">
        <v>2636</v>
      </c>
      <c r="F2627" s="63">
        <v>1095277</v>
      </c>
      <c r="G2627" s="1" t="s">
        <v>44</v>
      </c>
      <c r="H2627" s="45">
        <v>10</v>
      </c>
      <c r="I2627" s="106" t="s">
        <v>3969</v>
      </c>
      <c r="J2627" s="1" t="s">
        <v>57</v>
      </c>
      <c r="K2627" s="107" t="s">
        <v>2872</v>
      </c>
      <c r="L2627" s="9">
        <v>221.02</v>
      </c>
      <c r="M2627" s="108">
        <v>2210.1999999999998</v>
      </c>
      <c r="N2627" s="5" t="s">
        <v>34</v>
      </c>
      <c r="O2627" s="1" t="s">
        <v>3968</v>
      </c>
      <c r="P2627" s="1" t="s">
        <v>57</v>
      </c>
      <c r="Q2627" s="1" t="s">
        <v>57</v>
      </c>
      <c r="R2627" s="16">
        <v>45505</v>
      </c>
      <c r="S2627" s="1" t="s">
        <v>2776</v>
      </c>
      <c r="T2627" s="62" t="s">
        <v>2873</v>
      </c>
    </row>
    <row r="2628" spans="1:20" ht="95.1" customHeight="1" x14ac:dyDescent="0.25">
      <c r="A2628" s="121" t="s">
        <v>2280</v>
      </c>
      <c r="B2628" s="107">
        <v>2970</v>
      </c>
      <c r="C2628" s="107" t="s">
        <v>1496</v>
      </c>
      <c r="D2628" s="107" t="s">
        <v>2882</v>
      </c>
      <c r="E2628" s="36" t="s">
        <v>2636</v>
      </c>
      <c r="F2628" s="63" t="s">
        <v>1133</v>
      </c>
      <c r="G2628" s="1" t="s">
        <v>44</v>
      </c>
      <c r="H2628" s="45">
        <v>8</v>
      </c>
      <c r="I2628" s="106" t="s">
        <v>3969</v>
      </c>
      <c r="J2628" s="1" t="s">
        <v>57</v>
      </c>
      <c r="K2628" s="107" t="s">
        <v>2872</v>
      </c>
      <c r="L2628" s="9">
        <v>221.02</v>
      </c>
      <c r="M2628" s="108">
        <v>1768.16</v>
      </c>
      <c r="N2628" s="5" t="s">
        <v>34</v>
      </c>
      <c r="O2628" s="1" t="s">
        <v>3968</v>
      </c>
      <c r="P2628" s="1" t="s">
        <v>57</v>
      </c>
      <c r="Q2628" s="1" t="s">
        <v>57</v>
      </c>
      <c r="R2628" s="16">
        <v>45505</v>
      </c>
      <c r="S2628" s="1" t="s">
        <v>2776</v>
      </c>
      <c r="T2628" s="62" t="s">
        <v>2873</v>
      </c>
    </row>
    <row r="2629" spans="1:20" ht="95.1" customHeight="1" x14ac:dyDescent="0.25">
      <c r="A2629" s="121" t="s">
        <v>2280</v>
      </c>
      <c r="B2629" s="107">
        <v>2970</v>
      </c>
      <c r="C2629" s="107" t="s">
        <v>1496</v>
      </c>
      <c r="D2629" s="107" t="s">
        <v>2883</v>
      </c>
      <c r="E2629" s="36" t="s">
        <v>2636</v>
      </c>
      <c r="F2629" s="63">
        <v>1095278</v>
      </c>
      <c r="G2629" s="1" t="s">
        <v>44</v>
      </c>
      <c r="H2629" s="45">
        <v>8</v>
      </c>
      <c r="I2629" s="106" t="s">
        <v>3969</v>
      </c>
      <c r="J2629" s="1" t="s">
        <v>57</v>
      </c>
      <c r="K2629" s="107" t="s">
        <v>2872</v>
      </c>
      <c r="L2629" s="9">
        <v>258.8</v>
      </c>
      <c r="M2629" s="108">
        <v>2070.4</v>
      </c>
      <c r="N2629" s="5" t="s">
        <v>34</v>
      </c>
      <c r="O2629" s="1" t="s">
        <v>3968</v>
      </c>
      <c r="P2629" s="1" t="s">
        <v>57</v>
      </c>
      <c r="Q2629" s="1" t="s">
        <v>57</v>
      </c>
      <c r="R2629" s="16">
        <v>45505</v>
      </c>
      <c r="S2629" s="1" t="s">
        <v>2776</v>
      </c>
      <c r="T2629" s="62" t="s">
        <v>2873</v>
      </c>
    </row>
    <row r="2630" spans="1:20" ht="95.1" customHeight="1" x14ac:dyDescent="0.25">
      <c r="A2630" s="121" t="s">
        <v>2280</v>
      </c>
      <c r="B2630" s="107">
        <v>2970</v>
      </c>
      <c r="C2630" s="107" t="s">
        <v>1496</v>
      </c>
      <c r="D2630" s="107" t="s">
        <v>2884</v>
      </c>
      <c r="E2630" s="36" t="s">
        <v>2636</v>
      </c>
      <c r="F2630" s="63">
        <v>1095279</v>
      </c>
      <c r="G2630" s="1" t="s">
        <v>44</v>
      </c>
      <c r="H2630" s="45">
        <v>8</v>
      </c>
      <c r="I2630" s="106" t="s">
        <v>3969</v>
      </c>
      <c r="J2630" s="1" t="s">
        <v>57</v>
      </c>
      <c r="K2630" s="107" t="s">
        <v>2872</v>
      </c>
      <c r="L2630" s="9">
        <v>258.8</v>
      </c>
      <c r="M2630" s="108">
        <v>2070.4</v>
      </c>
      <c r="N2630" s="5" t="s">
        <v>34</v>
      </c>
      <c r="O2630" s="1" t="s">
        <v>3968</v>
      </c>
      <c r="P2630" s="1" t="s">
        <v>57</v>
      </c>
      <c r="Q2630" s="1" t="s">
        <v>57</v>
      </c>
      <c r="R2630" s="16">
        <v>45505</v>
      </c>
      <c r="S2630" s="1" t="s">
        <v>2776</v>
      </c>
      <c r="T2630" s="62" t="s">
        <v>2873</v>
      </c>
    </row>
    <row r="2631" spans="1:20" ht="95.1" customHeight="1" x14ac:dyDescent="0.25">
      <c r="A2631" s="121" t="s">
        <v>2280</v>
      </c>
      <c r="B2631" s="107">
        <v>2970</v>
      </c>
      <c r="C2631" s="107" t="s">
        <v>1496</v>
      </c>
      <c r="D2631" s="107" t="s">
        <v>2885</v>
      </c>
      <c r="E2631" s="36" t="s">
        <v>2636</v>
      </c>
      <c r="F2631" s="63">
        <v>1095849</v>
      </c>
      <c r="G2631" s="1" t="s">
        <v>44</v>
      </c>
      <c r="H2631" s="45">
        <v>20</v>
      </c>
      <c r="I2631" s="106" t="s">
        <v>3969</v>
      </c>
      <c r="J2631" s="1" t="s">
        <v>57</v>
      </c>
      <c r="K2631" s="107" t="s">
        <v>2872</v>
      </c>
      <c r="L2631" s="9">
        <v>69.900000000000006</v>
      </c>
      <c r="M2631" s="108">
        <v>1398</v>
      </c>
      <c r="N2631" s="5" t="s">
        <v>34</v>
      </c>
      <c r="O2631" s="1" t="s">
        <v>3968</v>
      </c>
      <c r="P2631" s="1" t="s">
        <v>57</v>
      </c>
      <c r="Q2631" s="1" t="s">
        <v>57</v>
      </c>
      <c r="R2631" s="16">
        <v>45505</v>
      </c>
      <c r="S2631" s="1" t="s">
        <v>2776</v>
      </c>
      <c r="T2631" s="62" t="s">
        <v>2873</v>
      </c>
    </row>
    <row r="2632" spans="1:20" ht="95.1" customHeight="1" x14ac:dyDescent="0.25">
      <c r="A2632" s="121" t="s">
        <v>2280</v>
      </c>
      <c r="B2632" s="107">
        <v>2970</v>
      </c>
      <c r="C2632" s="107" t="s">
        <v>1496</v>
      </c>
      <c r="D2632" s="107" t="s">
        <v>2886</v>
      </c>
      <c r="E2632" s="36" t="s">
        <v>2636</v>
      </c>
      <c r="F2632" s="63">
        <v>1095850</v>
      </c>
      <c r="G2632" s="1" t="s">
        <v>44</v>
      </c>
      <c r="H2632" s="45">
        <v>30</v>
      </c>
      <c r="I2632" s="106" t="s">
        <v>3969</v>
      </c>
      <c r="J2632" s="1" t="s">
        <v>57</v>
      </c>
      <c r="K2632" s="107" t="s">
        <v>2887</v>
      </c>
      <c r="L2632" s="9">
        <v>69.900000000000006</v>
      </c>
      <c r="M2632" s="108">
        <v>2097</v>
      </c>
      <c r="N2632" s="5" t="s">
        <v>34</v>
      </c>
      <c r="O2632" s="1" t="s">
        <v>3968</v>
      </c>
      <c r="P2632" s="1" t="s">
        <v>57</v>
      </c>
      <c r="Q2632" s="1" t="s">
        <v>57</v>
      </c>
      <c r="R2632" s="16">
        <v>45505</v>
      </c>
      <c r="S2632" s="1" t="s">
        <v>2776</v>
      </c>
      <c r="T2632" s="62" t="s">
        <v>2873</v>
      </c>
    </row>
    <row r="2633" spans="1:20" ht="95.1" customHeight="1" x14ac:dyDescent="0.25">
      <c r="A2633" s="121" t="s">
        <v>2280</v>
      </c>
      <c r="B2633" s="107">
        <v>2970</v>
      </c>
      <c r="C2633" s="107" t="s">
        <v>1496</v>
      </c>
      <c r="D2633" s="107" t="s">
        <v>2888</v>
      </c>
      <c r="E2633" s="36" t="s">
        <v>2636</v>
      </c>
      <c r="F2633" s="63">
        <v>1095851</v>
      </c>
      <c r="G2633" s="1" t="s">
        <v>44</v>
      </c>
      <c r="H2633" s="45">
        <v>30</v>
      </c>
      <c r="I2633" s="106" t="s">
        <v>3969</v>
      </c>
      <c r="J2633" s="1" t="s">
        <v>57</v>
      </c>
      <c r="K2633" s="107" t="s">
        <v>2887</v>
      </c>
      <c r="L2633" s="9">
        <v>69.900000000000006</v>
      </c>
      <c r="M2633" s="108">
        <v>2097</v>
      </c>
      <c r="N2633" s="5" t="s">
        <v>34</v>
      </c>
      <c r="O2633" s="1" t="s">
        <v>3968</v>
      </c>
      <c r="P2633" s="1" t="s">
        <v>57</v>
      </c>
      <c r="Q2633" s="1" t="s">
        <v>57</v>
      </c>
      <c r="R2633" s="16">
        <v>45505</v>
      </c>
      <c r="S2633" s="1" t="s">
        <v>2776</v>
      </c>
      <c r="T2633" s="62" t="s">
        <v>2873</v>
      </c>
    </row>
    <row r="2634" spans="1:20" ht="95.1" customHeight="1" x14ac:dyDescent="0.25">
      <c r="A2634" s="121" t="s">
        <v>2280</v>
      </c>
      <c r="B2634" s="107">
        <v>2970</v>
      </c>
      <c r="C2634" s="107" t="s">
        <v>1496</v>
      </c>
      <c r="D2634" s="107" t="s">
        <v>2889</v>
      </c>
      <c r="E2634" s="36" t="s">
        <v>2636</v>
      </c>
      <c r="F2634" s="63">
        <v>1095280</v>
      </c>
      <c r="G2634" s="1" t="s">
        <v>44</v>
      </c>
      <c r="H2634" s="45">
        <v>24</v>
      </c>
      <c r="I2634" s="106" t="s">
        <v>3969</v>
      </c>
      <c r="J2634" s="1" t="s">
        <v>57</v>
      </c>
      <c r="K2634" s="107" t="s">
        <v>2887</v>
      </c>
      <c r="L2634" s="9">
        <v>69.900000000000006</v>
      </c>
      <c r="M2634" s="108">
        <v>1677.6</v>
      </c>
      <c r="N2634" s="5" t="s">
        <v>34</v>
      </c>
      <c r="O2634" s="1" t="s">
        <v>3968</v>
      </c>
      <c r="P2634" s="1" t="s">
        <v>57</v>
      </c>
      <c r="Q2634" s="1" t="s">
        <v>57</v>
      </c>
      <c r="R2634" s="16">
        <v>45505</v>
      </c>
      <c r="S2634" s="1" t="s">
        <v>2776</v>
      </c>
      <c r="T2634" s="62" t="s">
        <v>2873</v>
      </c>
    </row>
    <row r="2635" spans="1:20" ht="95.1" customHeight="1" x14ac:dyDescent="0.25">
      <c r="A2635" s="121" t="s">
        <v>2280</v>
      </c>
      <c r="B2635" s="107">
        <v>2970</v>
      </c>
      <c r="C2635" s="107" t="s">
        <v>1496</v>
      </c>
      <c r="D2635" s="107" t="s">
        <v>2890</v>
      </c>
      <c r="E2635" s="36" t="s">
        <v>2636</v>
      </c>
      <c r="F2635" s="63">
        <v>1095852</v>
      </c>
      <c r="G2635" s="1" t="s">
        <v>44</v>
      </c>
      <c r="H2635" s="45">
        <v>40</v>
      </c>
      <c r="I2635" s="106" t="s">
        <v>3969</v>
      </c>
      <c r="J2635" s="1" t="s">
        <v>57</v>
      </c>
      <c r="K2635" s="107" t="s">
        <v>2887</v>
      </c>
      <c r="L2635" s="9">
        <v>69.900000000000006</v>
      </c>
      <c r="M2635" s="108">
        <v>2796</v>
      </c>
      <c r="N2635" s="5" t="s">
        <v>34</v>
      </c>
      <c r="O2635" s="1" t="s">
        <v>3968</v>
      </c>
      <c r="P2635" s="1" t="s">
        <v>57</v>
      </c>
      <c r="Q2635" s="1" t="s">
        <v>57</v>
      </c>
      <c r="R2635" s="16">
        <v>45505</v>
      </c>
      <c r="S2635" s="1" t="s">
        <v>2776</v>
      </c>
      <c r="T2635" s="62" t="s">
        <v>2873</v>
      </c>
    </row>
    <row r="2636" spans="1:20" ht="95.1" customHeight="1" x14ac:dyDescent="0.25">
      <c r="A2636" s="121" t="s">
        <v>2280</v>
      </c>
      <c r="B2636" s="107">
        <v>2970</v>
      </c>
      <c r="C2636" s="107" t="s">
        <v>1496</v>
      </c>
      <c r="D2636" s="107" t="s">
        <v>2891</v>
      </c>
      <c r="E2636" s="1" t="s">
        <v>2757</v>
      </c>
      <c r="F2636" s="63" t="s">
        <v>2892</v>
      </c>
      <c r="G2636" s="1" t="s">
        <v>44</v>
      </c>
      <c r="H2636" s="45">
        <v>2</v>
      </c>
      <c r="I2636" s="45" t="s">
        <v>4039</v>
      </c>
      <c r="J2636" s="1" t="s">
        <v>57</v>
      </c>
      <c r="K2636" s="107" t="s">
        <v>2893</v>
      </c>
      <c r="L2636" s="9">
        <v>7000</v>
      </c>
      <c r="M2636" s="108">
        <v>7000</v>
      </c>
      <c r="N2636" s="5" t="s">
        <v>2894</v>
      </c>
      <c r="O2636" s="1" t="s">
        <v>76</v>
      </c>
      <c r="P2636" s="1" t="s">
        <v>57</v>
      </c>
      <c r="Q2636" s="1" t="s">
        <v>57</v>
      </c>
      <c r="R2636" s="16">
        <v>45566</v>
      </c>
      <c r="S2636" s="1" t="s">
        <v>4027</v>
      </c>
      <c r="T2636" s="62" t="s">
        <v>2895</v>
      </c>
    </row>
    <row r="2637" spans="1:20" ht="95.1" customHeight="1" x14ac:dyDescent="0.25">
      <c r="A2637" s="121" t="s">
        <v>2280</v>
      </c>
      <c r="B2637" s="107">
        <v>2970</v>
      </c>
      <c r="C2637" s="107" t="s">
        <v>1496</v>
      </c>
      <c r="D2637" s="107" t="s">
        <v>2891</v>
      </c>
      <c r="E2637" s="1" t="s">
        <v>2757</v>
      </c>
      <c r="F2637" s="63" t="s">
        <v>2892</v>
      </c>
      <c r="G2637" s="1" t="s">
        <v>44</v>
      </c>
      <c r="H2637" s="45">
        <v>2</v>
      </c>
      <c r="I2637" s="45" t="s">
        <v>4039</v>
      </c>
      <c r="J2637" s="1" t="s">
        <v>57</v>
      </c>
      <c r="K2637" s="107" t="s">
        <v>2893</v>
      </c>
      <c r="L2637" s="9">
        <v>7000</v>
      </c>
      <c r="M2637" s="108">
        <v>7000</v>
      </c>
      <c r="N2637" s="5" t="s">
        <v>2896</v>
      </c>
      <c r="O2637" s="1" t="s">
        <v>76</v>
      </c>
      <c r="P2637" s="1" t="s">
        <v>57</v>
      </c>
      <c r="Q2637" s="1" t="s">
        <v>57</v>
      </c>
      <c r="R2637" s="16">
        <v>45566</v>
      </c>
      <c r="S2637" s="1" t="s">
        <v>4027</v>
      </c>
      <c r="T2637" s="62" t="s">
        <v>2895</v>
      </c>
    </row>
    <row r="2638" spans="1:20" ht="95.1" customHeight="1" x14ac:dyDescent="0.25">
      <c r="A2638" s="121" t="s">
        <v>2280</v>
      </c>
      <c r="B2638" s="107">
        <v>2970</v>
      </c>
      <c r="C2638" s="107" t="s">
        <v>1496</v>
      </c>
      <c r="D2638" s="107" t="s">
        <v>2897</v>
      </c>
      <c r="E2638" s="1" t="s">
        <v>2757</v>
      </c>
      <c r="F2638" s="63" t="s">
        <v>2898</v>
      </c>
      <c r="G2638" s="1" t="s">
        <v>44</v>
      </c>
      <c r="H2638" s="45">
        <v>2</v>
      </c>
      <c r="I2638" s="45" t="s">
        <v>4039</v>
      </c>
      <c r="J2638" s="1" t="s">
        <v>57</v>
      </c>
      <c r="K2638" s="107" t="s">
        <v>2893</v>
      </c>
      <c r="L2638" s="9">
        <v>13200</v>
      </c>
      <c r="M2638" s="108">
        <v>13200</v>
      </c>
      <c r="N2638" s="5" t="s">
        <v>12</v>
      </c>
      <c r="O2638" s="1" t="s">
        <v>76</v>
      </c>
      <c r="P2638" s="1" t="s">
        <v>57</v>
      </c>
      <c r="Q2638" s="1" t="s">
        <v>57</v>
      </c>
      <c r="R2638" s="16">
        <v>45566</v>
      </c>
      <c r="S2638" s="1" t="s">
        <v>4027</v>
      </c>
      <c r="T2638" s="62" t="s">
        <v>2895</v>
      </c>
    </row>
    <row r="2639" spans="1:20" ht="95.1" customHeight="1" x14ac:dyDescent="0.25">
      <c r="A2639" s="121" t="s">
        <v>2280</v>
      </c>
      <c r="B2639" s="107">
        <v>2970</v>
      </c>
      <c r="C2639" s="107" t="s">
        <v>1496</v>
      </c>
      <c r="D2639" s="107" t="s">
        <v>2897</v>
      </c>
      <c r="E2639" s="1" t="s">
        <v>2757</v>
      </c>
      <c r="F2639" s="63" t="s">
        <v>2898</v>
      </c>
      <c r="G2639" s="1" t="s">
        <v>44</v>
      </c>
      <c r="H2639" s="45">
        <v>2</v>
      </c>
      <c r="I2639" s="45" t="s">
        <v>4039</v>
      </c>
      <c r="J2639" s="1" t="s">
        <v>57</v>
      </c>
      <c r="K2639" s="107" t="s">
        <v>2893</v>
      </c>
      <c r="L2639" s="9">
        <v>13200</v>
      </c>
      <c r="M2639" s="108">
        <v>13200</v>
      </c>
      <c r="N2639" s="5" t="s">
        <v>2896</v>
      </c>
      <c r="O2639" s="1" t="s">
        <v>76</v>
      </c>
      <c r="P2639" s="1" t="s">
        <v>57</v>
      </c>
      <c r="Q2639" s="1" t="s">
        <v>57</v>
      </c>
      <c r="R2639" s="16">
        <v>45566</v>
      </c>
      <c r="S2639" s="1" t="s">
        <v>4027</v>
      </c>
      <c r="T2639" s="62" t="s">
        <v>2895</v>
      </c>
    </row>
    <row r="2640" spans="1:20" ht="95.1" customHeight="1" x14ac:dyDescent="0.25">
      <c r="A2640" s="121" t="s">
        <v>2280</v>
      </c>
      <c r="B2640" s="107">
        <v>2970</v>
      </c>
      <c r="C2640" s="107" t="s">
        <v>1496</v>
      </c>
      <c r="D2640" s="107" t="s">
        <v>2899</v>
      </c>
      <c r="E2640" s="1" t="s">
        <v>2757</v>
      </c>
      <c r="F2640" s="63" t="s">
        <v>2900</v>
      </c>
      <c r="G2640" s="1" t="s">
        <v>44</v>
      </c>
      <c r="H2640" s="45">
        <v>2</v>
      </c>
      <c r="I2640" s="45" t="s">
        <v>4039</v>
      </c>
      <c r="J2640" s="1" t="s">
        <v>57</v>
      </c>
      <c r="K2640" s="107" t="s">
        <v>2893</v>
      </c>
      <c r="L2640" s="9">
        <v>11300</v>
      </c>
      <c r="M2640" s="108">
        <v>22600</v>
      </c>
      <c r="N2640" s="5" t="s">
        <v>12</v>
      </c>
      <c r="O2640" s="1" t="s">
        <v>76</v>
      </c>
      <c r="P2640" s="1" t="s">
        <v>57</v>
      </c>
      <c r="Q2640" s="1" t="s">
        <v>57</v>
      </c>
      <c r="R2640" s="16">
        <v>45566</v>
      </c>
      <c r="S2640" s="1" t="s">
        <v>4027</v>
      </c>
      <c r="T2640" s="62" t="s">
        <v>2895</v>
      </c>
    </row>
    <row r="2641" spans="1:20" ht="95.1" customHeight="1" x14ac:dyDescent="0.25">
      <c r="A2641" s="121" t="s">
        <v>2280</v>
      </c>
      <c r="B2641" s="107">
        <v>2970</v>
      </c>
      <c r="C2641" s="107" t="s">
        <v>1496</v>
      </c>
      <c r="D2641" s="107" t="s">
        <v>2899</v>
      </c>
      <c r="E2641" s="1" t="s">
        <v>2757</v>
      </c>
      <c r="F2641" s="63" t="s">
        <v>2900</v>
      </c>
      <c r="G2641" s="1" t="s">
        <v>44</v>
      </c>
      <c r="H2641" s="45">
        <v>2</v>
      </c>
      <c r="I2641" s="45" t="s">
        <v>4039</v>
      </c>
      <c r="J2641" s="1" t="s">
        <v>57</v>
      </c>
      <c r="K2641" s="107" t="s">
        <v>2893</v>
      </c>
      <c r="L2641" s="9">
        <v>11300</v>
      </c>
      <c r="M2641" s="108">
        <v>22600</v>
      </c>
      <c r="N2641" s="5" t="s">
        <v>2896</v>
      </c>
      <c r="O2641" s="1" t="s">
        <v>76</v>
      </c>
      <c r="P2641" s="1" t="s">
        <v>57</v>
      </c>
      <c r="Q2641" s="1" t="s">
        <v>57</v>
      </c>
      <c r="R2641" s="16">
        <v>45566</v>
      </c>
      <c r="S2641" s="1" t="s">
        <v>4027</v>
      </c>
      <c r="T2641" s="62" t="s">
        <v>2895</v>
      </c>
    </row>
    <row r="2642" spans="1:20" ht="95.1" customHeight="1" x14ac:dyDescent="0.25">
      <c r="A2642" s="121" t="s">
        <v>2280</v>
      </c>
      <c r="B2642" s="107">
        <v>2970</v>
      </c>
      <c r="C2642" s="107" t="s">
        <v>1496</v>
      </c>
      <c r="D2642" s="107" t="s">
        <v>2901</v>
      </c>
      <c r="E2642" s="1" t="s">
        <v>2757</v>
      </c>
      <c r="F2642" s="63" t="s">
        <v>2902</v>
      </c>
      <c r="G2642" s="1" t="s">
        <v>44</v>
      </c>
      <c r="H2642" s="45">
        <v>2</v>
      </c>
      <c r="I2642" s="45" t="s">
        <v>4039</v>
      </c>
      <c r="J2642" s="1" t="s">
        <v>57</v>
      </c>
      <c r="K2642" s="107" t="s">
        <v>2893</v>
      </c>
      <c r="L2642" s="9">
        <v>3250</v>
      </c>
      <c r="M2642" s="108">
        <v>6500</v>
      </c>
      <c r="N2642" s="5" t="s">
        <v>12</v>
      </c>
      <c r="O2642" s="1" t="s">
        <v>76</v>
      </c>
      <c r="P2642" s="1" t="s">
        <v>57</v>
      </c>
      <c r="Q2642" s="1" t="s">
        <v>57</v>
      </c>
      <c r="R2642" s="16">
        <v>45566</v>
      </c>
      <c r="S2642" s="1" t="s">
        <v>4027</v>
      </c>
      <c r="T2642" s="62" t="s">
        <v>2895</v>
      </c>
    </row>
    <row r="2643" spans="1:20" ht="95.1" customHeight="1" x14ac:dyDescent="0.25">
      <c r="A2643" s="121" t="s">
        <v>2280</v>
      </c>
      <c r="B2643" s="107">
        <v>2970</v>
      </c>
      <c r="C2643" s="107" t="s">
        <v>1496</v>
      </c>
      <c r="D2643" s="107" t="s">
        <v>2901</v>
      </c>
      <c r="E2643" s="1" t="s">
        <v>2757</v>
      </c>
      <c r="F2643" s="63" t="s">
        <v>2902</v>
      </c>
      <c r="G2643" s="1" t="s">
        <v>44</v>
      </c>
      <c r="H2643" s="45">
        <v>2</v>
      </c>
      <c r="I2643" s="45" t="s">
        <v>4039</v>
      </c>
      <c r="J2643" s="1" t="s">
        <v>57</v>
      </c>
      <c r="K2643" s="107" t="s">
        <v>2893</v>
      </c>
      <c r="L2643" s="9">
        <v>3250</v>
      </c>
      <c r="M2643" s="108">
        <v>6500</v>
      </c>
      <c r="N2643" s="5" t="s">
        <v>2896</v>
      </c>
      <c r="O2643" s="1" t="s">
        <v>76</v>
      </c>
      <c r="P2643" s="1" t="s">
        <v>57</v>
      </c>
      <c r="Q2643" s="1" t="s">
        <v>57</v>
      </c>
      <c r="R2643" s="16">
        <v>45566</v>
      </c>
      <c r="S2643" s="1" t="s">
        <v>4027</v>
      </c>
      <c r="T2643" s="62" t="s">
        <v>2895</v>
      </c>
    </row>
    <row r="2644" spans="1:20" ht="95.1" customHeight="1" x14ac:dyDescent="0.25">
      <c r="A2644" s="121" t="s">
        <v>2280</v>
      </c>
      <c r="B2644" s="107">
        <v>2970</v>
      </c>
      <c r="C2644" s="107" t="s">
        <v>1496</v>
      </c>
      <c r="D2644" s="107" t="s">
        <v>2903</v>
      </c>
      <c r="E2644" s="1" t="s">
        <v>2757</v>
      </c>
      <c r="F2644" s="63" t="s">
        <v>2904</v>
      </c>
      <c r="G2644" s="1" t="s">
        <v>44</v>
      </c>
      <c r="H2644" s="45">
        <v>2</v>
      </c>
      <c r="I2644" s="45" t="s">
        <v>4039</v>
      </c>
      <c r="J2644" s="1" t="s">
        <v>57</v>
      </c>
      <c r="K2644" s="107" t="s">
        <v>2893</v>
      </c>
      <c r="L2644" s="9">
        <v>22500</v>
      </c>
      <c r="M2644" s="108">
        <v>45000</v>
      </c>
      <c r="N2644" s="5" t="s">
        <v>2894</v>
      </c>
      <c r="O2644" s="1" t="s">
        <v>76</v>
      </c>
      <c r="P2644" s="1" t="s">
        <v>57</v>
      </c>
      <c r="Q2644" s="1" t="s">
        <v>57</v>
      </c>
      <c r="R2644" s="16">
        <v>45566</v>
      </c>
      <c r="S2644" s="1" t="s">
        <v>4027</v>
      </c>
      <c r="T2644" s="62" t="s">
        <v>2895</v>
      </c>
    </row>
    <row r="2645" spans="1:20" ht="95.1" customHeight="1" x14ac:dyDescent="0.25">
      <c r="A2645" s="121" t="s">
        <v>2280</v>
      </c>
      <c r="B2645" s="107">
        <v>2970</v>
      </c>
      <c r="C2645" s="107" t="s">
        <v>1496</v>
      </c>
      <c r="D2645" s="107" t="s">
        <v>2903</v>
      </c>
      <c r="E2645" s="1" t="s">
        <v>2757</v>
      </c>
      <c r="F2645" s="63" t="s">
        <v>2904</v>
      </c>
      <c r="G2645" s="1" t="s">
        <v>44</v>
      </c>
      <c r="H2645" s="45">
        <v>2</v>
      </c>
      <c r="I2645" s="45" t="s">
        <v>4039</v>
      </c>
      <c r="J2645" s="1" t="s">
        <v>57</v>
      </c>
      <c r="K2645" s="107" t="s">
        <v>2893</v>
      </c>
      <c r="L2645" s="9">
        <v>22500</v>
      </c>
      <c r="M2645" s="108">
        <v>45000</v>
      </c>
      <c r="N2645" s="5" t="s">
        <v>2896</v>
      </c>
      <c r="O2645" s="1" t="s">
        <v>76</v>
      </c>
      <c r="P2645" s="1" t="s">
        <v>57</v>
      </c>
      <c r="Q2645" s="1" t="s">
        <v>57</v>
      </c>
      <c r="R2645" s="16">
        <v>45566</v>
      </c>
      <c r="S2645" s="1" t="s">
        <v>4027</v>
      </c>
      <c r="T2645" s="62" t="s">
        <v>2895</v>
      </c>
    </row>
    <row r="2646" spans="1:20" ht="95.1" customHeight="1" x14ac:dyDescent="0.25">
      <c r="A2646" s="121" t="s">
        <v>2280</v>
      </c>
      <c r="B2646" s="107">
        <v>2970</v>
      </c>
      <c r="C2646" s="107" t="s">
        <v>1496</v>
      </c>
      <c r="D2646" s="107" t="s">
        <v>2905</v>
      </c>
      <c r="E2646" s="1" t="s">
        <v>2757</v>
      </c>
      <c r="F2646" s="63" t="s">
        <v>2906</v>
      </c>
      <c r="G2646" s="1" t="s">
        <v>44</v>
      </c>
      <c r="H2646" s="45">
        <v>2</v>
      </c>
      <c r="I2646" s="45" t="s">
        <v>4039</v>
      </c>
      <c r="J2646" s="1" t="s">
        <v>57</v>
      </c>
      <c r="K2646" s="107" t="s">
        <v>2893</v>
      </c>
      <c r="L2646" s="9">
        <v>19500</v>
      </c>
      <c r="M2646" s="108">
        <v>39000</v>
      </c>
      <c r="N2646" s="5" t="s">
        <v>2894</v>
      </c>
      <c r="O2646" s="1" t="s">
        <v>76</v>
      </c>
      <c r="P2646" s="1" t="s">
        <v>57</v>
      </c>
      <c r="Q2646" s="1" t="s">
        <v>57</v>
      </c>
      <c r="R2646" s="16">
        <v>45566</v>
      </c>
      <c r="S2646" s="1" t="s">
        <v>4027</v>
      </c>
      <c r="T2646" s="62" t="s">
        <v>2895</v>
      </c>
    </row>
    <row r="2647" spans="1:20" ht="95.1" customHeight="1" x14ac:dyDescent="0.25">
      <c r="A2647" s="121" t="s">
        <v>2280</v>
      </c>
      <c r="B2647" s="107">
        <v>2970</v>
      </c>
      <c r="C2647" s="107" t="s">
        <v>1496</v>
      </c>
      <c r="D2647" s="107" t="s">
        <v>2905</v>
      </c>
      <c r="E2647" s="1" t="s">
        <v>2757</v>
      </c>
      <c r="F2647" s="63" t="s">
        <v>2906</v>
      </c>
      <c r="G2647" s="1" t="s">
        <v>44</v>
      </c>
      <c r="H2647" s="45">
        <v>2</v>
      </c>
      <c r="I2647" s="45" t="s">
        <v>4039</v>
      </c>
      <c r="J2647" s="1" t="s">
        <v>57</v>
      </c>
      <c r="K2647" s="107" t="s">
        <v>2893</v>
      </c>
      <c r="L2647" s="9">
        <v>19500</v>
      </c>
      <c r="M2647" s="108">
        <v>39000</v>
      </c>
      <c r="N2647" s="5" t="s">
        <v>2896</v>
      </c>
      <c r="O2647" s="1" t="s">
        <v>76</v>
      </c>
      <c r="P2647" s="1" t="s">
        <v>57</v>
      </c>
      <c r="Q2647" s="1" t="s">
        <v>57</v>
      </c>
      <c r="R2647" s="16">
        <v>45566</v>
      </c>
      <c r="S2647" s="1" t="s">
        <v>4027</v>
      </c>
      <c r="T2647" s="62" t="s">
        <v>2895</v>
      </c>
    </row>
    <row r="2648" spans="1:20" ht="95.1" customHeight="1" x14ac:dyDescent="0.25">
      <c r="A2648" s="121" t="s">
        <v>2280</v>
      </c>
      <c r="B2648" s="107">
        <v>2970</v>
      </c>
      <c r="C2648" s="107" t="s">
        <v>1496</v>
      </c>
      <c r="D2648" s="107" t="s">
        <v>2907</v>
      </c>
      <c r="E2648" s="1" t="s">
        <v>2757</v>
      </c>
      <c r="F2648" s="63" t="s">
        <v>2908</v>
      </c>
      <c r="G2648" s="1" t="s">
        <v>44</v>
      </c>
      <c r="H2648" s="45">
        <v>2</v>
      </c>
      <c r="I2648" s="45" t="s">
        <v>4039</v>
      </c>
      <c r="J2648" s="1" t="s">
        <v>57</v>
      </c>
      <c r="K2648" s="107" t="s">
        <v>2893</v>
      </c>
      <c r="L2648" s="9">
        <v>3900</v>
      </c>
      <c r="M2648" s="108">
        <v>7800</v>
      </c>
      <c r="N2648" s="5" t="s">
        <v>12</v>
      </c>
      <c r="O2648" s="1" t="s">
        <v>76</v>
      </c>
      <c r="P2648" s="1" t="s">
        <v>57</v>
      </c>
      <c r="Q2648" s="1" t="s">
        <v>57</v>
      </c>
      <c r="R2648" s="16">
        <v>45566</v>
      </c>
      <c r="S2648" s="1" t="s">
        <v>4027</v>
      </c>
      <c r="T2648" s="62" t="s">
        <v>2895</v>
      </c>
    </row>
    <row r="2649" spans="1:20" ht="95.1" customHeight="1" x14ac:dyDescent="0.25">
      <c r="A2649" s="121" t="s">
        <v>2280</v>
      </c>
      <c r="B2649" s="107">
        <v>2970</v>
      </c>
      <c r="C2649" s="107" t="s">
        <v>1496</v>
      </c>
      <c r="D2649" s="107" t="s">
        <v>2907</v>
      </c>
      <c r="E2649" s="1" t="s">
        <v>2757</v>
      </c>
      <c r="F2649" s="63" t="s">
        <v>2908</v>
      </c>
      <c r="G2649" s="1" t="s">
        <v>44</v>
      </c>
      <c r="H2649" s="45">
        <v>2</v>
      </c>
      <c r="I2649" s="45" t="s">
        <v>4039</v>
      </c>
      <c r="J2649" s="1" t="s">
        <v>57</v>
      </c>
      <c r="K2649" s="107" t="s">
        <v>2893</v>
      </c>
      <c r="L2649" s="9">
        <v>3900</v>
      </c>
      <c r="M2649" s="108">
        <v>7800</v>
      </c>
      <c r="N2649" s="5" t="s">
        <v>2896</v>
      </c>
      <c r="O2649" s="1" t="s">
        <v>76</v>
      </c>
      <c r="P2649" s="1" t="s">
        <v>57</v>
      </c>
      <c r="Q2649" s="1" t="s">
        <v>57</v>
      </c>
      <c r="R2649" s="16">
        <v>45566</v>
      </c>
      <c r="S2649" s="1" t="s">
        <v>4027</v>
      </c>
      <c r="T2649" s="62" t="s">
        <v>2895</v>
      </c>
    </row>
    <row r="2650" spans="1:20" ht="95.1" customHeight="1" x14ac:dyDescent="0.25">
      <c r="A2650" s="121" t="s">
        <v>2280</v>
      </c>
      <c r="B2650" s="107">
        <v>2970</v>
      </c>
      <c r="C2650" s="107" t="s">
        <v>1496</v>
      </c>
      <c r="D2650" s="107" t="s">
        <v>2909</v>
      </c>
      <c r="E2650" s="1" t="s">
        <v>2757</v>
      </c>
      <c r="F2650" s="63" t="s">
        <v>2910</v>
      </c>
      <c r="G2650" s="1" t="s">
        <v>44</v>
      </c>
      <c r="H2650" s="45">
        <v>2</v>
      </c>
      <c r="I2650" s="45" t="s">
        <v>4039</v>
      </c>
      <c r="J2650" s="1" t="s">
        <v>57</v>
      </c>
      <c r="K2650" s="107" t="s">
        <v>2893</v>
      </c>
      <c r="L2650" s="9">
        <v>6760</v>
      </c>
      <c r="M2650" s="108">
        <v>13520</v>
      </c>
      <c r="N2650" s="5" t="s">
        <v>2894</v>
      </c>
      <c r="O2650" s="1" t="s">
        <v>76</v>
      </c>
      <c r="P2650" s="1" t="s">
        <v>57</v>
      </c>
      <c r="Q2650" s="1" t="s">
        <v>57</v>
      </c>
      <c r="R2650" s="16">
        <v>45566</v>
      </c>
      <c r="S2650" s="1" t="s">
        <v>4027</v>
      </c>
      <c r="T2650" s="62" t="s">
        <v>2895</v>
      </c>
    </row>
    <row r="2651" spans="1:20" ht="95.1" customHeight="1" x14ac:dyDescent="0.25">
      <c r="A2651" s="121" t="s">
        <v>2280</v>
      </c>
      <c r="B2651" s="107">
        <v>2970</v>
      </c>
      <c r="C2651" s="107" t="s">
        <v>1496</v>
      </c>
      <c r="D2651" s="107" t="s">
        <v>2909</v>
      </c>
      <c r="E2651" s="1" t="s">
        <v>2757</v>
      </c>
      <c r="F2651" s="63" t="s">
        <v>2910</v>
      </c>
      <c r="G2651" s="1" t="s">
        <v>44</v>
      </c>
      <c r="H2651" s="45">
        <v>2</v>
      </c>
      <c r="I2651" s="45" t="s">
        <v>4039</v>
      </c>
      <c r="J2651" s="1" t="s">
        <v>57</v>
      </c>
      <c r="K2651" s="107" t="s">
        <v>2893</v>
      </c>
      <c r="L2651" s="9">
        <v>6760</v>
      </c>
      <c r="M2651" s="108">
        <v>13520</v>
      </c>
      <c r="N2651" s="5" t="s">
        <v>2896</v>
      </c>
      <c r="O2651" s="1" t="s">
        <v>76</v>
      </c>
      <c r="P2651" s="1" t="s">
        <v>57</v>
      </c>
      <c r="Q2651" s="1" t="s">
        <v>57</v>
      </c>
      <c r="R2651" s="16">
        <v>45566</v>
      </c>
      <c r="S2651" s="1" t="s">
        <v>4027</v>
      </c>
      <c r="T2651" s="62" t="s">
        <v>2895</v>
      </c>
    </row>
    <row r="2652" spans="1:20" ht="95.1" customHeight="1" x14ac:dyDescent="0.25">
      <c r="A2652" s="121" t="s">
        <v>2280</v>
      </c>
      <c r="B2652" s="107">
        <v>2970</v>
      </c>
      <c r="C2652" s="107" t="s">
        <v>1496</v>
      </c>
      <c r="D2652" s="107" t="s">
        <v>2911</v>
      </c>
      <c r="E2652" s="1" t="s">
        <v>2757</v>
      </c>
      <c r="F2652" s="63" t="s">
        <v>2912</v>
      </c>
      <c r="G2652" s="1" t="s">
        <v>44</v>
      </c>
      <c r="H2652" s="45">
        <v>2</v>
      </c>
      <c r="I2652" s="45" t="s">
        <v>4039</v>
      </c>
      <c r="J2652" s="1" t="s">
        <v>57</v>
      </c>
      <c r="K2652" s="107" t="s">
        <v>2893</v>
      </c>
      <c r="L2652" s="9">
        <v>10150</v>
      </c>
      <c r="M2652" s="108">
        <v>20300</v>
      </c>
      <c r="N2652" s="5" t="s">
        <v>2894</v>
      </c>
      <c r="O2652" s="1" t="s">
        <v>76</v>
      </c>
      <c r="P2652" s="1" t="s">
        <v>57</v>
      </c>
      <c r="Q2652" s="1" t="s">
        <v>57</v>
      </c>
      <c r="R2652" s="16">
        <v>45566</v>
      </c>
      <c r="S2652" s="1" t="s">
        <v>4027</v>
      </c>
      <c r="T2652" s="62" t="s">
        <v>2895</v>
      </c>
    </row>
    <row r="2653" spans="1:20" ht="95.1" customHeight="1" x14ac:dyDescent="0.25">
      <c r="A2653" s="121" t="s">
        <v>2280</v>
      </c>
      <c r="B2653" s="107">
        <v>2970</v>
      </c>
      <c r="C2653" s="107" t="s">
        <v>1496</v>
      </c>
      <c r="D2653" s="107" t="s">
        <v>2911</v>
      </c>
      <c r="E2653" s="1" t="s">
        <v>2757</v>
      </c>
      <c r="F2653" s="63" t="s">
        <v>2912</v>
      </c>
      <c r="G2653" s="1" t="s">
        <v>44</v>
      </c>
      <c r="H2653" s="45">
        <v>2</v>
      </c>
      <c r="I2653" s="45" t="s">
        <v>4039</v>
      </c>
      <c r="J2653" s="1" t="s">
        <v>57</v>
      </c>
      <c r="K2653" s="107" t="s">
        <v>2893</v>
      </c>
      <c r="L2653" s="9">
        <v>10150</v>
      </c>
      <c r="M2653" s="108">
        <v>20300</v>
      </c>
      <c r="N2653" s="5" t="s">
        <v>2896</v>
      </c>
      <c r="O2653" s="1" t="s">
        <v>76</v>
      </c>
      <c r="P2653" s="1" t="s">
        <v>57</v>
      </c>
      <c r="Q2653" s="1" t="s">
        <v>57</v>
      </c>
      <c r="R2653" s="16">
        <v>45566</v>
      </c>
      <c r="S2653" s="1" t="s">
        <v>4027</v>
      </c>
      <c r="T2653" s="62" t="s">
        <v>2895</v>
      </c>
    </row>
    <row r="2654" spans="1:20" ht="95.1" customHeight="1" x14ac:dyDescent="0.25">
      <c r="A2654" s="121" t="s">
        <v>2280</v>
      </c>
      <c r="B2654" s="107">
        <v>2970</v>
      </c>
      <c r="C2654" s="107" t="s">
        <v>1496</v>
      </c>
      <c r="D2654" s="107" t="s">
        <v>2913</v>
      </c>
      <c r="E2654" s="1" t="s">
        <v>2757</v>
      </c>
      <c r="F2654" s="63" t="s">
        <v>2914</v>
      </c>
      <c r="G2654" s="1" t="s">
        <v>44</v>
      </c>
      <c r="H2654" s="45">
        <v>1</v>
      </c>
      <c r="I2654" s="45" t="s">
        <v>4039</v>
      </c>
      <c r="J2654" s="1" t="s">
        <v>57</v>
      </c>
      <c r="K2654" s="107" t="s">
        <v>2893</v>
      </c>
      <c r="L2654" s="9">
        <v>190000</v>
      </c>
      <c r="M2654" s="108">
        <v>380000</v>
      </c>
      <c r="N2654" s="5" t="s">
        <v>2894</v>
      </c>
      <c r="O2654" s="1" t="s">
        <v>76</v>
      </c>
      <c r="P2654" s="1" t="s">
        <v>57</v>
      </c>
      <c r="Q2654" s="1" t="s">
        <v>57</v>
      </c>
      <c r="R2654" s="16">
        <v>45566</v>
      </c>
      <c r="S2654" s="1" t="s">
        <v>4027</v>
      </c>
      <c r="T2654" s="62" t="s">
        <v>2895</v>
      </c>
    </row>
    <row r="2655" spans="1:20" ht="95.1" customHeight="1" x14ac:dyDescent="0.25">
      <c r="A2655" s="121" t="s">
        <v>2280</v>
      </c>
      <c r="B2655" s="107">
        <v>2970</v>
      </c>
      <c r="C2655" s="107" t="s">
        <v>1496</v>
      </c>
      <c r="D2655" s="107" t="s">
        <v>2913</v>
      </c>
      <c r="E2655" s="1" t="s">
        <v>2757</v>
      </c>
      <c r="F2655" s="63" t="s">
        <v>2914</v>
      </c>
      <c r="G2655" s="1" t="s">
        <v>44</v>
      </c>
      <c r="H2655" s="45">
        <v>1</v>
      </c>
      <c r="I2655" s="45" t="s">
        <v>4039</v>
      </c>
      <c r="J2655" s="1" t="s">
        <v>57</v>
      </c>
      <c r="K2655" s="107" t="s">
        <v>2893</v>
      </c>
      <c r="L2655" s="9">
        <v>190000</v>
      </c>
      <c r="M2655" s="108">
        <v>380000</v>
      </c>
      <c r="N2655" s="5" t="s">
        <v>2896</v>
      </c>
      <c r="O2655" s="1" t="s">
        <v>76</v>
      </c>
      <c r="P2655" s="1" t="s">
        <v>57</v>
      </c>
      <c r="Q2655" s="1" t="s">
        <v>57</v>
      </c>
      <c r="R2655" s="16">
        <v>45566</v>
      </c>
      <c r="S2655" s="1" t="s">
        <v>4027</v>
      </c>
      <c r="T2655" s="62" t="s">
        <v>2895</v>
      </c>
    </row>
    <row r="2656" spans="1:20" ht="95.1" customHeight="1" x14ac:dyDescent="0.25">
      <c r="A2656" s="121" t="s">
        <v>2280</v>
      </c>
      <c r="B2656" s="107">
        <v>2970</v>
      </c>
      <c r="C2656" s="107" t="s">
        <v>1496</v>
      </c>
      <c r="D2656" s="107" t="s">
        <v>2915</v>
      </c>
      <c r="E2656" s="1" t="s">
        <v>2757</v>
      </c>
      <c r="F2656" s="63" t="s">
        <v>2914</v>
      </c>
      <c r="G2656" s="1" t="s">
        <v>44</v>
      </c>
      <c r="H2656" s="45">
        <v>2</v>
      </c>
      <c r="I2656" s="45" t="s">
        <v>4039</v>
      </c>
      <c r="J2656" s="1" t="s">
        <v>57</v>
      </c>
      <c r="K2656" s="107" t="s">
        <v>2893</v>
      </c>
      <c r="L2656" s="9">
        <v>12.5</v>
      </c>
      <c r="M2656" s="108">
        <v>25</v>
      </c>
      <c r="N2656" s="5" t="s">
        <v>2894</v>
      </c>
      <c r="O2656" s="1" t="s">
        <v>76</v>
      </c>
      <c r="P2656" s="1" t="s">
        <v>57</v>
      </c>
      <c r="Q2656" s="1" t="s">
        <v>57</v>
      </c>
      <c r="R2656" s="16">
        <v>45566</v>
      </c>
      <c r="S2656" s="1" t="s">
        <v>4027</v>
      </c>
      <c r="T2656" s="62" t="s">
        <v>2895</v>
      </c>
    </row>
    <row r="2657" spans="1:20" ht="95.1" customHeight="1" x14ac:dyDescent="0.25">
      <c r="A2657" s="121" t="s">
        <v>2280</v>
      </c>
      <c r="B2657" s="107">
        <v>2970</v>
      </c>
      <c r="C2657" s="107" t="s">
        <v>1496</v>
      </c>
      <c r="D2657" s="107" t="s">
        <v>2915</v>
      </c>
      <c r="E2657" s="1" t="s">
        <v>2757</v>
      </c>
      <c r="F2657" s="63" t="s">
        <v>2914</v>
      </c>
      <c r="G2657" s="1" t="s">
        <v>44</v>
      </c>
      <c r="H2657" s="45">
        <v>2</v>
      </c>
      <c r="I2657" s="45" t="s">
        <v>4039</v>
      </c>
      <c r="J2657" s="1" t="s">
        <v>57</v>
      </c>
      <c r="K2657" s="107" t="s">
        <v>2893</v>
      </c>
      <c r="L2657" s="9">
        <v>12.5</v>
      </c>
      <c r="M2657" s="108">
        <v>2500</v>
      </c>
      <c r="N2657" s="5" t="s">
        <v>2896</v>
      </c>
      <c r="O2657" s="1" t="s">
        <v>76</v>
      </c>
      <c r="P2657" s="1" t="s">
        <v>57</v>
      </c>
      <c r="Q2657" s="1" t="s">
        <v>57</v>
      </c>
      <c r="R2657" s="16">
        <v>45566</v>
      </c>
      <c r="S2657" s="1" t="s">
        <v>4027</v>
      </c>
      <c r="T2657" s="62" t="s">
        <v>2895</v>
      </c>
    </row>
    <row r="2658" spans="1:20" ht="95.1" customHeight="1" x14ac:dyDescent="0.25">
      <c r="A2658" s="121" t="s">
        <v>2280</v>
      </c>
      <c r="B2658" s="107">
        <v>2970</v>
      </c>
      <c r="C2658" s="107" t="s">
        <v>1496</v>
      </c>
      <c r="D2658" s="107" t="s">
        <v>2916</v>
      </c>
      <c r="E2658" s="1" t="s">
        <v>2757</v>
      </c>
      <c r="F2658" s="63" t="s">
        <v>2917</v>
      </c>
      <c r="G2658" s="1" t="s">
        <v>44</v>
      </c>
      <c r="H2658" s="45">
        <v>2</v>
      </c>
      <c r="I2658" s="45" t="s">
        <v>4039</v>
      </c>
      <c r="J2658" s="1" t="s">
        <v>57</v>
      </c>
      <c r="K2658" s="107" t="s">
        <v>2893</v>
      </c>
      <c r="L2658" s="9">
        <v>1750</v>
      </c>
      <c r="M2658" s="108">
        <v>3500</v>
      </c>
      <c r="N2658" s="5" t="s">
        <v>12</v>
      </c>
      <c r="O2658" s="1" t="s">
        <v>76</v>
      </c>
      <c r="P2658" s="1" t="s">
        <v>57</v>
      </c>
      <c r="Q2658" s="1" t="s">
        <v>57</v>
      </c>
      <c r="R2658" s="16">
        <v>45566</v>
      </c>
      <c r="S2658" s="1" t="s">
        <v>4027</v>
      </c>
      <c r="T2658" s="62" t="s">
        <v>2895</v>
      </c>
    </row>
    <row r="2659" spans="1:20" ht="95.1" customHeight="1" x14ac:dyDescent="0.25">
      <c r="A2659" s="121" t="s">
        <v>2280</v>
      </c>
      <c r="B2659" s="107">
        <v>2970</v>
      </c>
      <c r="C2659" s="107" t="s">
        <v>1496</v>
      </c>
      <c r="D2659" s="107" t="s">
        <v>2916</v>
      </c>
      <c r="E2659" s="1" t="s">
        <v>2757</v>
      </c>
      <c r="F2659" s="63" t="s">
        <v>2917</v>
      </c>
      <c r="G2659" s="1" t="s">
        <v>44</v>
      </c>
      <c r="H2659" s="45">
        <v>2</v>
      </c>
      <c r="I2659" s="45" t="s">
        <v>4039</v>
      </c>
      <c r="J2659" s="1" t="s">
        <v>57</v>
      </c>
      <c r="K2659" s="107" t="s">
        <v>2893</v>
      </c>
      <c r="L2659" s="9">
        <v>1750</v>
      </c>
      <c r="M2659" s="108">
        <v>3500</v>
      </c>
      <c r="N2659" s="5" t="s">
        <v>2896</v>
      </c>
      <c r="O2659" s="1" t="s">
        <v>76</v>
      </c>
      <c r="P2659" s="1" t="s">
        <v>57</v>
      </c>
      <c r="Q2659" s="1" t="s">
        <v>57</v>
      </c>
      <c r="R2659" s="16">
        <v>45566</v>
      </c>
      <c r="S2659" s="1" t="s">
        <v>4027</v>
      </c>
      <c r="T2659" s="62" t="s">
        <v>2895</v>
      </c>
    </row>
    <row r="2660" spans="1:20" ht="95.1" customHeight="1" x14ac:dyDescent="0.25">
      <c r="A2660" s="121" t="s">
        <v>2280</v>
      </c>
      <c r="B2660" s="107">
        <v>2970</v>
      </c>
      <c r="C2660" s="107" t="s">
        <v>1496</v>
      </c>
      <c r="D2660" s="107" t="s">
        <v>2918</v>
      </c>
      <c r="E2660" s="1" t="s">
        <v>2757</v>
      </c>
      <c r="F2660" s="63" t="s">
        <v>2919</v>
      </c>
      <c r="G2660" s="1" t="s">
        <v>44</v>
      </c>
      <c r="H2660" s="45">
        <v>2</v>
      </c>
      <c r="I2660" s="45" t="s">
        <v>4039</v>
      </c>
      <c r="J2660" s="1" t="s">
        <v>57</v>
      </c>
      <c r="K2660" s="107" t="s">
        <v>2893</v>
      </c>
      <c r="L2660" s="9">
        <v>2650</v>
      </c>
      <c r="M2660" s="108">
        <v>5300</v>
      </c>
      <c r="N2660" s="5" t="s">
        <v>2894</v>
      </c>
      <c r="O2660" s="1" t="s">
        <v>76</v>
      </c>
      <c r="P2660" s="1" t="s">
        <v>57</v>
      </c>
      <c r="Q2660" s="1" t="s">
        <v>57</v>
      </c>
      <c r="R2660" s="16">
        <v>45566</v>
      </c>
      <c r="S2660" s="1" t="s">
        <v>4027</v>
      </c>
      <c r="T2660" s="62" t="s">
        <v>2895</v>
      </c>
    </row>
    <row r="2661" spans="1:20" ht="95.1" customHeight="1" x14ac:dyDescent="0.25">
      <c r="A2661" s="121" t="s">
        <v>2280</v>
      </c>
      <c r="B2661" s="107">
        <v>2970</v>
      </c>
      <c r="C2661" s="107" t="s">
        <v>1496</v>
      </c>
      <c r="D2661" s="107" t="s">
        <v>2918</v>
      </c>
      <c r="E2661" s="1" t="s">
        <v>2757</v>
      </c>
      <c r="F2661" s="63" t="s">
        <v>2919</v>
      </c>
      <c r="G2661" s="1" t="s">
        <v>44</v>
      </c>
      <c r="H2661" s="45">
        <v>2</v>
      </c>
      <c r="I2661" s="45" t="s">
        <v>4039</v>
      </c>
      <c r="J2661" s="1" t="s">
        <v>57</v>
      </c>
      <c r="K2661" s="107" t="s">
        <v>2893</v>
      </c>
      <c r="L2661" s="9">
        <v>2650</v>
      </c>
      <c r="M2661" s="108">
        <v>5300</v>
      </c>
      <c r="N2661" s="5" t="s">
        <v>2896</v>
      </c>
      <c r="O2661" s="1" t="s">
        <v>76</v>
      </c>
      <c r="P2661" s="1" t="s">
        <v>57</v>
      </c>
      <c r="Q2661" s="1" t="s">
        <v>57</v>
      </c>
      <c r="R2661" s="16">
        <v>45566</v>
      </c>
      <c r="S2661" s="1" t="s">
        <v>4027</v>
      </c>
      <c r="T2661" s="62" t="s">
        <v>2895</v>
      </c>
    </row>
    <row r="2662" spans="1:20" ht="95.1" customHeight="1" x14ac:dyDescent="0.25">
      <c r="A2662" s="121" t="s">
        <v>2280</v>
      </c>
      <c r="B2662" s="107">
        <v>2970</v>
      </c>
      <c r="C2662" s="107" t="s">
        <v>1496</v>
      </c>
      <c r="D2662" s="107" t="s">
        <v>2920</v>
      </c>
      <c r="E2662" s="1" t="s">
        <v>2757</v>
      </c>
      <c r="F2662" s="63" t="s">
        <v>2921</v>
      </c>
      <c r="G2662" s="1" t="s">
        <v>44</v>
      </c>
      <c r="H2662" s="45">
        <v>2</v>
      </c>
      <c r="I2662" s="45" t="s">
        <v>4039</v>
      </c>
      <c r="J2662" s="1" t="s">
        <v>57</v>
      </c>
      <c r="K2662" s="107" t="s">
        <v>2893</v>
      </c>
      <c r="L2662" s="9">
        <v>1750</v>
      </c>
      <c r="M2662" s="108">
        <v>3500</v>
      </c>
      <c r="N2662" s="5" t="s">
        <v>12</v>
      </c>
      <c r="O2662" s="1" t="s">
        <v>76</v>
      </c>
      <c r="P2662" s="1" t="s">
        <v>57</v>
      </c>
      <c r="Q2662" s="1" t="s">
        <v>57</v>
      </c>
      <c r="R2662" s="16">
        <v>45566</v>
      </c>
      <c r="S2662" s="1" t="s">
        <v>4027</v>
      </c>
      <c r="T2662" s="62" t="s">
        <v>2895</v>
      </c>
    </row>
    <row r="2663" spans="1:20" ht="95.1" customHeight="1" x14ac:dyDescent="0.25">
      <c r="A2663" s="121" t="s">
        <v>2280</v>
      </c>
      <c r="B2663" s="107">
        <v>2970</v>
      </c>
      <c r="C2663" s="107" t="s">
        <v>1496</v>
      </c>
      <c r="D2663" s="107" t="s">
        <v>2920</v>
      </c>
      <c r="E2663" s="1" t="s">
        <v>2757</v>
      </c>
      <c r="F2663" s="63" t="s">
        <v>2921</v>
      </c>
      <c r="G2663" s="1" t="s">
        <v>44</v>
      </c>
      <c r="H2663" s="45">
        <v>2</v>
      </c>
      <c r="I2663" s="45" t="s">
        <v>4039</v>
      </c>
      <c r="J2663" s="1" t="s">
        <v>57</v>
      </c>
      <c r="K2663" s="107" t="s">
        <v>2893</v>
      </c>
      <c r="L2663" s="9">
        <v>1750</v>
      </c>
      <c r="M2663" s="108">
        <v>3500</v>
      </c>
      <c r="N2663" s="5" t="s">
        <v>2896</v>
      </c>
      <c r="O2663" s="1" t="s">
        <v>76</v>
      </c>
      <c r="P2663" s="1" t="s">
        <v>57</v>
      </c>
      <c r="Q2663" s="1" t="s">
        <v>57</v>
      </c>
      <c r="R2663" s="16">
        <v>45566</v>
      </c>
      <c r="S2663" s="1" t="s">
        <v>4027</v>
      </c>
      <c r="T2663" s="62" t="s">
        <v>2895</v>
      </c>
    </row>
    <row r="2664" spans="1:20" ht="95.1" customHeight="1" x14ac:dyDescent="0.25">
      <c r="A2664" s="121" t="s">
        <v>2280</v>
      </c>
      <c r="B2664" s="107">
        <v>2970</v>
      </c>
      <c r="C2664" s="107" t="s">
        <v>1496</v>
      </c>
      <c r="D2664" s="107" t="s">
        <v>2922</v>
      </c>
      <c r="E2664" s="1" t="s">
        <v>2757</v>
      </c>
      <c r="F2664" s="63" t="s">
        <v>2923</v>
      </c>
      <c r="G2664" s="1" t="s">
        <v>44</v>
      </c>
      <c r="H2664" s="45">
        <v>2</v>
      </c>
      <c r="I2664" s="45" t="s">
        <v>4039</v>
      </c>
      <c r="J2664" s="1" t="s">
        <v>57</v>
      </c>
      <c r="K2664" s="107" t="s">
        <v>2893</v>
      </c>
      <c r="L2664" s="9">
        <v>3600</v>
      </c>
      <c r="M2664" s="108">
        <v>7200</v>
      </c>
      <c r="N2664" s="5" t="s">
        <v>12</v>
      </c>
      <c r="O2664" s="1" t="s">
        <v>76</v>
      </c>
      <c r="P2664" s="1" t="s">
        <v>57</v>
      </c>
      <c r="Q2664" s="1" t="s">
        <v>57</v>
      </c>
      <c r="R2664" s="16">
        <v>45566</v>
      </c>
      <c r="S2664" s="1" t="s">
        <v>4027</v>
      </c>
      <c r="T2664" s="62" t="s">
        <v>2895</v>
      </c>
    </row>
    <row r="2665" spans="1:20" ht="95.1" customHeight="1" x14ac:dyDescent="0.25">
      <c r="A2665" s="121" t="s">
        <v>2280</v>
      </c>
      <c r="B2665" s="107">
        <v>2970</v>
      </c>
      <c r="C2665" s="107" t="s">
        <v>1496</v>
      </c>
      <c r="D2665" s="107" t="s">
        <v>2922</v>
      </c>
      <c r="E2665" s="1" t="s">
        <v>2757</v>
      </c>
      <c r="F2665" s="63" t="s">
        <v>2923</v>
      </c>
      <c r="G2665" s="1" t="s">
        <v>44</v>
      </c>
      <c r="H2665" s="45">
        <v>2</v>
      </c>
      <c r="I2665" s="45" t="s">
        <v>4039</v>
      </c>
      <c r="J2665" s="1" t="s">
        <v>57</v>
      </c>
      <c r="K2665" s="107" t="s">
        <v>2893</v>
      </c>
      <c r="L2665" s="9">
        <v>3600</v>
      </c>
      <c r="M2665" s="108">
        <v>7200</v>
      </c>
      <c r="N2665" s="5" t="s">
        <v>2896</v>
      </c>
      <c r="O2665" s="1" t="s">
        <v>76</v>
      </c>
      <c r="P2665" s="1" t="s">
        <v>57</v>
      </c>
      <c r="Q2665" s="1" t="s">
        <v>57</v>
      </c>
      <c r="R2665" s="16">
        <v>45566</v>
      </c>
      <c r="S2665" s="1" t="s">
        <v>4027</v>
      </c>
      <c r="T2665" s="62" t="s">
        <v>2895</v>
      </c>
    </row>
    <row r="2666" spans="1:20" ht="95.1" customHeight="1" x14ac:dyDescent="0.25">
      <c r="A2666" s="121" t="s">
        <v>2280</v>
      </c>
      <c r="B2666" s="107">
        <v>2970</v>
      </c>
      <c r="C2666" s="107" t="s">
        <v>1496</v>
      </c>
      <c r="D2666" s="107" t="s">
        <v>2924</v>
      </c>
      <c r="E2666" s="1" t="s">
        <v>2757</v>
      </c>
      <c r="F2666" s="63" t="s">
        <v>2925</v>
      </c>
      <c r="G2666" s="1" t="s">
        <v>44</v>
      </c>
      <c r="H2666" s="45">
        <v>2</v>
      </c>
      <c r="I2666" s="45" t="s">
        <v>4039</v>
      </c>
      <c r="J2666" s="1" t="s">
        <v>57</v>
      </c>
      <c r="K2666" s="107" t="s">
        <v>2893</v>
      </c>
      <c r="L2666" s="9">
        <v>2750</v>
      </c>
      <c r="M2666" s="108">
        <v>5500</v>
      </c>
      <c r="N2666" s="5" t="s">
        <v>12</v>
      </c>
      <c r="O2666" s="1" t="s">
        <v>76</v>
      </c>
      <c r="P2666" s="1" t="s">
        <v>57</v>
      </c>
      <c r="Q2666" s="1" t="s">
        <v>57</v>
      </c>
      <c r="R2666" s="16">
        <v>45566</v>
      </c>
      <c r="S2666" s="1" t="s">
        <v>4027</v>
      </c>
      <c r="T2666" s="62" t="s">
        <v>2895</v>
      </c>
    </row>
    <row r="2667" spans="1:20" ht="95.1" customHeight="1" x14ac:dyDescent="0.25">
      <c r="A2667" s="121" t="s">
        <v>2280</v>
      </c>
      <c r="B2667" s="107">
        <v>2970</v>
      </c>
      <c r="C2667" s="107" t="s">
        <v>1496</v>
      </c>
      <c r="D2667" s="107" t="s">
        <v>2924</v>
      </c>
      <c r="E2667" s="1" t="s">
        <v>2757</v>
      </c>
      <c r="F2667" s="63" t="s">
        <v>2925</v>
      </c>
      <c r="G2667" s="1" t="s">
        <v>44</v>
      </c>
      <c r="H2667" s="45">
        <v>2</v>
      </c>
      <c r="I2667" s="45" t="s">
        <v>4039</v>
      </c>
      <c r="J2667" s="1" t="s">
        <v>57</v>
      </c>
      <c r="K2667" s="107" t="s">
        <v>2893</v>
      </c>
      <c r="L2667" s="9">
        <v>2750</v>
      </c>
      <c r="M2667" s="108">
        <v>5500</v>
      </c>
      <c r="N2667" s="5" t="s">
        <v>2896</v>
      </c>
      <c r="O2667" s="1" t="s">
        <v>76</v>
      </c>
      <c r="P2667" s="1" t="s">
        <v>57</v>
      </c>
      <c r="Q2667" s="1" t="s">
        <v>57</v>
      </c>
      <c r="R2667" s="16">
        <v>45566</v>
      </c>
      <c r="S2667" s="1" t="s">
        <v>4027</v>
      </c>
      <c r="T2667" s="62" t="s">
        <v>2895</v>
      </c>
    </row>
    <row r="2668" spans="1:20" ht="95.1" customHeight="1" x14ac:dyDescent="0.25">
      <c r="A2668" s="121" t="s">
        <v>2280</v>
      </c>
      <c r="B2668" s="107">
        <v>2970</v>
      </c>
      <c r="C2668" s="107" t="s">
        <v>1496</v>
      </c>
      <c r="D2668" s="107" t="s">
        <v>2926</v>
      </c>
      <c r="E2668" s="1" t="s">
        <v>2757</v>
      </c>
      <c r="F2668" s="63" t="s">
        <v>2927</v>
      </c>
      <c r="G2668" s="1" t="s">
        <v>44</v>
      </c>
      <c r="H2668" s="45">
        <v>2</v>
      </c>
      <c r="I2668" s="45" t="s">
        <v>4039</v>
      </c>
      <c r="J2668" s="1" t="s">
        <v>57</v>
      </c>
      <c r="K2668" s="107" t="s">
        <v>2893</v>
      </c>
      <c r="L2668" s="9">
        <v>850</v>
      </c>
      <c r="M2668" s="108">
        <v>1700</v>
      </c>
      <c r="N2668" s="5" t="s">
        <v>2894</v>
      </c>
      <c r="O2668" s="1" t="s">
        <v>76</v>
      </c>
      <c r="P2668" s="1" t="s">
        <v>57</v>
      </c>
      <c r="Q2668" s="1" t="s">
        <v>57</v>
      </c>
      <c r="R2668" s="16">
        <v>45566</v>
      </c>
      <c r="S2668" s="1" t="s">
        <v>4027</v>
      </c>
      <c r="T2668" s="62" t="s">
        <v>2895</v>
      </c>
    </row>
    <row r="2669" spans="1:20" ht="95.1" customHeight="1" x14ac:dyDescent="0.25">
      <c r="A2669" s="121" t="s">
        <v>2280</v>
      </c>
      <c r="B2669" s="107">
        <v>2970</v>
      </c>
      <c r="C2669" s="107" t="s">
        <v>1496</v>
      </c>
      <c r="D2669" s="107" t="s">
        <v>2926</v>
      </c>
      <c r="E2669" s="1" t="s">
        <v>2757</v>
      </c>
      <c r="F2669" s="63" t="s">
        <v>2927</v>
      </c>
      <c r="G2669" s="1" t="s">
        <v>44</v>
      </c>
      <c r="H2669" s="45">
        <v>2</v>
      </c>
      <c r="I2669" s="45" t="s">
        <v>4039</v>
      </c>
      <c r="J2669" s="1" t="s">
        <v>57</v>
      </c>
      <c r="K2669" s="107" t="s">
        <v>2893</v>
      </c>
      <c r="L2669" s="9">
        <v>850</v>
      </c>
      <c r="M2669" s="108">
        <v>1700</v>
      </c>
      <c r="N2669" s="5" t="s">
        <v>2896</v>
      </c>
      <c r="O2669" s="1" t="s">
        <v>76</v>
      </c>
      <c r="P2669" s="1" t="s">
        <v>57</v>
      </c>
      <c r="Q2669" s="1" t="s">
        <v>57</v>
      </c>
      <c r="R2669" s="16">
        <v>45566</v>
      </c>
      <c r="S2669" s="1" t="s">
        <v>4027</v>
      </c>
      <c r="T2669" s="62" t="s">
        <v>2895</v>
      </c>
    </row>
    <row r="2670" spans="1:20" ht="95.1" customHeight="1" x14ac:dyDescent="0.25">
      <c r="A2670" s="121" t="s">
        <v>2280</v>
      </c>
      <c r="B2670" s="107">
        <v>2970</v>
      </c>
      <c r="C2670" s="107" t="s">
        <v>1496</v>
      </c>
      <c r="D2670" s="107" t="s">
        <v>2928</v>
      </c>
      <c r="E2670" s="1" t="s">
        <v>2757</v>
      </c>
      <c r="F2670" s="63" t="s">
        <v>2929</v>
      </c>
      <c r="G2670" s="1" t="s">
        <v>44</v>
      </c>
      <c r="H2670" s="45" t="s">
        <v>2930</v>
      </c>
      <c r="I2670" s="45" t="s">
        <v>4039</v>
      </c>
      <c r="J2670" s="1" t="s">
        <v>57</v>
      </c>
      <c r="K2670" s="107" t="s">
        <v>2893</v>
      </c>
      <c r="L2670" s="9">
        <v>2500</v>
      </c>
      <c r="M2670" s="108">
        <v>7500</v>
      </c>
      <c r="N2670" s="5" t="s">
        <v>12</v>
      </c>
      <c r="O2670" s="1" t="s">
        <v>76</v>
      </c>
      <c r="P2670" s="1" t="s">
        <v>57</v>
      </c>
      <c r="Q2670" s="1" t="s">
        <v>57</v>
      </c>
      <c r="R2670" s="16">
        <v>45566</v>
      </c>
      <c r="S2670" s="1" t="s">
        <v>4027</v>
      </c>
      <c r="T2670" s="62" t="s">
        <v>2895</v>
      </c>
    </row>
    <row r="2671" spans="1:20" ht="95.1" customHeight="1" x14ac:dyDescent="0.25">
      <c r="A2671" s="121" t="s">
        <v>2280</v>
      </c>
      <c r="B2671" s="107">
        <v>2970</v>
      </c>
      <c r="C2671" s="107" t="s">
        <v>1496</v>
      </c>
      <c r="D2671" s="107" t="s">
        <v>2928</v>
      </c>
      <c r="E2671" s="1" t="s">
        <v>2757</v>
      </c>
      <c r="F2671" s="63" t="s">
        <v>2929</v>
      </c>
      <c r="G2671" s="1" t="s">
        <v>44</v>
      </c>
      <c r="H2671" s="45" t="s">
        <v>2930</v>
      </c>
      <c r="I2671" s="45" t="s">
        <v>4039</v>
      </c>
      <c r="J2671" s="1" t="s">
        <v>57</v>
      </c>
      <c r="K2671" s="107" t="s">
        <v>2893</v>
      </c>
      <c r="L2671" s="9">
        <v>2500</v>
      </c>
      <c r="M2671" s="108">
        <v>7500</v>
      </c>
      <c r="N2671" s="5" t="s">
        <v>2896</v>
      </c>
      <c r="O2671" s="1" t="s">
        <v>76</v>
      </c>
      <c r="P2671" s="1" t="s">
        <v>57</v>
      </c>
      <c r="Q2671" s="1" t="s">
        <v>57</v>
      </c>
      <c r="R2671" s="16">
        <v>45566</v>
      </c>
      <c r="S2671" s="1" t="s">
        <v>4027</v>
      </c>
      <c r="T2671" s="62" t="s">
        <v>2895</v>
      </c>
    </row>
    <row r="2672" spans="1:20" ht="95.1" customHeight="1" x14ac:dyDescent="0.25">
      <c r="A2672" s="121" t="s">
        <v>2280</v>
      </c>
      <c r="B2672" s="107">
        <v>2970</v>
      </c>
      <c r="C2672" s="107" t="s">
        <v>1496</v>
      </c>
      <c r="D2672" s="107" t="s">
        <v>2931</v>
      </c>
      <c r="E2672" s="1" t="s">
        <v>2757</v>
      </c>
      <c r="F2672" s="63" t="s">
        <v>2932</v>
      </c>
      <c r="G2672" s="1" t="s">
        <v>44</v>
      </c>
      <c r="H2672" s="45">
        <v>2</v>
      </c>
      <c r="I2672" s="45" t="s">
        <v>4039</v>
      </c>
      <c r="J2672" s="1" t="s">
        <v>57</v>
      </c>
      <c r="K2672" s="107" t="s">
        <v>2893</v>
      </c>
      <c r="L2672" s="9">
        <v>1750</v>
      </c>
      <c r="M2672" s="108">
        <v>3500</v>
      </c>
      <c r="N2672" s="5" t="s">
        <v>12</v>
      </c>
      <c r="O2672" s="1" t="s">
        <v>76</v>
      </c>
      <c r="P2672" s="1" t="s">
        <v>57</v>
      </c>
      <c r="Q2672" s="1" t="s">
        <v>57</v>
      </c>
      <c r="R2672" s="16">
        <v>45566</v>
      </c>
      <c r="S2672" s="1" t="s">
        <v>4027</v>
      </c>
      <c r="T2672" s="62" t="s">
        <v>2895</v>
      </c>
    </row>
    <row r="2673" spans="1:20" ht="95.1" customHeight="1" x14ac:dyDescent="0.25">
      <c r="A2673" s="121" t="s">
        <v>2280</v>
      </c>
      <c r="B2673" s="107">
        <v>2970</v>
      </c>
      <c r="C2673" s="107" t="s">
        <v>1496</v>
      </c>
      <c r="D2673" s="107" t="s">
        <v>2931</v>
      </c>
      <c r="E2673" s="1" t="s">
        <v>2757</v>
      </c>
      <c r="F2673" s="63" t="s">
        <v>2932</v>
      </c>
      <c r="G2673" s="1" t="s">
        <v>44</v>
      </c>
      <c r="H2673" s="45">
        <v>2</v>
      </c>
      <c r="I2673" s="45" t="s">
        <v>4039</v>
      </c>
      <c r="J2673" s="1" t="s">
        <v>57</v>
      </c>
      <c r="K2673" s="107" t="s">
        <v>2893</v>
      </c>
      <c r="L2673" s="9">
        <v>1750</v>
      </c>
      <c r="M2673" s="108">
        <v>3500</v>
      </c>
      <c r="N2673" s="5" t="s">
        <v>2896</v>
      </c>
      <c r="O2673" s="1" t="s">
        <v>76</v>
      </c>
      <c r="P2673" s="1" t="s">
        <v>57</v>
      </c>
      <c r="Q2673" s="1" t="s">
        <v>57</v>
      </c>
      <c r="R2673" s="16">
        <v>45566</v>
      </c>
      <c r="S2673" s="1" t="s">
        <v>4027</v>
      </c>
      <c r="T2673" s="62" t="s">
        <v>2895</v>
      </c>
    </row>
    <row r="2674" spans="1:20" ht="95.1" customHeight="1" x14ac:dyDescent="0.25">
      <c r="A2674" s="121" t="s">
        <v>2280</v>
      </c>
      <c r="B2674" s="107">
        <v>2970</v>
      </c>
      <c r="C2674" s="107" t="s">
        <v>1496</v>
      </c>
      <c r="D2674" s="107" t="s">
        <v>2933</v>
      </c>
      <c r="E2674" s="1" t="s">
        <v>2757</v>
      </c>
      <c r="F2674" s="63" t="s">
        <v>2934</v>
      </c>
      <c r="G2674" s="1" t="s">
        <v>44</v>
      </c>
      <c r="H2674" s="45">
        <v>2</v>
      </c>
      <c r="I2674" s="45" t="s">
        <v>4039</v>
      </c>
      <c r="J2674" s="1" t="s">
        <v>57</v>
      </c>
      <c r="K2674" s="107" t="s">
        <v>2893</v>
      </c>
      <c r="L2674" s="9">
        <v>275</v>
      </c>
      <c r="M2674" s="108">
        <v>550</v>
      </c>
      <c r="N2674" s="5" t="s">
        <v>12</v>
      </c>
      <c r="O2674" s="1" t="s">
        <v>76</v>
      </c>
      <c r="P2674" s="1" t="s">
        <v>57</v>
      </c>
      <c r="Q2674" s="1" t="s">
        <v>57</v>
      </c>
      <c r="R2674" s="16">
        <v>45566</v>
      </c>
      <c r="S2674" s="1" t="s">
        <v>4027</v>
      </c>
      <c r="T2674" s="62" t="s">
        <v>2895</v>
      </c>
    </row>
    <row r="2675" spans="1:20" ht="95.1" customHeight="1" x14ac:dyDescent="0.25">
      <c r="A2675" s="121" t="s">
        <v>2280</v>
      </c>
      <c r="B2675" s="107">
        <v>2970</v>
      </c>
      <c r="C2675" s="107" t="s">
        <v>1496</v>
      </c>
      <c r="D2675" s="107" t="s">
        <v>2933</v>
      </c>
      <c r="E2675" s="1" t="s">
        <v>2757</v>
      </c>
      <c r="F2675" s="63" t="s">
        <v>2934</v>
      </c>
      <c r="G2675" s="1" t="s">
        <v>44</v>
      </c>
      <c r="H2675" s="45">
        <v>2</v>
      </c>
      <c r="I2675" s="45" t="s">
        <v>4039</v>
      </c>
      <c r="J2675" s="1" t="s">
        <v>57</v>
      </c>
      <c r="K2675" s="107" t="s">
        <v>2893</v>
      </c>
      <c r="L2675" s="9">
        <v>275</v>
      </c>
      <c r="M2675" s="108">
        <v>550</v>
      </c>
      <c r="N2675" s="5" t="s">
        <v>2896</v>
      </c>
      <c r="O2675" s="1" t="s">
        <v>76</v>
      </c>
      <c r="P2675" s="1" t="s">
        <v>57</v>
      </c>
      <c r="Q2675" s="1" t="s">
        <v>57</v>
      </c>
      <c r="R2675" s="16">
        <v>45566</v>
      </c>
      <c r="S2675" s="1" t="s">
        <v>4027</v>
      </c>
      <c r="T2675" s="62" t="s">
        <v>2895</v>
      </c>
    </row>
    <row r="2676" spans="1:20" ht="95.1" customHeight="1" x14ac:dyDescent="0.25">
      <c r="A2676" s="121" t="s">
        <v>2280</v>
      </c>
      <c r="B2676" s="107">
        <v>2970</v>
      </c>
      <c r="C2676" s="107" t="s">
        <v>1496</v>
      </c>
      <c r="D2676" s="107" t="s">
        <v>2935</v>
      </c>
      <c r="E2676" s="1" t="s">
        <v>2757</v>
      </c>
      <c r="F2676" s="63" t="s">
        <v>2936</v>
      </c>
      <c r="G2676" s="1" t="s">
        <v>44</v>
      </c>
      <c r="H2676" s="45">
        <v>2</v>
      </c>
      <c r="I2676" s="45" t="s">
        <v>4039</v>
      </c>
      <c r="J2676" s="1" t="s">
        <v>57</v>
      </c>
      <c r="K2676" s="107" t="s">
        <v>2893</v>
      </c>
      <c r="L2676" s="9">
        <v>400</v>
      </c>
      <c r="M2676" s="108">
        <v>800</v>
      </c>
      <c r="N2676" s="5" t="s">
        <v>2894</v>
      </c>
      <c r="O2676" s="1" t="s">
        <v>76</v>
      </c>
      <c r="P2676" s="1" t="s">
        <v>57</v>
      </c>
      <c r="Q2676" s="1" t="s">
        <v>57</v>
      </c>
      <c r="R2676" s="16">
        <v>45566</v>
      </c>
      <c r="S2676" s="1" t="s">
        <v>4027</v>
      </c>
      <c r="T2676" s="62" t="s">
        <v>2895</v>
      </c>
    </row>
    <row r="2677" spans="1:20" ht="95.1" customHeight="1" x14ac:dyDescent="0.25">
      <c r="A2677" s="121" t="s">
        <v>2280</v>
      </c>
      <c r="B2677" s="107">
        <v>2970</v>
      </c>
      <c r="C2677" s="107" t="s">
        <v>1496</v>
      </c>
      <c r="D2677" s="107" t="s">
        <v>2935</v>
      </c>
      <c r="E2677" s="1" t="s">
        <v>2757</v>
      </c>
      <c r="F2677" s="63" t="s">
        <v>2936</v>
      </c>
      <c r="G2677" s="1" t="s">
        <v>44</v>
      </c>
      <c r="H2677" s="45">
        <v>2</v>
      </c>
      <c r="I2677" s="45" t="s">
        <v>4039</v>
      </c>
      <c r="J2677" s="1" t="s">
        <v>57</v>
      </c>
      <c r="K2677" s="107" t="s">
        <v>2893</v>
      </c>
      <c r="L2677" s="9">
        <v>400</v>
      </c>
      <c r="M2677" s="108">
        <v>800</v>
      </c>
      <c r="N2677" s="5" t="s">
        <v>2896</v>
      </c>
      <c r="O2677" s="1" t="s">
        <v>76</v>
      </c>
      <c r="P2677" s="1" t="s">
        <v>57</v>
      </c>
      <c r="Q2677" s="1" t="s">
        <v>57</v>
      </c>
      <c r="R2677" s="16">
        <v>45566</v>
      </c>
      <c r="S2677" s="1" t="s">
        <v>4027</v>
      </c>
      <c r="T2677" s="62" t="s">
        <v>2895</v>
      </c>
    </row>
    <row r="2678" spans="1:20" ht="95.1" customHeight="1" x14ac:dyDescent="0.25">
      <c r="A2678" s="121" t="s">
        <v>2280</v>
      </c>
      <c r="B2678" s="107">
        <v>2970</v>
      </c>
      <c r="C2678" s="107" t="s">
        <v>1496</v>
      </c>
      <c r="D2678" s="107" t="s">
        <v>2937</v>
      </c>
      <c r="E2678" s="1" t="s">
        <v>2757</v>
      </c>
      <c r="F2678" s="63" t="s">
        <v>2938</v>
      </c>
      <c r="G2678" s="1" t="s">
        <v>44</v>
      </c>
      <c r="H2678" s="45">
        <v>2</v>
      </c>
      <c r="I2678" s="45" t="s">
        <v>4039</v>
      </c>
      <c r="J2678" s="1" t="s">
        <v>57</v>
      </c>
      <c r="K2678" s="107" t="s">
        <v>2893</v>
      </c>
      <c r="L2678" s="9">
        <v>500</v>
      </c>
      <c r="M2678" s="108">
        <v>1000</v>
      </c>
      <c r="N2678" s="5" t="s">
        <v>2894</v>
      </c>
      <c r="O2678" s="1" t="s">
        <v>76</v>
      </c>
      <c r="P2678" s="1" t="s">
        <v>57</v>
      </c>
      <c r="Q2678" s="1" t="s">
        <v>57</v>
      </c>
      <c r="R2678" s="16">
        <v>45566</v>
      </c>
      <c r="S2678" s="1" t="s">
        <v>4027</v>
      </c>
      <c r="T2678" s="62" t="s">
        <v>2895</v>
      </c>
    </row>
    <row r="2679" spans="1:20" ht="95.1" customHeight="1" x14ac:dyDescent="0.25">
      <c r="A2679" s="121" t="s">
        <v>2280</v>
      </c>
      <c r="B2679" s="107">
        <v>2970</v>
      </c>
      <c r="C2679" s="107" t="s">
        <v>1496</v>
      </c>
      <c r="D2679" s="107" t="s">
        <v>2937</v>
      </c>
      <c r="E2679" s="1" t="s">
        <v>2757</v>
      </c>
      <c r="F2679" s="63" t="s">
        <v>2938</v>
      </c>
      <c r="G2679" s="1" t="s">
        <v>44</v>
      </c>
      <c r="H2679" s="45">
        <v>2</v>
      </c>
      <c r="I2679" s="45" t="s">
        <v>4039</v>
      </c>
      <c r="J2679" s="1" t="s">
        <v>57</v>
      </c>
      <c r="K2679" s="107" t="s">
        <v>2893</v>
      </c>
      <c r="L2679" s="9">
        <v>500</v>
      </c>
      <c r="M2679" s="108">
        <v>1000</v>
      </c>
      <c r="N2679" s="5" t="s">
        <v>2896</v>
      </c>
      <c r="O2679" s="1" t="s">
        <v>76</v>
      </c>
      <c r="P2679" s="1" t="s">
        <v>57</v>
      </c>
      <c r="Q2679" s="1" t="s">
        <v>57</v>
      </c>
      <c r="R2679" s="16">
        <v>45566</v>
      </c>
      <c r="S2679" s="1" t="s">
        <v>4027</v>
      </c>
      <c r="T2679" s="62" t="s">
        <v>2895</v>
      </c>
    </row>
    <row r="2680" spans="1:20" ht="95.1" customHeight="1" x14ac:dyDescent="0.25">
      <c r="A2680" s="121" t="s">
        <v>2280</v>
      </c>
      <c r="B2680" s="107">
        <v>2970</v>
      </c>
      <c r="C2680" s="107" t="s">
        <v>1496</v>
      </c>
      <c r="D2680" s="107" t="s">
        <v>2939</v>
      </c>
      <c r="E2680" s="1" t="s">
        <v>2757</v>
      </c>
      <c r="F2680" s="63" t="s">
        <v>2940</v>
      </c>
      <c r="G2680" s="1" t="s">
        <v>44</v>
      </c>
      <c r="H2680" s="45">
        <v>2</v>
      </c>
      <c r="I2680" s="45" t="s">
        <v>4039</v>
      </c>
      <c r="J2680" s="1" t="s">
        <v>57</v>
      </c>
      <c r="K2680" s="107" t="s">
        <v>2893</v>
      </c>
      <c r="L2680" s="9">
        <v>2700</v>
      </c>
      <c r="M2680" s="108">
        <v>2700</v>
      </c>
      <c r="N2680" s="5" t="s">
        <v>2941</v>
      </c>
      <c r="O2680" s="1" t="s">
        <v>76</v>
      </c>
      <c r="P2680" s="1" t="s">
        <v>57</v>
      </c>
      <c r="Q2680" s="1" t="s">
        <v>57</v>
      </c>
      <c r="R2680" s="16">
        <v>45566</v>
      </c>
      <c r="S2680" s="1" t="s">
        <v>4027</v>
      </c>
      <c r="T2680" s="62" t="s">
        <v>2895</v>
      </c>
    </row>
    <row r="2681" spans="1:20" ht="95.1" customHeight="1" x14ac:dyDescent="0.25">
      <c r="A2681" s="121" t="s">
        <v>2280</v>
      </c>
      <c r="B2681" s="107">
        <v>2970</v>
      </c>
      <c r="C2681" s="107" t="s">
        <v>1496</v>
      </c>
      <c r="D2681" s="107" t="s">
        <v>2939</v>
      </c>
      <c r="E2681" s="1" t="s">
        <v>2757</v>
      </c>
      <c r="F2681" s="63" t="s">
        <v>2940</v>
      </c>
      <c r="G2681" s="1" t="s">
        <v>44</v>
      </c>
      <c r="H2681" s="45">
        <v>2</v>
      </c>
      <c r="I2681" s="45" t="s">
        <v>4039</v>
      </c>
      <c r="J2681" s="1" t="s">
        <v>57</v>
      </c>
      <c r="K2681" s="107" t="s">
        <v>2893</v>
      </c>
      <c r="L2681" s="9">
        <v>2700</v>
      </c>
      <c r="M2681" s="108">
        <v>2700</v>
      </c>
      <c r="N2681" s="5" t="s">
        <v>2941</v>
      </c>
      <c r="O2681" s="1" t="s">
        <v>76</v>
      </c>
      <c r="P2681" s="1" t="s">
        <v>57</v>
      </c>
      <c r="Q2681" s="1" t="s">
        <v>57</v>
      </c>
      <c r="R2681" s="16">
        <v>45566</v>
      </c>
      <c r="S2681" s="1" t="s">
        <v>4027</v>
      </c>
      <c r="T2681" s="62" t="s">
        <v>2895</v>
      </c>
    </row>
    <row r="2682" spans="1:20" ht="95.1" customHeight="1" x14ac:dyDescent="0.25">
      <c r="A2682" s="121" t="s">
        <v>2280</v>
      </c>
      <c r="B2682" s="107">
        <v>2970</v>
      </c>
      <c r="C2682" s="107" t="s">
        <v>1496</v>
      </c>
      <c r="D2682" s="107" t="s">
        <v>2942</v>
      </c>
      <c r="E2682" s="1" t="s">
        <v>2757</v>
      </c>
      <c r="F2682" s="63" t="s">
        <v>2943</v>
      </c>
      <c r="G2682" s="1" t="s">
        <v>44</v>
      </c>
      <c r="H2682" s="45">
        <v>2</v>
      </c>
      <c r="I2682" s="45" t="s">
        <v>4039</v>
      </c>
      <c r="J2682" s="1" t="s">
        <v>57</v>
      </c>
      <c r="K2682" s="107" t="s">
        <v>2893</v>
      </c>
      <c r="L2682" s="9">
        <v>1250</v>
      </c>
      <c r="M2682" s="108">
        <v>2500</v>
      </c>
      <c r="N2682" s="5" t="s">
        <v>12</v>
      </c>
      <c r="O2682" s="1" t="s">
        <v>76</v>
      </c>
      <c r="P2682" s="1" t="s">
        <v>57</v>
      </c>
      <c r="Q2682" s="1" t="s">
        <v>57</v>
      </c>
      <c r="R2682" s="16">
        <v>45566</v>
      </c>
      <c r="S2682" s="1" t="s">
        <v>4027</v>
      </c>
      <c r="T2682" s="62" t="s">
        <v>2895</v>
      </c>
    </row>
    <row r="2683" spans="1:20" ht="95.1" customHeight="1" x14ac:dyDescent="0.25">
      <c r="A2683" s="121" t="s">
        <v>2280</v>
      </c>
      <c r="B2683" s="107">
        <v>2970</v>
      </c>
      <c r="C2683" s="107" t="s">
        <v>1496</v>
      </c>
      <c r="D2683" s="107" t="s">
        <v>2942</v>
      </c>
      <c r="E2683" s="1" t="s">
        <v>2757</v>
      </c>
      <c r="F2683" s="63" t="s">
        <v>2943</v>
      </c>
      <c r="G2683" s="1" t="s">
        <v>44</v>
      </c>
      <c r="H2683" s="45">
        <v>2</v>
      </c>
      <c r="I2683" s="45" t="s">
        <v>4039</v>
      </c>
      <c r="J2683" s="1" t="s">
        <v>57</v>
      </c>
      <c r="K2683" s="107" t="s">
        <v>2893</v>
      </c>
      <c r="L2683" s="9">
        <v>1250</v>
      </c>
      <c r="M2683" s="108">
        <v>2500</v>
      </c>
      <c r="N2683" s="5" t="s">
        <v>2896</v>
      </c>
      <c r="O2683" s="1" t="s">
        <v>76</v>
      </c>
      <c r="P2683" s="1" t="s">
        <v>57</v>
      </c>
      <c r="Q2683" s="1" t="s">
        <v>57</v>
      </c>
      <c r="R2683" s="16">
        <v>45566</v>
      </c>
      <c r="S2683" s="1" t="s">
        <v>4027</v>
      </c>
      <c r="T2683" s="62" t="s">
        <v>2895</v>
      </c>
    </row>
    <row r="2684" spans="1:20" ht="95.1" customHeight="1" x14ac:dyDescent="0.25">
      <c r="A2684" s="121" t="s">
        <v>2280</v>
      </c>
      <c r="B2684" s="107">
        <v>2970</v>
      </c>
      <c r="C2684" s="107" t="s">
        <v>1496</v>
      </c>
      <c r="D2684" s="107" t="s">
        <v>2944</v>
      </c>
      <c r="E2684" s="1" t="s">
        <v>2757</v>
      </c>
      <c r="F2684" s="63" t="s">
        <v>2945</v>
      </c>
      <c r="G2684" s="1" t="s">
        <v>44</v>
      </c>
      <c r="H2684" s="45" t="s">
        <v>2946</v>
      </c>
      <c r="I2684" s="45" t="s">
        <v>4039</v>
      </c>
      <c r="J2684" s="1" t="s">
        <v>57</v>
      </c>
      <c r="K2684" s="107" t="s">
        <v>2893</v>
      </c>
      <c r="L2684" s="9">
        <v>500</v>
      </c>
      <c r="M2684" s="108">
        <v>1000</v>
      </c>
      <c r="N2684" s="5" t="s">
        <v>12</v>
      </c>
      <c r="O2684" s="1" t="s">
        <v>76</v>
      </c>
      <c r="P2684" s="1" t="s">
        <v>57</v>
      </c>
      <c r="Q2684" s="1" t="s">
        <v>57</v>
      </c>
      <c r="R2684" s="16">
        <v>45566</v>
      </c>
      <c r="S2684" s="1" t="s">
        <v>4027</v>
      </c>
      <c r="T2684" s="62" t="s">
        <v>2895</v>
      </c>
    </row>
    <row r="2685" spans="1:20" ht="95.1" customHeight="1" x14ac:dyDescent="0.25">
      <c r="A2685" s="121" t="s">
        <v>2280</v>
      </c>
      <c r="B2685" s="107">
        <v>2970</v>
      </c>
      <c r="C2685" s="107" t="s">
        <v>1496</v>
      </c>
      <c r="D2685" s="107" t="s">
        <v>2944</v>
      </c>
      <c r="E2685" s="1" t="s">
        <v>2757</v>
      </c>
      <c r="F2685" s="63" t="s">
        <v>2945</v>
      </c>
      <c r="G2685" s="1" t="s">
        <v>44</v>
      </c>
      <c r="H2685" s="45" t="s">
        <v>2946</v>
      </c>
      <c r="I2685" s="45" t="s">
        <v>4039</v>
      </c>
      <c r="J2685" s="1" t="s">
        <v>57</v>
      </c>
      <c r="K2685" s="107" t="s">
        <v>2893</v>
      </c>
      <c r="L2685" s="9">
        <v>500</v>
      </c>
      <c r="M2685" s="108">
        <v>1000</v>
      </c>
      <c r="N2685" s="5" t="s">
        <v>2896</v>
      </c>
      <c r="O2685" s="1" t="s">
        <v>76</v>
      </c>
      <c r="P2685" s="1" t="s">
        <v>57</v>
      </c>
      <c r="Q2685" s="1" t="s">
        <v>57</v>
      </c>
      <c r="R2685" s="16">
        <v>45566</v>
      </c>
      <c r="S2685" s="1" t="s">
        <v>4027</v>
      </c>
      <c r="T2685" s="62" t="s">
        <v>2895</v>
      </c>
    </row>
    <row r="2686" spans="1:20" ht="95.1" customHeight="1" x14ac:dyDescent="0.25">
      <c r="A2686" s="121" t="s">
        <v>2280</v>
      </c>
      <c r="B2686" s="107">
        <v>2970</v>
      </c>
      <c r="C2686" s="107" t="s">
        <v>1496</v>
      </c>
      <c r="D2686" s="107" t="s">
        <v>2947</v>
      </c>
      <c r="E2686" s="1" t="s">
        <v>2757</v>
      </c>
      <c r="F2686" s="63" t="s">
        <v>2948</v>
      </c>
      <c r="G2686" s="1" t="s">
        <v>44</v>
      </c>
      <c r="H2686" s="45" t="s">
        <v>2946</v>
      </c>
      <c r="I2686" s="45" t="s">
        <v>4039</v>
      </c>
      <c r="J2686" s="1" t="s">
        <v>57</v>
      </c>
      <c r="K2686" s="107" t="s">
        <v>2893</v>
      </c>
      <c r="L2686" s="9">
        <v>52500</v>
      </c>
      <c r="M2686" s="108">
        <v>52500</v>
      </c>
      <c r="N2686" s="5" t="s">
        <v>12</v>
      </c>
      <c r="O2686" s="1" t="s">
        <v>76</v>
      </c>
      <c r="P2686" s="1" t="s">
        <v>57</v>
      </c>
      <c r="Q2686" s="1" t="s">
        <v>57</v>
      </c>
      <c r="R2686" s="16">
        <v>45566</v>
      </c>
      <c r="S2686" s="1" t="s">
        <v>4027</v>
      </c>
      <c r="T2686" s="62" t="s">
        <v>2895</v>
      </c>
    </row>
    <row r="2687" spans="1:20" ht="95.1" customHeight="1" x14ac:dyDescent="0.25">
      <c r="A2687" s="121" t="s">
        <v>2280</v>
      </c>
      <c r="B2687" s="107">
        <v>2970</v>
      </c>
      <c r="C2687" s="107" t="s">
        <v>1496</v>
      </c>
      <c r="D2687" s="107" t="s">
        <v>2947</v>
      </c>
      <c r="E2687" s="1" t="s">
        <v>2757</v>
      </c>
      <c r="F2687" s="63" t="s">
        <v>2948</v>
      </c>
      <c r="G2687" s="1" t="s">
        <v>44</v>
      </c>
      <c r="H2687" s="45" t="s">
        <v>2946</v>
      </c>
      <c r="I2687" s="45" t="s">
        <v>4039</v>
      </c>
      <c r="J2687" s="1" t="s">
        <v>57</v>
      </c>
      <c r="K2687" s="107" t="s">
        <v>2893</v>
      </c>
      <c r="L2687" s="9">
        <v>52500</v>
      </c>
      <c r="M2687" s="108">
        <v>52500</v>
      </c>
      <c r="N2687" s="5" t="s">
        <v>2896</v>
      </c>
      <c r="O2687" s="1" t="s">
        <v>76</v>
      </c>
      <c r="P2687" s="1" t="s">
        <v>57</v>
      </c>
      <c r="Q2687" s="1" t="s">
        <v>57</v>
      </c>
      <c r="R2687" s="16">
        <v>45566</v>
      </c>
      <c r="S2687" s="1" t="s">
        <v>4027</v>
      </c>
      <c r="T2687" s="62" t="s">
        <v>2895</v>
      </c>
    </row>
    <row r="2688" spans="1:20" ht="95.1" customHeight="1" x14ac:dyDescent="0.25">
      <c r="A2688" s="121" t="s">
        <v>2280</v>
      </c>
      <c r="B2688" s="107">
        <v>2970</v>
      </c>
      <c r="C2688" s="107" t="s">
        <v>1496</v>
      </c>
      <c r="D2688" s="107" t="s">
        <v>2949</v>
      </c>
      <c r="E2688" s="1" t="s">
        <v>2757</v>
      </c>
      <c r="F2688" s="63" t="s">
        <v>2950</v>
      </c>
      <c r="G2688" s="1" t="s">
        <v>44</v>
      </c>
      <c r="H2688" s="45">
        <v>4</v>
      </c>
      <c r="I2688" s="45" t="s">
        <v>4039</v>
      </c>
      <c r="J2688" s="1" t="s">
        <v>57</v>
      </c>
      <c r="K2688" s="107" t="s">
        <v>2893</v>
      </c>
      <c r="L2688" s="9">
        <v>42.5</v>
      </c>
      <c r="M2688" s="108">
        <v>170</v>
      </c>
      <c r="N2688" s="5" t="s">
        <v>12</v>
      </c>
      <c r="O2688" s="1" t="s">
        <v>76</v>
      </c>
      <c r="P2688" s="1" t="s">
        <v>57</v>
      </c>
      <c r="Q2688" s="1" t="s">
        <v>57</v>
      </c>
      <c r="R2688" s="16">
        <v>45566</v>
      </c>
      <c r="S2688" s="1" t="s">
        <v>4027</v>
      </c>
      <c r="T2688" s="62" t="s">
        <v>2895</v>
      </c>
    </row>
    <row r="2689" spans="1:20" ht="95.1" customHeight="1" x14ac:dyDescent="0.25">
      <c r="A2689" s="121" t="s">
        <v>2280</v>
      </c>
      <c r="B2689" s="107">
        <v>2970</v>
      </c>
      <c r="C2689" s="107" t="s">
        <v>1496</v>
      </c>
      <c r="D2689" s="107" t="s">
        <v>2949</v>
      </c>
      <c r="E2689" s="1" t="s">
        <v>2757</v>
      </c>
      <c r="F2689" s="63" t="s">
        <v>2950</v>
      </c>
      <c r="G2689" s="1" t="s">
        <v>44</v>
      </c>
      <c r="H2689" s="45">
        <v>4</v>
      </c>
      <c r="I2689" s="45" t="s">
        <v>4039</v>
      </c>
      <c r="J2689" s="1" t="s">
        <v>57</v>
      </c>
      <c r="K2689" s="107" t="s">
        <v>2893</v>
      </c>
      <c r="L2689" s="9">
        <v>42.5</v>
      </c>
      <c r="M2689" s="108">
        <v>170</v>
      </c>
      <c r="N2689" s="5" t="s">
        <v>2896</v>
      </c>
      <c r="O2689" s="1" t="s">
        <v>76</v>
      </c>
      <c r="P2689" s="1" t="s">
        <v>57</v>
      </c>
      <c r="Q2689" s="1" t="s">
        <v>57</v>
      </c>
      <c r="R2689" s="16">
        <v>45566</v>
      </c>
      <c r="S2689" s="1" t="s">
        <v>4027</v>
      </c>
      <c r="T2689" s="62" t="s">
        <v>2895</v>
      </c>
    </row>
    <row r="2690" spans="1:20" ht="95.1" customHeight="1" x14ac:dyDescent="0.25">
      <c r="A2690" s="121" t="s">
        <v>2280</v>
      </c>
      <c r="B2690" s="107">
        <v>2970</v>
      </c>
      <c r="C2690" s="107" t="s">
        <v>1496</v>
      </c>
      <c r="D2690" s="107" t="s">
        <v>2951</v>
      </c>
      <c r="E2690" s="1" t="s">
        <v>2757</v>
      </c>
      <c r="F2690" s="63" t="s">
        <v>1133</v>
      </c>
      <c r="G2690" s="1" t="s">
        <v>44</v>
      </c>
      <c r="H2690" s="45">
        <v>3</v>
      </c>
      <c r="I2690" s="45" t="s">
        <v>4039</v>
      </c>
      <c r="J2690" s="110" t="s">
        <v>4045</v>
      </c>
      <c r="K2690" s="107" t="s">
        <v>2952</v>
      </c>
      <c r="L2690" s="9">
        <v>66000</v>
      </c>
      <c r="M2690" s="108">
        <v>66000</v>
      </c>
      <c r="N2690" s="5" t="s">
        <v>2894</v>
      </c>
      <c r="O2690" s="1" t="s">
        <v>76</v>
      </c>
      <c r="P2690" s="1" t="s">
        <v>57</v>
      </c>
      <c r="Q2690" s="1" t="s">
        <v>57</v>
      </c>
      <c r="R2690" s="16">
        <v>45566</v>
      </c>
      <c r="S2690" s="1" t="s">
        <v>4027</v>
      </c>
      <c r="T2690" s="62" t="s">
        <v>2953</v>
      </c>
    </row>
    <row r="2691" spans="1:20" ht="95.1" customHeight="1" x14ac:dyDescent="0.25">
      <c r="A2691" s="121" t="s">
        <v>2280</v>
      </c>
      <c r="B2691" s="107">
        <v>2970</v>
      </c>
      <c r="C2691" s="107" t="s">
        <v>1496</v>
      </c>
      <c r="D2691" s="107" t="s">
        <v>2954</v>
      </c>
      <c r="E2691" s="1" t="s">
        <v>2699</v>
      </c>
      <c r="F2691" s="63" t="s">
        <v>2955</v>
      </c>
      <c r="G2691" s="1" t="s">
        <v>4056</v>
      </c>
      <c r="H2691" s="45">
        <v>24</v>
      </c>
      <c r="I2691" s="106" t="s">
        <v>2715</v>
      </c>
      <c r="J2691" s="110" t="s">
        <v>4045</v>
      </c>
      <c r="K2691" s="107" t="s">
        <v>2956</v>
      </c>
      <c r="L2691" s="9">
        <v>13275</v>
      </c>
      <c r="M2691" s="108">
        <v>159300</v>
      </c>
      <c r="N2691" s="5" t="s">
        <v>2894</v>
      </c>
      <c r="O2691" s="1" t="s">
        <v>788</v>
      </c>
      <c r="P2691" s="1" t="s">
        <v>226</v>
      </c>
      <c r="Q2691" s="107" t="s">
        <v>226</v>
      </c>
      <c r="R2691" s="16">
        <v>45597</v>
      </c>
      <c r="S2691" s="1" t="s">
        <v>4027</v>
      </c>
      <c r="T2691" s="62" t="s">
        <v>2957</v>
      </c>
    </row>
    <row r="2692" spans="1:20" ht="95.1" customHeight="1" x14ac:dyDescent="0.25">
      <c r="A2692" s="121" t="s">
        <v>2280</v>
      </c>
      <c r="B2692" s="107">
        <v>2970</v>
      </c>
      <c r="C2692" s="107" t="s">
        <v>1496</v>
      </c>
      <c r="D2692" s="107" t="s">
        <v>2958</v>
      </c>
      <c r="E2692" s="1" t="s">
        <v>2699</v>
      </c>
      <c r="F2692" s="63" t="s">
        <v>2959</v>
      </c>
      <c r="G2692" s="1" t="s">
        <v>4056</v>
      </c>
      <c r="H2692" s="45">
        <v>24</v>
      </c>
      <c r="I2692" s="106" t="s">
        <v>2715</v>
      </c>
      <c r="J2692" s="110" t="s">
        <v>4045</v>
      </c>
      <c r="K2692" s="107" t="s">
        <v>2956</v>
      </c>
      <c r="L2692" s="9">
        <v>11400</v>
      </c>
      <c r="M2692" s="108">
        <v>136800</v>
      </c>
      <c r="N2692" s="5" t="s">
        <v>2894</v>
      </c>
      <c r="O2692" s="1" t="s">
        <v>788</v>
      </c>
      <c r="P2692" s="1" t="s">
        <v>226</v>
      </c>
      <c r="Q2692" s="107" t="s">
        <v>226</v>
      </c>
      <c r="R2692" s="16">
        <v>45597</v>
      </c>
      <c r="S2692" s="1" t="s">
        <v>4027</v>
      </c>
      <c r="T2692" s="62" t="s">
        <v>2957</v>
      </c>
    </row>
    <row r="2693" spans="1:20" ht="95.1" customHeight="1" x14ac:dyDescent="0.25">
      <c r="A2693" s="121" t="s">
        <v>2280</v>
      </c>
      <c r="B2693" s="107">
        <v>2970</v>
      </c>
      <c r="C2693" s="107" t="s">
        <v>1496</v>
      </c>
      <c r="D2693" s="107" t="s">
        <v>2960</v>
      </c>
      <c r="E2693" s="1" t="s">
        <v>2699</v>
      </c>
      <c r="F2693" s="63" t="s">
        <v>2961</v>
      </c>
      <c r="G2693" s="1" t="s">
        <v>4056</v>
      </c>
      <c r="H2693" s="45">
        <v>24</v>
      </c>
      <c r="I2693" s="106" t="s">
        <v>2715</v>
      </c>
      <c r="J2693" s="110" t="s">
        <v>4045</v>
      </c>
      <c r="K2693" s="107" t="s">
        <v>2956</v>
      </c>
      <c r="L2693" s="37" t="s">
        <v>2638</v>
      </c>
      <c r="M2693" s="108">
        <v>170400</v>
      </c>
      <c r="N2693" s="5" t="s">
        <v>2894</v>
      </c>
      <c r="O2693" s="1" t="s">
        <v>788</v>
      </c>
      <c r="P2693" s="1" t="s">
        <v>226</v>
      </c>
      <c r="Q2693" s="107" t="s">
        <v>226</v>
      </c>
      <c r="R2693" s="16">
        <v>45597</v>
      </c>
      <c r="S2693" s="1" t="s">
        <v>4027</v>
      </c>
      <c r="T2693" s="62" t="s">
        <v>2957</v>
      </c>
    </row>
    <row r="2694" spans="1:20" ht="95.1" customHeight="1" x14ac:dyDescent="0.25">
      <c r="A2694" s="121" t="s">
        <v>2280</v>
      </c>
      <c r="B2694" s="107">
        <v>2970</v>
      </c>
      <c r="C2694" s="107" t="s">
        <v>1496</v>
      </c>
      <c r="D2694" s="107" t="s">
        <v>2962</v>
      </c>
      <c r="E2694" s="1" t="s">
        <v>2757</v>
      </c>
      <c r="F2694" s="63" t="s">
        <v>2963</v>
      </c>
      <c r="G2694" s="1" t="s">
        <v>44</v>
      </c>
      <c r="H2694" s="45">
        <v>2</v>
      </c>
      <c r="I2694" s="45" t="s">
        <v>4039</v>
      </c>
      <c r="J2694" s="1" t="s">
        <v>57</v>
      </c>
      <c r="K2694" s="107" t="s">
        <v>2964</v>
      </c>
      <c r="L2694" s="9">
        <v>12600</v>
      </c>
      <c r="M2694" s="108">
        <v>25200</v>
      </c>
      <c r="N2694" s="5" t="s">
        <v>2894</v>
      </c>
      <c r="O2694" s="1" t="s">
        <v>76</v>
      </c>
      <c r="P2694" s="1" t="s">
        <v>57</v>
      </c>
      <c r="Q2694" s="1" t="s">
        <v>57</v>
      </c>
      <c r="R2694" s="16">
        <v>45597</v>
      </c>
      <c r="S2694" s="1" t="s">
        <v>4027</v>
      </c>
      <c r="T2694" s="62" t="s">
        <v>2965</v>
      </c>
    </row>
    <row r="2695" spans="1:20" ht="95.1" customHeight="1" x14ac:dyDescent="0.25">
      <c r="A2695" s="121" t="s">
        <v>2280</v>
      </c>
      <c r="B2695" s="107">
        <v>2970</v>
      </c>
      <c r="C2695" s="107" t="s">
        <v>1496</v>
      </c>
      <c r="D2695" s="107" t="s">
        <v>2966</v>
      </c>
      <c r="E2695" s="1" t="s">
        <v>2757</v>
      </c>
      <c r="F2695" s="63" t="s">
        <v>2967</v>
      </c>
      <c r="G2695" s="1" t="s">
        <v>44</v>
      </c>
      <c r="H2695" s="45">
        <v>2</v>
      </c>
      <c r="I2695" s="45" t="s">
        <v>4039</v>
      </c>
      <c r="J2695" s="1" t="s">
        <v>57</v>
      </c>
      <c r="K2695" s="107" t="s">
        <v>2964</v>
      </c>
      <c r="L2695" s="9">
        <v>6500</v>
      </c>
      <c r="M2695" s="108">
        <v>13000</v>
      </c>
      <c r="N2695" s="5" t="s">
        <v>2894</v>
      </c>
      <c r="O2695" s="1" t="s">
        <v>76</v>
      </c>
      <c r="P2695" s="1" t="s">
        <v>57</v>
      </c>
      <c r="Q2695" s="1" t="s">
        <v>57</v>
      </c>
      <c r="R2695" s="16">
        <v>45597</v>
      </c>
      <c r="S2695" s="1" t="s">
        <v>4027</v>
      </c>
      <c r="T2695" s="62" t="s">
        <v>2965</v>
      </c>
    </row>
    <row r="2696" spans="1:20" ht="95.1" customHeight="1" x14ac:dyDescent="0.25">
      <c r="A2696" s="121" t="s">
        <v>2280</v>
      </c>
      <c r="B2696" s="107">
        <v>2970</v>
      </c>
      <c r="C2696" s="107" t="s">
        <v>1496</v>
      </c>
      <c r="D2696" s="107" t="s">
        <v>2968</v>
      </c>
      <c r="E2696" s="1" t="s">
        <v>2699</v>
      </c>
      <c r="F2696" s="63" t="s">
        <v>1133</v>
      </c>
      <c r="G2696" s="1" t="s">
        <v>4056</v>
      </c>
      <c r="H2696" s="45">
        <v>12</v>
      </c>
      <c r="I2696" s="106" t="s">
        <v>3993</v>
      </c>
      <c r="J2696" s="1" t="s">
        <v>57</v>
      </c>
      <c r="K2696" s="107" t="s">
        <v>2968</v>
      </c>
      <c r="L2696" s="9">
        <v>7500</v>
      </c>
      <c r="M2696" s="108">
        <v>90000</v>
      </c>
      <c r="N2696" s="5" t="s">
        <v>2894</v>
      </c>
      <c r="O2696" s="1" t="s">
        <v>45</v>
      </c>
      <c r="P2696" s="1" t="s">
        <v>226</v>
      </c>
      <c r="Q2696" s="107" t="s">
        <v>226</v>
      </c>
      <c r="R2696" s="16">
        <v>45627</v>
      </c>
      <c r="S2696" s="1" t="s">
        <v>2776</v>
      </c>
      <c r="T2696" s="62" t="s">
        <v>2969</v>
      </c>
    </row>
    <row r="2697" spans="1:20" ht="95.1" customHeight="1" x14ac:dyDescent="0.25">
      <c r="A2697" s="121" t="s">
        <v>2280</v>
      </c>
      <c r="B2697" s="107">
        <v>2970</v>
      </c>
      <c r="C2697" s="107" t="s">
        <v>1496</v>
      </c>
      <c r="D2697" s="107" t="s">
        <v>2970</v>
      </c>
      <c r="E2697" s="1" t="s">
        <v>2699</v>
      </c>
      <c r="F2697" s="63" t="s">
        <v>1133</v>
      </c>
      <c r="G2697" s="1" t="s">
        <v>4056</v>
      </c>
      <c r="H2697" s="45">
        <v>12</v>
      </c>
      <c r="I2697" s="106" t="s">
        <v>3986</v>
      </c>
      <c r="J2697" s="1" t="s">
        <v>57</v>
      </c>
      <c r="K2697" s="107" t="s">
        <v>2971</v>
      </c>
      <c r="L2697" s="9">
        <v>200</v>
      </c>
      <c r="M2697" s="108">
        <v>2400</v>
      </c>
      <c r="N2697" s="5" t="s">
        <v>2894</v>
      </c>
      <c r="O2697" s="1" t="s">
        <v>2972</v>
      </c>
      <c r="P2697" s="1" t="s">
        <v>226</v>
      </c>
      <c r="Q2697" s="107" t="s">
        <v>226</v>
      </c>
      <c r="R2697" s="16">
        <v>45627</v>
      </c>
      <c r="S2697" s="1" t="s">
        <v>2776</v>
      </c>
      <c r="T2697" s="62" t="s">
        <v>2973</v>
      </c>
    </row>
    <row r="2698" spans="1:20" ht="95.1" customHeight="1" x14ac:dyDescent="0.25">
      <c r="A2698" s="121" t="s">
        <v>2280</v>
      </c>
      <c r="B2698" s="107">
        <v>2970</v>
      </c>
      <c r="C2698" s="107" t="s">
        <v>1496</v>
      </c>
      <c r="D2698" s="107" t="s">
        <v>2974</v>
      </c>
      <c r="E2698" s="1" t="s">
        <v>2699</v>
      </c>
      <c r="F2698" s="63">
        <v>1099647</v>
      </c>
      <c r="G2698" s="1" t="s">
        <v>372</v>
      </c>
      <c r="H2698" s="45">
        <v>7644.32</v>
      </c>
      <c r="I2698" s="106" t="s">
        <v>3979</v>
      </c>
      <c r="J2698" s="1" t="s">
        <v>57</v>
      </c>
      <c r="K2698" s="107" t="s">
        <v>2975</v>
      </c>
      <c r="L2698" s="9">
        <v>11.01</v>
      </c>
      <c r="M2698" s="108">
        <v>1009967.16</v>
      </c>
      <c r="N2698" s="5" t="s">
        <v>2894</v>
      </c>
      <c r="O2698" s="1" t="s">
        <v>51</v>
      </c>
      <c r="P2698" s="1" t="s">
        <v>57</v>
      </c>
      <c r="Q2698" s="1" t="s">
        <v>57</v>
      </c>
      <c r="R2698" s="16">
        <v>45627</v>
      </c>
      <c r="S2698" s="1" t="s">
        <v>2776</v>
      </c>
      <c r="T2698" s="62" t="s">
        <v>2975</v>
      </c>
    </row>
    <row r="2699" spans="1:20" ht="95.1" customHeight="1" x14ac:dyDescent="0.25">
      <c r="A2699" s="121" t="s">
        <v>2280</v>
      </c>
      <c r="B2699" s="107">
        <v>2970</v>
      </c>
      <c r="C2699" s="107" t="s">
        <v>1496</v>
      </c>
      <c r="D2699" s="107" t="s">
        <v>2976</v>
      </c>
      <c r="E2699" s="1" t="s">
        <v>2699</v>
      </c>
      <c r="F2699" s="63" t="s">
        <v>2977</v>
      </c>
      <c r="G2699" s="1" t="s">
        <v>372</v>
      </c>
      <c r="H2699" s="45">
        <v>1303.98</v>
      </c>
      <c r="I2699" s="106" t="s">
        <v>3979</v>
      </c>
      <c r="J2699" s="1" t="s">
        <v>57</v>
      </c>
      <c r="K2699" s="107" t="s">
        <v>2975</v>
      </c>
      <c r="L2699" s="9">
        <v>6337.34</v>
      </c>
      <c r="M2699" s="108">
        <v>76048.08</v>
      </c>
      <c r="N2699" s="5" t="s">
        <v>2894</v>
      </c>
      <c r="O2699" s="1" t="s">
        <v>51</v>
      </c>
      <c r="P2699" s="1" t="s">
        <v>57</v>
      </c>
      <c r="Q2699" s="1" t="s">
        <v>57</v>
      </c>
      <c r="R2699" s="16">
        <v>45627</v>
      </c>
      <c r="S2699" s="1" t="s">
        <v>2776</v>
      </c>
      <c r="T2699" s="62" t="s">
        <v>2975</v>
      </c>
    </row>
    <row r="2700" spans="1:20" ht="95.1" customHeight="1" x14ac:dyDescent="0.25">
      <c r="A2700" s="121" t="s">
        <v>2280</v>
      </c>
      <c r="B2700" s="107">
        <v>2970</v>
      </c>
      <c r="C2700" s="107" t="s">
        <v>1496</v>
      </c>
      <c r="D2700" s="107" t="s">
        <v>2978</v>
      </c>
      <c r="E2700" s="1" t="s">
        <v>2699</v>
      </c>
      <c r="F2700" s="63" t="s">
        <v>2979</v>
      </c>
      <c r="G2700" s="1" t="s">
        <v>372</v>
      </c>
      <c r="H2700" s="45">
        <v>2854.78</v>
      </c>
      <c r="I2700" s="106" t="s">
        <v>3979</v>
      </c>
      <c r="J2700" s="1" t="s">
        <v>57</v>
      </c>
      <c r="K2700" s="107" t="s">
        <v>2975</v>
      </c>
      <c r="L2700" s="9">
        <v>6997.21</v>
      </c>
      <c r="M2700" s="108">
        <v>83966.52</v>
      </c>
      <c r="N2700" s="5" t="s">
        <v>2894</v>
      </c>
      <c r="O2700" s="1" t="s">
        <v>51</v>
      </c>
      <c r="P2700" s="1" t="s">
        <v>57</v>
      </c>
      <c r="Q2700" s="1" t="s">
        <v>57</v>
      </c>
      <c r="R2700" s="16">
        <v>45627</v>
      </c>
      <c r="S2700" s="1" t="s">
        <v>2776</v>
      </c>
      <c r="T2700" s="62" t="s">
        <v>2975</v>
      </c>
    </row>
    <row r="2701" spans="1:20" ht="95.1" customHeight="1" x14ac:dyDescent="0.25">
      <c r="A2701" s="121" t="s">
        <v>2280</v>
      </c>
      <c r="B2701" s="107">
        <v>2970</v>
      </c>
      <c r="C2701" s="107" t="s">
        <v>1496</v>
      </c>
      <c r="D2701" s="107" t="s">
        <v>2980</v>
      </c>
      <c r="E2701" s="1" t="s">
        <v>2699</v>
      </c>
      <c r="F2701" s="63" t="s">
        <v>2981</v>
      </c>
      <c r="G2701" s="1" t="s">
        <v>4051</v>
      </c>
      <c r="H2701" s="45">
        <v>7200</v>
      </c>
      <c r="I2701" s="106" t="s">
        <v>2728</v>
      </c>
      <c r="J2701" s="1" t="s">
        <v>57</v>
      </c>
      <c r="K2701" s="107" t="s">
        <v>2982</v>
      </c>
      <c r="L2701" s="9">
        <v>7200</v>
      </c>
      <c r="M2701" s="108">
        <v>86400</v>
      </c>
      <c r="N2701" s="5" t="s">
        <v>2894</v>
      </c>
      <c r="O2701" s="1" t="s">
        <v>1189</v>
      </c>
      <c r="P2701" s="1" t="s">
        <v>57</v>
      </c>
      <c r="Q2701" s="1" t="s">
        <v>57</v>
      </c>
      <c r="R2701" s="16">
        <v>45566</v>
      </c>
      <c r="S2701" s="1" t="s">
        <v>2776</v>
      </c>
      <c r="T2701" s="62" t="s">
        <v>2559</v>
      </c>
    </row>
    <row r="2702" spans="1:20" ht="95.1" customHeight="1" x14ac:dyDescent="0.25">
      <c r="A2702" s="121" t="s">
        <v>2280</v>
      </c>
      <c r="B2702" s="107">
        <v>2970</v>
      </c>
      <c r="C2702" s="107" t="s">
        <v>1496</v>
      </c>
      <c r="D2702" s="107" t="s">
        <v>2983</v>
      </c>
      <c r="E2702" s="110" t="s">
        <v>2692</v>
      </c>
      <c r="F2702" s="63" t="s">
        <v>1133</v>
      </c>
      <c r="G2702" s="1" t="s">
        <v>4056</v>
      </c>
      <c r="H2702" s="45">
        <v>8</v>
      </c>
      <c r="I2702" s="106" t="s">
        <v>2401</v>
      </c>
      <c r="J2702" s="1" t="s">
        <v>57</v>
      </c>
      <c r="K2702" s="107" t="s">
        <v>2984</v>
      </c>
      <c r="L2702" s="9">
        <v>32777.839999999997</v>
      </c>
      <c r="M2702" s="108">
        <v>393334.08</v>
      </c>
      <c r="N2702" s="5" t="s">
        <v>2894</v>
      </c>
      <c r="O2702" s="1" t="s">
        <v>2985</v>
      </c>
      <c r="P2702" s="1" t="s">
        <v>57</v>
      </c>
      <c r="Q2702" s="1" t="s">
        <v>57</v>
      </c>
      <c r="R2702" s="16">
        <v>45627</v>
      </c>
      <c r="S2702" s="1" t="s">
        <v>4027</v>
      </c>
      <c r="T2702" s="62" t="s">
        <v>2986</v>
      </c>
    </row>
    <row r="2703" spans="1:20" ht="95.1" customHeight="1" x14ac:dyDescent="0.25">
      <c r="A2703" s="121" t="s">
        <v>2280</v>
      </c>
      <c r="B2703" s="107">
        <v>2970</v>
      </c>
      <c r="C2703" s="107" t="s">
        <v>1496</v>
      </c>
      <c r="D2703" s="107" t="s">
        <v>2987</v>
      </c>
      <c r="E2703" s="110" t="s">
        <v>2692</v>
      </c>
      <c r="F2703" s="63" t="s">
        <v>1133</v>
      </c>
      <c r="G2703" s="1" t="s">
        <v>4056</v>
      </c>
      <c r="H2703" s="45">
        <v>2</v>
      </c>
      <c r="I2703" s="106" t="s">
        <v>3973</v>
      </c>
      <c r="J2703" s="1" t="s">
        <v>57</v>
      </c>
      <c r="K2703" s="107" t="s">
        <v>2988</v>
      </c>
      <c r="L2703" s="9">
        <v>7735.28</v>
      </c>
      <c r="M2703" s="108">
        <v>92823.360000000001</v>
      </c>
      <c r="N2703" s="5" t="s">
        <v>2894</v>
      </c>
      <c r="O2703" s="1" t="s">
        <v>2985</v>
      </c>
      <c r="P2703" s="1" t="s">
        <v>57</v>
      </c>
      <c r="Q2703" s="1" t="s">
        <v>57</v>
      </c>
      <c r="R2703" s="16">
        <v>45627</v>
      </c>
      <c r="S2703" s="1" t="s">
        <v>4027</v>
      </c>
      <c r="T2703" s="62" t="s">
        <v>2989</v>
      </c>
    </row>
    <row r="2704" spans="1:20" ht="95.1" customHeight="1" x14ac:dyDescent="0.25">
      <c r="A2704" s="121" t="s">
        <v>2280</v>
      </c>
      <c r="B2704" s="107">
        <v>2970</v>
      </c>
      <c r="C2704" s="107" t="s">
        <v>1496</v>
      </c>
      <c r="D2704" s="107" t="s">
        <v>2990</v>
      </c>
      <c r="E2704" s="1" t="s">
        <v>2699</v>
      </c>
      <c r="F2704" s="63" t="s">
        <v>1133</v>
      </c>
      <c r="G2704" s="1" t="s">
        <v>372</v>
      </c>
      <c r="H2704" s="45">
        <v>11803</v>
      </c>
      <c r="I2704" s="106" t="s">
        <v>3980</v>
      </c>
      <c r="J2704" s="1" t="s">
        <v>57</v>
      </c>
      <c r="K2704" s="107" t="s">
        <v>2991</v>
      </c>
      <c r="L2704" s="9">
        <v>0.15</v>
      </c>
      <c r="M2704" s="108">
        <v>8500</v>
      </c>
      <c r="N2704" s="5" t="s">
        <v>12</v>
      </c>
      <c r="O2704" s="1" t="s">
        <v>51</v>
      </c>
      <c r="P2704" s="1" t="s">
        <v>226</v>
      </c>
      <c r="Q2704" s="107" t="s">
        <v>226</v>
      </c>
      <c r="R2704" s="16">
        <v>45658</v>
      </c>
      <c r="S2704" s="1" t="s">
        <v>4028</v>
      </c>
      <c r="T2704" s="62" t="s">
        <v>2402</v>
      </c>
    </row>
    <row r="2705" spans="1:20" ht="95.1" customHeight="1" x14ac:dyDescent="0.25">
      <c r="A2705" s="121" t="s">
        <v>2280</v>
      </c>
      <c r="B2705" s="107">
        <v>2970</v>
      </c>
      <c r="C2705" s="107" t="s">
        <v>1496</v>
      </c>
      <c r="D2705" s="107" t="s">
        <v>2992</v>
      </c>
      <c r="E2705" s="1" t="s">
        <v>2744</v>
      </c>
      <c r="F2705" s="63" t="s">
        <v>1133</v>
      </c>
      <c r="G2705" s="1" t="s">
        <v>44</v>
      </c>
      <c r="H2705" s="45">
        <v>35000</v>
      </c>
      <c r="I2705" s="106" t="s">
        <v>3994</v>
      </c>
      <c r="J2705" s="1" t="s">
        <v>57</v>
      </c>
      <c r="K2705" s="107" t="s">
        <v>2992</v>
      </c>
      <c r="L2705" s="9">
        <v>2500</v>
      </c>
      <c r="M2705" s="108">
        <v>30000</v>
      </c>
      <c r="N2705" s="5" t="s">
        <v>12</v>
      </c>
      <c r="O2705" s="1" t="s">
        <v>2723</v>
      </c>
      <c r="P2705" s="1" t="s">
        <v>226</v>
      </c>
      <c r="Q2705" s="107" t="s">
        <v>226</v>
      </c>
      <c r="R2705" s="16">
        <v>45717</v>
      </c>
      <c r="S2705" s="1" t="s">
        <v>4028</v>
      </c>
      <c r="T2705" s="62" t="s">
        <v>2994</v>
      </c>
    </row>
    <row r="2706" spans="1:20" ht="95.1" customHeight="1" x14ac:dyDescent="0.25">
      <c r="A2706" s="121" t="s">
        <v>2280</v>
      </c>
      <c r="B2706" s="107">
        <v>2970</v>
      </c>
      <c r="C2706" s="107" t="s">
        <v>1496</v>
      </c>
      <c r="D2706" s="107" t="s">
        <v>2995</v>
      </c>
      <c r="E2706" s="110" t="s">
        <v>2692</v>
      </c>
      <c r="F2706" s="63" t="s">
        <v>1133</v>
      </c>
      <c r="G2706" s="1" t="s">
        <v>4056</v>
      </c>
      <c r="H2706" s="45">
        <v>12</v>
      </c>
      <c r="I2706" s="13" t="s">
        <v>2485</v>
      </c>
      <c r="J2706" s="1" t="s">
        <v>57</v>
      </c>
      <c r="K2706" s="107" t="s">
        <v>2996</v>
      </c>
      <c r="L2706" s="9">
        <v>77392</v>
      </c>
      <c r="M2706" s="108">
        <v>928705.2</v>
      </c>
      <c r="N2706" s="5" t="s">
        <v>12</v>
      </c>
      <c r="O2706" s="1" t="s">
        <v>230</v>
      </c>
      <c r="P2706" s="1" t="s">
        <v>226</v>
      </c>
      <c r="Q2706" s="107" t="s">
        <v>226</v>
      </c>
      <c r="R2706" s="16">
        <v>45627</v>
      </c>
      <c r="S2706" s="1" t="s">
        <v>2776</v>
      </c>
      <c r="T2706" s="62" t="s">
        <v>2997</v>
      </c>
    </row>
    <row r="2707" spans="1:20" ht="95.1" customHeight="1" x14ac:dyDescent="0.25">
      <c r="A2707" s="121" t="s">
        <v>2280</v>
      </c>
      <c r="B2707" s="107">
        <v>2970</v>
      </c>
      <c r="C2707" s="107" t="s">
        <v>1496</v>
      </c>
      <c r="D2707" s="107" t="s">
        <v>2998</v>
      </c>
      <c r="E2707" s="1" t="s">
        <v>2699</v>
      </c>
      <c r="F2707" s="63" t="s">
        <v>1133</v>
      </c>
      <c r="G2707" s="1" t="s">
        <v>44</v>
      </c>
      <c r="H2707" s="45">
        <v>1</v>
      </c>
      <c r="I2707" s="106" t="s">
        <v>3993</v>
      </c>
      <c r="J2707" s="1" t="s">
        <v>57</v>
      </c>
      <c r="K2707" s="107" t="s">
        <v>2998</v>
      </c>
      <c r="L2707" s="9">
        <v>20000</v>
      </c>
      <c r="M2707" s="108">
        <v>20000</v>
      </c>
      <c r="N2707" s="5" t="s">
        <v>12</v>
      </c>
      <c r="O2707" s="1" t="s">
        <v>45</v>
      </c>
      <c r="P2707" s="1" t="s">
        <v>226</v>
      </c>
      <c r="Q2707" s="107" t="s">
        <v>226</v>
      </c>
      <c r="R2707" s="16">
        <v>45627</v>
      </c>
      <c r="S2707" s="1" t="s">
        <v>2776</v>
      </c>
      <c r="T2707" s="62" t="s">
        <v>2999</v>
      </c>
    </row>
    <row r="2708" spans="1:20" ht="95.1" customHeight="1" x14ac:dyDescent="0.25">
      <c r="A2708" s="121" t="s">
        <v>2280</v>
      </c>
      <c r="B2708" s="107">
        <v>2970</v>
      </c>
      <c r="C2708" s="107" t="s">
        <v>1496</v>
      </c>
      <c r="D2708" s="107" t="s">
        <v>3000</v>
      </c>
      <c r="E2708" s="1" t="s">
        <v>2699</v>
      </c>
      <c r="F2708" s="63" t="s">
        <v>1133</v>
      </c>
      <c r="G2708" s="1" t="s">
        <v>44</v>
      </c>
      <c r="H2708" s="45">
        <v>1</v>
      </c>
      <c r="I2708" s="106" t="s">
        <v>3993</v>
      </c>
      <c r="J2708" s="1" t="s">
        <v>57</v>
      </c>
      <c r="K2708" s="107" t="s">
        <v>3001</v>
      </c>
      <c r="L2708" s="9">
        <v>10000</v>
      </c>
      <c r="M2708" s="108">
        <v>10000</v>
      </c>
      <c r="N2708" s="5" t="s">
        <v>12</v>
      </c>
      <c r="O2708" s="1" t="s">
        <v>45</v>
      </c>
      <c r="P2708" s="1" t="s">
        <v>226</v>
      </c>
      <c r="Q2708" s="107" t="s">
        <v>226</v>
      </c>
      <c r="R2708" s="16">
        <v>45627</v>
      </c>
      <c r="S2708" s="1" t="s">
        <v>2776</v>
      </c>
      <c r="T2708" s="62" t="s">
        <v>2999</v>
      </c>
    </row>
    <row r="2709" spans="1:20" ht="95.1" customHeight="1" x14ac:dyDescent="0.25">
      <c r="A2709" s="121" t="s">
        <v>2280</v>
      </c>
      <c r="B2709" s="107">
        <v>2970</v>
      </c>
      <c r="C2709" s="107" t="s">
        <v>1496</v>
      </c>
      <c r="D2709" s="107" t="s">
        <v>3002</v>
      </c>
      <c r="E2709" s="36" t="s">
        <v>3953</v>
      </c>
      <c r="F2709" s="63" t="s">
        <v>1133</v>
      </c>
      <c r="G2709" s="1" t="s">
        <v>44</v>
      </c>
      <c r="H2709" s="45">
        <v>420</v>
      </c>
      <c r="I2709" s="36" t="s">
        <v>3004</v>
      </c>
      <c r="J2709" s="110" t="s">
        <v>4045</v>
      </c>
      <c r="K2709" s="107" t="s">
        <v>3003</v>
      </c>
      <c r="L2709" s="9">
        <v>302.5</v>
      </c>
      <c r="M2709" s="108">
        <v>127050</v>
      </c>
      <c r="N2709" s="5" t="s">
        <v>12</v>
      </c>
      <c r="O2709" s="1" t="s">
        <v>1202</v>
      </c>
      <c r="P2709" s="1" t="s">
        <v>226</v>
      </c>
      <c r="Q2709" s="107" t="s">
        <v>226</v>
      </c>
      <c r="R2709" s="16" t="s">
        <v>1496</v>
      </c>
      <c r="S2709" s="1" t="s">
        <v>2776</v>
      </c>
      <c r="T2709" s="62" t="s">
        <v>3004</v>
      </c>
    </row>
    <row r="2710" spans="1:20" ht="95.1" customHeight="1" x14ac:dyDescent="0.25">
      <c r="A2710" s="121" t="s">
        <v>2280</v>
      </c>
      <c r="B2710" s="107">
        <v>2970</v>
      </c>
      <c r="C2710" s="107" t="s">
        <v>1496</v>
      </c>
      <c r="D2710" s="107" t="s">
        <v>3005</v>
      </c>
      <c r="E2710" s="36" t="s">
        <v>3953</v>
      </c>
      <c r="F2710" s="63" t="s">
        <v>1133</v>
      </c>
      <c r="G2710" s="1" t="s">
        <v>44</v>
      </c>
      <c r="H2710" s="45">
        <v>30</v>
      </c>
      <c r="I2710" s="36" t="s">
        <v>3004</v>
      </c>
      <c r="J2710" s="110" t="s">
        <v>4045</v>
      </c>
      <c r="K2710" s="107" t="s">
        <v>3003</v>
      </c>
      <c r="L2710" s="9">
        <v>581</v>
      </c>
      <c r="M2710" s="108">
        <v>17430</v>
      </c>
      <c r="N2710" s="5" t="s">
        <v>12</v>
      </c>
      <c r="O2710" s="1" t="s">
        <v>1202</v>
      </c>
      <c r="P2710" s="1" t="s">
        <v>226</v>
      </c>
      <c r="Q2710" s="107" t="s">
        <v>226</v>
      </c>
      <c r="R2710" s="16" t="s">
        <v>1496</v>
      </c>
      <c r="S2710" s="1" t="s">
        <v>2776</v>
      </c>
      <c r="T2710" s="62" t="s">
        <v>3004</v>
      </c>
    </row>
    <row r="2711" spans="1:20" ht="95.1" customHeight="1" x14ac:dyDescent="0.25">
      <c r="A2711" s="121" t="s">
        <v>2280</v>
      </c>
      <c r="B2711" s="107">
        <v>2970</v>
      </c>
      <c r="C2711" s="107" t="s">
        <v>1496</v>
      </c>
      <c r="D2711" s="107" t="s">
        <v>3006</v>
      </c>
      <c r="E2711" s="1" t="s">
        <v>2757</v>
      </c>
      <c r="F2711" s="63" t="s">
        <v>1133</v>
      </c>
      <c r="G2711" s="1" t="s">
        <v>44</v>
      </c>
      <c r="H2711" s="45">
        <v>1</v>
      </c>
      <c r="I2711" s="45" t="s">
        <v>4039</v>
      </c>
      <c r="J2711" s="110" t="s">
        <v>4045</v>
      </c>
      <c r="K2711" s="107" t="s">
        <v>3006</v>
      </c>
      <c r="L2711" s="9">
        <v>360000</v>
      </c>
      <c r="M2711" s="108">
        <v>360000</v>
      </c>
      <c r="N2711" s="5" t="s">
        <v>12</v>
      </c>
      <c r="O2711" s="1" t="s">
        <v>76</v>
      </c>
      <c r="P2711" s="1" t="s">
        <v>226</v>
      </c>
      <c r="Q2711" s="107" t="s">
        <v>226</v>
      </c>
      <c r="R2711" s="16">
        <v>45658</v>
      </c>
      <c r="S2711" s="1" t="s">
        <v>4028</v>
      </c>
      <c r="T2711" s="62" t="s">
        <v>3007</v>
      </c>
    </row>
    <row r="2712" spans="1:20" ht="95.1" customHeight="1" x14ac:dyDescent="0.25">
      <c r="A2712" s="121" t="s">
        <v>2280</v>
      </c>
      <c r="B2712" s="107">
        <v>2970</v>
      </c>
      <c r="C2712" s="107" t="s">
        <v>1496</v>
      </c>
      <c r="D2712" s="107" t="s">
        <v>3008</v>
      </c>
      <c r="E2712" s="1" t="s">
        <v>2699</v>
      </c>
      <c r="F2712" s="63" t="s">
        <v>1133</v>
      </c>
      <c r="G2712" s="1" t="s">
        <v>4056</v>
      </c>
      <c r="H2712" s="45">
        <v>12</v>
      </c>
      <c r="I2712" s="106" t="s">
        <v>3995</v>
      </c>
      <c r="J2712" s="1" t="s">
        <v>57</v>
      </c>
      <c r="K2712" s="107" t="s">
        <v>3009</v>
      </c>
      <c r="L2712" s="9">
        <v>50000</v>
      </c>
      <c r="M2712" s="108">
        <v>600000</v>
      </c>
      <c r="N2712" s="5" t="s">
        <v>12</v>
      </c>
      <c r="O2712" s="1" t="s">
        <v>148</v>
      </c>
      <c r="P2712" s="1" t="s">
        <v>226</v>
      </c>
      <c r="Q2712" s="107" t="s">
        <v>226</v>
      </c>
      <c r="R2712" s="16">
        <v>45658</v>
      </c>
      <c r="S2712" s="1" t="s">
        <v>2776</v>
      </c>
      <c r="T2712" s="62" t="s">
        <v>3010</v>
      </c>
    </row>
    <row r="2713" spans="1:20" ht="95.1" customHeight="1" x14ac:dyDescent="0.25">
      <c r="A2713" s="121" t="s">
        <v>2280</v>
      </c>
      <c r="B2713" s="107">
        <v>2970</v>
      </c>
      <c r="C2713" s="107" t="s">
        <v>1496</v>
      </c>
      <c r="D2713" s="107" t="s">
        <v>3011</v>
      </c>
      <c r="E2713" s="1" t="s">
        <v>2699</v>
      </c>
      <c r="F2713" s="63" t="s">
        <v>1133</v>
      </c>
      <c r="G2713" s="1" t="s">
        <v>4056</v>
      </c>
      <c r="H2713" s="45">
        <v>12</v>
      </c>
      <c r="I2713" s="7" t="s">
        <v>4042</v>
      </c>
      <c r="J2713" s="1" t="s">
        <v>57</v>
      </c>
      <c r="K2713" s="107" t="s">
        <v>3012</v>
      </c>
      <c r="L2713" s="9">
        <v>1583.33</v>
      </c>
      <c r="M2713" s="108">
        <v>19000</v>
      </c>
      <c r="N2713" s="5" t="s">
        <v>12</v>
      </c>
      <c r="O2713" s="1" t="s">
        <v>1235</v>
      </c>
      <c r="P2713" s="1" t="s">
        <v>226</v>
      </c>
      <c r="Q2713" s="107" t="s">
        <v>226</v>
      </c>
      <c r="R2713" s="16">
        <v>45658</v>
      </c>
      <c r="S2713" s="1" t="s">
        <v>2776</v>
      </c>
      <c r="T2713" s="62" t="s">
        <v>3013</v>
      </c>
    </row>
    <row r="2714" spans="1:20" ht="95.1" customHeight="1" x14ac:dyDescent="0.25">
      <c r="A2714" s="121" t="s">
        <v>2280</v>
      </c>
      <c r="B2714" s="107">
        <v>2970</v>
      </c>
      <c r="C2714" s="107" t="s">
        <v>1496</v>
      </c>
      <c r="D2714" s="107" t="s">
        <v>3014</v>
      </c>
      <c r="E2714" s="1" t="s">
        <v>2699</v>
      </c>
      <c r="F2714" s="63" t="s">
        <v>1133</v>
      </c>
      <c r="G2714" s="1" t="s">
        <v>4056</v>
      </c>
      <c r="H2714" s="45">
        <v>12</v>
      </c>
      <c r="I2714" s="106" t="s">
        <v>3996</v>
      </c>
      <c r="J2714" s="1" t="s">
        <v>57</v>
      </c>
      <c r="K2714" s="107" t="s">
        <v>3015</v>
      </c>
      <c r="L2714" s="9">
        <v>241.66</v>
      </c>
      <c r="M2714" s="108">
        <v>2900</v>
      </c>
      <c r="N2714" s="5" t="s">
        <v>12</v>
      </c>
      <c r="O2714" s="1" t="s">
        <v>152</v>
      </c>
      <c r="P2714" s="1" t="s">
        <v>226</v>
      </c>
      <c r="Q2714" s="107" t="s">
        <v>226</v>
      </c>
      <c r="R2714" s="16">
        <v>45658</v>
      </c>
      <c r="S2714" s="1" t="s">
        <v>2776</v>
      </c>
      <c r="T2714" s="62" t="s">
        <v>3016</v>
      </c>
    </row>
    <row r="2715" spans="1:20" ht="95.1" customHeight="1" x14ac:dyDescent="0.25">
      <c r="A2715" s="121" t="s">
        <v>2280</v>
      </c>
      <c r="B2715" s="107">
        <v>2500</v>
      </c>
      <c r="C2715" s="107" t="s">
        <v>1496</v>
      </c>
      <c r="D2715" s="110" t="s">
        <v>3028</v>
      </c>
      <c r="E2715" s="110" t="s">
        <v>4016</v>
      </c>
      <c r="F2715" s="63" t="s">
        <v>1133</v>
      </c>
      <c r="G2715" s="1" t="s">
        <v>44</v>
      </c>
      <c r="H2715" s="45">
        <v>12</v>
      </c>
      <c r="I2715" s="106" t="s">
        <v>3988</v>
      </c>
      <c r="J2715" s="1" t="s">
        <v>57</v>
      </c>
      <c r="K2715" s="107" t="s">
        <v>3049</v>
      </c>
      <c r="L2715" s="9">
        <v>7689.6</v>
      </c>
      <c r="M2715" s="108">
        <v>92275.199999999997</v>
      </c>
      <c r="N2715" s="5" t="s">
        <v>12</v>
      </c>
      <c r="O2715" s="1" t="s">
        <v>3050</v>
      </c>
      <c r="P2715" s="1" t="s">
        <v>226</v>
      </c>
      <c r="Q2715" s="107" t="s">
        <v>226</v>
      </c>
      <c r="R2715" s="16">
        <v>45901</v>
      </c>
      <c r="S2715" s="1" t="s">
        <v>2776</v>
      </c>
      <c r="T2715" s="62" t="s">
        <v>3051</v>
      </c>
    </row>
    <row r="2716" spans="1:20" ht="95.1" customHeight="1" x14ac:dyDescent="0.25">
      <c r="A2716" s="121" t="s">
        <v>2280</v>
      </c>
      <c r="B2716" s="107">
        <v>2500</v>
      </c>
      <c r="C2716" s="107" t="s">
        <v>1496</v>
      </c>
      <c r="D2716" s="107" t="s">
        <v>3017</v>
      </c>
      <c r="E2716" s="36" t="s">
        <v>4019</v>
      </c>
      <c r="F2716" s="63" t="s">
        <v>1133</v>
      </c>
      <c r="G2716" s="1" t="s">
        <v>44</v>
      </c>
      <c r="H2716" s="45">
        <v>1</v>
      </c>
      <c r="I2716" s="106" t="s">
        <v>3989</v>
      </c>
      <c r="J2716" s="110" t="s">
        <v>4045</v>
      </c>
      <c r="K2716" s="107" t="s">
        <v>3052</v>
      </c>
      <c r="L2716" s="9">
        <v>3000</v>
      </c>
      <c r="M2716" s="108">
        <v>3000</v>
      </c>
      <c r="N2716" s="5">
        <v>15001002</v>
      </c>
      <c r="O2716" s="1" t="s">
        <v>3053</v>
      </c>
      <c r="P2716" s="1" t="s">
        <v>57</v>
      </c>
      <c r="Q2716" s="107" t="s">
        <v>226</v>
      </c>
      <c r="R2716" s="16">
        <v>45658</v>
      </c>
      <c r="S2716" s="1" t="s">
        <v>2776</v>
      </c>
      <c r="T2716" s="62" t="s">
        <v>3054</v>
      </c>
    </row>
    <row r="2717" spans="1:20" ht="95.1" customHeight="1" x14ac:dyDescent="0.25">
      <c r="A2717" s="121" t="s">
        <v>2280</v>
      </c>
      <c r="B2717" s="107">
        <v>2500</v>
      </c>
      <c r="C2717" s="107" t="s">
        <v>1496</v>
      </c>
      <c r="D2717" s="107" t="s">
        <v>3018</v>
      </c>
      <c r="E2717" s="1" t="s">
        <v>2699</v>
      </c>
      <c r="F2717" s="63">
        <v>1046310</v>
      </c>
      <c r="G2717" s="1" t="s">
        <v>44</v>
      </c>
      <c r="H2717" s="45">
        <v>12</v>
      </c>
      <c r="I2717" s="106" t="s">
        <v>3993</v>
      </c>
      <c r="J2717" s="1" t="s">
        <v>57</v>
      </c>
      <c r="K2717" s="107" t="s">
        <v>3055</v>
      </c>
      <c r="L2717" s="9">
        <v>8325</v>
      </c>
      <c r="M2717" s="108">
        <v>99000</v>
      </c>
      <c r="N2717" s="5">
        <v>15001002</v>
      </c>
      <c r="O2717" s="1" t="s">
        <v>45</v>
      </c>
      <c r="P2717" s="1" t="s">
        <v>226</v>
      </c>
      <c r="Q2717" s="107" t="s">
        <v>226</v>
      </c>
      <c r="R2717" s="16">
        <v>45778</v>
      </c>
      <c r="S2717" s="1" t="s">
        <v>2776</v>
      </c>
      <c r="T2717" s="62" t="s">
        <v>3056</v>
      </c>
    </row>
    <row r="2718" spans="1:20" ht="95.1" customHeight="1" x14ac:dyDescent="0.25">
      <c r="A2718" s="121" t="s">
        <v>2280</v>
      </c>
      <c r="B2718" s="107">
        <v>2500</v>
      </c>
      <c r="C2718" s="107" t="s">
        <v>1496</v>
      </c>
      <c r="D2718" s="107" t="s">
        <v>3019</v>
      </c>
      <c r="E2718" s="1" t="s">
        <v>2699</v>
      </c>
      <c r="F2718" s="63">
        <v>1059717</v>
      </c>
      <c r="G2718" s="1" t="s">
        <v>44</v>
      </c>
      <c r="H2718" s="45">
        <v>12</v>
      </c>
      <c r="I2718" s="106" t="s">
        <v>3993</v>
      </c>
      <c r="J2718" s="1" t="s">
        <v>57</v>
      </c>
      <c r="K2718" s="107" t="s">
        <v>3057</v>
      </c>
      <c r="L2718" s="9">
        <v>27340.27</v>
      </c>
      <c r="M2718" s="108">
        <v>328083.24</v>
      </c>
      <c r="N2718" s="5">
        <v>15001002</v>
      </c>
      <c r="O2718" s="1" t="s">
        <v>45</v>
      </c>
      <c r="P2718" s="1" t="s">
        <v>57</v>
      </c>
      <c r="Q2718" s="1" t="s">
        <v>57</v>
      </c>
      <c r="R2718" s="16" t="s">
        <v>3058</v>
      </c>
      <c r="S2718" s="1" t="s">
        <v>2776</v>
      </c>
      <c r="T2718" s="62" t="s">
        <v>3059</v>
      </c>
    </row>
    <row r="2719" spans="1:20" ht="95.1" customHeight="1" x14ac:dyDescent="0.25">
      <c r="A2719" s="121" t="s">
        <v>2280</v>
      </c>
      <c r="B2719" s="107">
        <v>2500</v>
      </c>
      <c r="C2719" s="107" t="s">
        <v>1496</v>
      </c>
      <c r="D2719" s="107" t="s">
        <v>3020</v>
      </c>
      <c r="E2719" s="110" t="s">
        <v>2692</v>
      </c>
      <c r="F2719" s="63">
        <v>1048920</v>
      </c>
      <c r="G2719" s="1" t="s">
        <v>44</v>
      </c>
      <c r="H2719" s="45">
        <v>12</v>
      </c>
      <c r="I2719" s="106" t="s">
        <v>2489</v>
      </c>
      <c r="J2719" s="1" t="s">
        <v>57</v>
      </c>
      <c r="K2719" s="107" t="s">
        <v>3060</v>
      </c>
      <c r="L2719" s="9">
        <v>7373.05</v>
      </c>
      <c r="M2719" s="108">
        <v>89570.7</v>
      </c>
      <c r="N2719" s="5">
        <v>15001002</v>
      </c>
      <c r="O2719" s="1" t="s">
        <v>130</v>
      </c>
      <c r="P2719" s="1" t="s">
        <v>57</v>
      </c>
      <c r="Q2719" s="107" t="s">
        <v>3061</v>
      </c>
      <c r="R2719" s="16" t="s">
        <v>3058</v>
      </c>
      <c r="S2719" s="1" t="s">
        <v>2776</v>
      </c>
      <c r="T2719" s="62" t="s">
        <v>3062</v>
      </c>
    </row>
    <row r="2720" spans="1:20" ht="95.1" customHeight="1" x14ac:dyDescent="0.25">
      <c r="A2720" s="121" t="s">
        <v>2280</v>
      </c>
      <c r="B2720" s="107">
        <v>2500</v>
      </c>
      <c r="C2720" s="107" t="s">
        <v>1496</v>
      </c>
      <c r="D2720" s="107" t="s">
        <v>3021</v>
      </c>
      <c r="E2720" s="1" t="s">
        <v>2699</v>
      </c>
      <c r="F2720" s="63">
        <v>1017555</v>
      </c>
      <c r="G2720" s="1" t="s">
        <v>44</v>
      </c>
      <c r="H2720" s="45">
        <v>1</v>
      </c>
      <c r="I2720" s="106" t="s">
        <v>2610</v>
      </c>
      <c r="J2720" s="1" t="s">
        <v>57</v>
      </c>
      <c r="K2720" s="107" t="s">
        <v>3063</v>
      </c>
      <c r="L2720" s="9">
        <v>116.66</v>
      </c>
      <c r="M2720" s="108">
        <v>1400</v>
      </c>
      <c r="N2720" s="5">
        <v>15001002</v>
      </c>
      <c r="O2720" s="1" t="s">
        <v>55</v>
      </c>
      <c r="P2720" s="1" t="s">
        <v>57</v>
      </c>
      <c r="Q2720" s="1" t="s">
        <v>57</v>
      </c>
      <c r="R2720" s="16" t="s">
        <v>3058</v>
      </c>
      <c r="S2720" s="1" t="s">
        <v>4027</v>
      </c>
      <c r="T2720" s="62" t="s">
        <v>3064</v>
      </c>
    </row>
    <row r="2721" spans="1:20" ht="95.1" customHeight="1" x14ac:dyDescent="0.25">
      <c r="A2721" s="121" t="s">
        <v>2280</v>
      </c>
      <c r="B2721" s="107">
        <v>2500</v>
      </c>
      <c r="C2721" s="107" t="s">
        <v>1496</v>
      </c>
      <c r="D2721" s="107" t="s">
        <v>3022</v>
      </c>
      <c r="E2721" s="1" t="s">
        <v>2699</v>
      </c>
      <c r="F2721" s="63" t="s">
        <v>1133</v>
      </c>
      <c r="G2721" s="1" t="s">
        <v>4051</v>
      </c>
      <c r="H2721" s="45">
        <v>4800</v>
      </c>
      <c r="I2721" s="106" t="s">
        <v>2728</v>
      </c>
      <c r="J2721" s="107" t="s">
        <v>1496</v>
      </c>
      <c r="K2721" s="107" t="s">
        <v>3065</v>
      </c>
      <c r="L2721" s="9">
        <v>6.8</v>
      </c>
      <c r="M2721" s="108">
        <v>32640</v>
      </c>
      <c r="N2721" s="5">
        <v>15001002</v>
      </c>
      <c r="O2721" s="1" t="s">
        <v>1189</v>
      </c>
      <c r="P2721" s="1" t="s">
        <v>226</v>
      </c>
      <c r="Q2721" s="107" t="s">
        <v>226</v>
      </c>
      <c r="R2721" s="16">
        <v>45962</v>
      </c>
      <c r="S2721" s="1" t="s">
        <v>2776</v>
      </c>
      <c r="T2721" s="62" t="s">
        <v>3066</v>
      </c>
    </row>
    <row r="2722" spans="1:20" ht="95.1" customHeight="1" x14ac:dyDescent="0.25">
      <c r="A2722" s="121" t="s">
        <v>2280</v>
      </c>
      <c r="B2722" s="107">
        <v>2500</v>
      </c>
      <c r="C2722" s="107" t="s">
        <v>1496</v>
      </c>
      <c r="D2722" s="107" t="s">
        <v>3023</v>
      </c>
      <c r="E2722" s="1" t="s">
        <v>2699</v>
      </c>
      <c r="F2722" s="63" t="s">
        <v>1133</v>
      </c>
      <c r="G2722" s="1" t="s">
        <v>372</v>
      </c>
      <c r="H2722" s="45">
        <v>459.37</v>
      </c>
      <c r="I2722" s="106" t="s">
        <v>3980</v>
      </c>
      <c r="J2722" s="1" t="s">
        <v>57</v>
      </c>
      <c r="K2722" s="107" t="s">
        <v>2991</v>
      </c>
      <c r="L2722" s="9">
        <v>2.1</v>
      </c>
      <c r="M2722" s="108">
        <v>964.67700000000002</v>
      </c>
      <c r="N2722" s="5">
        <v>15001002</v>
      </c>
      <c r="O2722" s="1" t="s">
        <v>51</v>
      </c>
      <c r="P2722" s="1" t="s">
        <v>57</v>
      </c>
      <c r="Q2722" s="1" t="s">
        <v>57</v>
      </c>
      <c r="R2722" s="16" t="s">
        <v>1496</v>
      </c>
      <c r="S2722" s="1" t="s">
        <v>4027</v>
      </c>
      <c r="T2722" s="62" t="s">
        <v>3067</v>
      </c>
    </row>
    <row r="2723" spans="1:20" ht="95.1" customHeight="1" x14ac:dyDescent="0.25">
      <c r="A2723" s="121" t="s">
        <v>2280</v>
      </c>
      <c r="B2723" s="107">
        <v>2500</v>
      </c>
      <c r="C2723" s="107" t="s">
        <v>1496</v>
      </c>
      <c r="D2723" s="107" t="s">
        <v>3024</v>
      </c>
      <c r="E2723" s="1" t="s">
        <v>2699</v>
      </c>
      <c r="F2723" s="63">
        <v>1102191</v>
      </c>
      <c r="G2723" s="1" t="s">
        <v>44</v>
      </c>
      <c r="H2723" s="45">
        <v>50000</v>
      </c>
      <c r="I2723" s="106" t="s">
        <v>3994</v>
      </c>
      <c r="J2723" s="1" t="s">
        <v>57</v>
      </c>
      <c r="K2723" s="107" t="s">
        <v>2992</v>
      </c>
      <c r="L2723" s="9">
        <v>0.09</v>
      </c>
      <c r="M2723" s="108">
        <v>4500</v>
      </c>
      <c r="N2723" s="5">
        <v>15001002</v>
      </c>
      <c r="O2723" s="1" t="s">
        <v>163</v>
      </c>
      <c r="P2723" s="107" t="s">
        <v>1496</v>
      </c>
      <c r="Q2723" s="107" t="s">
        <v>226</v>
      </c>
      <c r="R2723" s="16" t="s">
        <v>1496</v>
      </c>
      <c r="S2723" s="1" t="s">
        <v>4027</v>
      </c>
      <c r="T2723" s="62" t="s">
        <v>3068</v>
      </c>
    </row>
    <row r="2724" spans="1:20" ht="95.1" customHeight="1" x14ac:dyDescent="0.25">
      <c r="A2724" s="121" t="s">
        <v>2280</v>
      </c>
      <c r="B2724" s="107">
        <v>2500</v>
      </c>
      <c r="C2724" s="107" t="s">
        <v>1496</v>
      </c>
      <c r="D2724" s="107" t="s">
        <v>3025</v>
      </c>
      <c r="E2724" s="1" t="s">
        <v>2699</v>
      </c>
      <c r="F2724" s="63" t="s">
        <v>1133</v>
      </c>
      <c r="G2724" s="1" t="s">
        <v>44</v>
      </c>
      <c r="H2724" s="45">
        <v>12</v>
      </c>
      <c r="I2724" s="106" t="s">
        <v>4003</v>
      </c>
      <c r="J2724" s="1" t="s">
        <v>57</v>
      </c>
      <c r="K2724" s="107" t="s">
        <v>3069</v>
      </c>
      <c r="L2724" s="37" t="s">
        <v>2638</v>
      </c>
      <c r="M2724" s="108">
        <v>2400</v>
      </c>
      <c r="N2724" s="5">
        <v>15001002</v>
      </c>
      <c r="O2724" s="1" t="s">
        <v>1193</v>
      </c>
      <c r="P2724" s="107" t="s">
        <v>1496</v>
      </c>
      <c r="Q2724" s="1" t="s">
        <v>57</v>
      </c>
      <c r="R2724" s="16" t="s">
        <v>1496</v>
      </c>
      <c r="S2724" s="1" t="s">
        <v>4028</v>
      </c>
      <c r="T2724" s="62" t="s">
        <v>3070</v>
      </c>
    </row>
    <row r="2725" spans="1:20" ht="95.1" customHeight="1" x14ac:dyDescent="0.25">
      <c r="A2725" s="121" t="s">
        <v>2280</v>
      </c>
      <c r="B2725" s="107">
        <v>2500</v>
      </c>
      <c r="C2725" s="107" t="s">
        <v>1496</v>
      </c>
      <c r="D2725" s="107" t="s">
        <v>3026</v>
      </c>
      <c r="E2725" s="1" t="s">
        <v>2699</v>
      </c>
      <c r="F2725" s="63">
        <v>1112212</v>
      </c>
      <c r="G2725" s="1" t="s">
        <v>4051</v>
      </c>
      <c r="H2725" s="45">
        <v>619.91999999999996</v>
      </c>
      <c r="I2725" s="106" t="s">
        <v>2558</v>
      </c>
      <c r="J2725" s="1" t="s">
        <v>57</v>
      </c>
      <c r="K2725" s="107" t="s">
        <v>3071</v>
      </c>
      <c r="L2725" s="9">
        <v>2.78</v>
      </c>
      <c r="M2725" s="108">
        <v>1723.38</v>
      </c>
      <c r="N2725" s="5">
        <v>15001002</v>
      </c>
      <c r="O2725" s="77" t="s">
        <v>3976</v>
      </c>
      <c r="P2725" s="1" t="s">
        <v>226</v>
      </c>
      <c r="Q2725" s="107" t="s">
        <v>226</v>
      </c>
      <c r="R2725" s="16" t="s">
        <v>1496</v>
      </c>
      <c r="S2725" s="1" t="s">
        <v>2776</v>
      </c>
      <c r="T2725" s="62" t="s">
        <v>3072</v>
      </c>
    </row>
    <row r="2726" spans="1:20" ht="95.1" customHeight="1" x14ac:dyDescent="0.25">
      <c r="A2726" s="121" t="s">
        <v>2280</v>
      </c>
      <c r="B2726" s="107">
        <v>2500</v>
      </c>
      <c r="C2726" s="107" t="s">
        <v>1496</v>
      </c>
      <c r="D2726" s="107" t="s">
        <v>3026</v>
      </c>
      <c r="E2726" s="1" t="s">
        <v>2699</v>
      </c>
      <c r="F2726" s="63">
        <v>1111636</v>
      </c>
      <c r="G2726" s="1" t="s">
        <v>4051</v>
      </c>
      <c r="H2726" s="45">
        <v>66</v>
      </c>
      <c r="I2726" s="106" t="s">
        <v>2558</v>
      </c>
      <c r="J2726" s="1" t="s">
        <v>57</v>
      </c>
      <c r="K2726" s="107" t="s">
        <v>3073</v>
      </c>
      <c r="L2726" s="9">
        <v>2.94</v>
      </c>
      <c r="M2726" s="108">
        <v>194.04</v>
      </c>
      <c r="N2726" s="5">
        <v>15001002</v>
      </c>
      <c r="O2726" s="1" t="s">
        <v>3976</v>
      </c>
      <c r="P2726" s="1" t="s">
        <v>226</v>
      </c>
      <c r="Q2726" s="107" t="s">
        <v>226</v>
      </c>
      <c r="R2726" s="16" t="s">
        <v>1496</v>
      </c>
      <c r="S2726" s="1" t="s">
        <v>2776</v>
      </c>
      <c r="T2726" s="62" t="s">
        <v>3072</v>
      </c>
    </row>
    <row r="2727" spans="1:20" ht="95.1" customHeight="1" x14ac:dyDescent="0.25">
      <c r="A2727" s="121" t="s">
        <v>2280</v>
      </c>
      <c r="B2727" s="107">
        <v>2500</v>
      </c>
      <c r="C2727" s="107" t="s">
        <v>1496</v>
      </c>
      <c r="D2727" s="107" t="s">
        <v>3027</v>
      </c>
      <c r="E2727" s="1" t="s">
        <v>2699</v>
      </c>
      <c r="F2727" s="63" t="s">
        <v>1133</v>
      </c>
      <c r="G2727" s="1" t="s">
        <v>44</v>
      </c>
      <c r="H2727" s="45">
        <v>12</v>
      </c>
      <c r="I2727" s="106" t="s">
        <v>3995</v>
      </c>
      <c r="J2727" s="1" t="s">
        <v>57</v>
      </c>
      <c r="K2727" s="107" t="s">
        <v>3074</v>
      </c>
      <c r="L2727" s="9">
        <v>3708</v>
      </c>
      <c r="M2727" s="108">
        <v>44496</v>
      </c>
      <c r="N2727" s="5">
        <v>15001002</v>
      </c>
      <c r="O2727" s="1" t="s">
        <v>148</v>
      </c>
      <c r="P2727" s="110" t="s">
        <v>1496</v>
      </c>
      <c r="Q2727" s="107" t="s">
        <v>226</v>
      </c>
      <c r="R2727" s="16" t="s">
        <v>1496</v>
      </c>
      <c r="S2727" s="1" t="s">
        <v>2776</v>
      </c>
      <c r="T2727" s="62" t="s">
        <v>3075</v>
      </c>
    </row>
    <row r="2728" spans="1:20" ht="95.1" customHeight="1" x14ac:dyDescent="0.25">
      <c r="A2728" s="121" t="s">
        <v>2280</v>
      </c>
      <c r="B2728" s="107">
        <v>2500</v>
      </c>
      <c r="C2728" s="107" t="s">
        <v>1496</v>
      </c>
      <c r="D2728" s="107" t="s">
        <v>3028</v>
      </c>
      <c r="E2728" s="110" t="s">
        <v>4016</v>
      </c>
      <c r="F2728" s="63">
        <v>1059749</v>
      </c>
      <c r="G2728" s="1" t="s">
        <v>44</v>
      </c>
      <c r="H2728" s="45">
        <v>156</v>
      </c>
      <c r="I2728" s="106" t="s">
        <v>3983</v>
      </c>
      <c r="J2728" s="110" t="s">
        <v>4045</v>
      </c>
      <c r="K2728" s="107" t="s">
        <v>3076</v>
      </c>
      <c r="L2728" s="9">
        <v>440</v>
      </c>
      <c r="M2728" s="108">
        <v>68640</v>
      </c>
      <c r="N2728" s="5">
        <v>15001002</v>
      </c>
      <c r="O2728" s="1" t="s">
        <v>3981</v>
      </c>
      <c r="P2728" s="1" t="s">
        <v>226</v>
      </c>
      <c r="Q2728" s="107" t="s">
        <v>226</v>
      </c>
      <c r="R2728" s="16">
        <v>45689</v>
      </c>
      <c r="S2728" s="1" t="s">
        <v>4027</v>
      </c>
      <c r="T2728" s="62" t="s">
        <v>3077</v>
      </c>
    </row>
    <row r="2729" spans="1:20" ht="95.1" customHeight="1" x14ac:dyDescent="0.25">
      <c r="A2729" s="121" t="s">
        <v>2280</v>
      </c>
      <c r="B2729" s="107">
        <v>2500</v>
      </c>
      <c r="C2729" s="107" t="s">
        <v>1496</v>
      </c>
      <c r="D2729" s="110" t="s">
        <v>3028</v>
      </c>
      <c r="E2729" s="110" t="s">
        <v>4016</v>
      </c>
      <c r="F2729" s="63">
        <v>1059750</v>
      </c>
      <c r="G2729" s="1" t="s">
        <v>44</v>
      </c>
      <c r="H2729" s="45">
        <v>156</v>
      </c>
      <c r="I2729" s="106" t="s">
        <v>3983</v>
      </c>
      <c r="J2729" s="110" t="s">
        <v>4045</v>
      </c>
      <c r="K2729" s="107" t="s">
        <v>3078</v>
      </c>
      <c r="L2729" s="9">
        <v>400</v>
      </c>
      <c r="M2729" s="108">
        <v>62400</v>
      </c>
      <c r="N2729" s="5">
        <v>15001002</v>
      </c>
      <c r="O2729" s="1" t="s">
        <v>3981</v>
      </c>
      <c r="P2729" s="1" t="s">
        <v>226</v>
      </c>
      <c r="Q2729" s="107" t="s">
        <v>226</v>
      </c>
      <c r="R2729" s="16">
        <v>45717</v>
      </c>
      <c r="S2729" s="1" t="s">
        <v>4027</v>
      </c>
      <c r="T2729" s="62" t="s">
        <v>3079</v>
      </c>
    </row>
    <row r="2730" spans="1:20" ht="95.1" customHeight="1" x14ac:dyDescent="0.25">
      <c r="A2730" s="121" t="s">
        <v>2280</v>
      </c>
      <c r="B2730" s="107">
        <v>2500</v>
      </c>
      <c r="C2730" s="107" t="s">
        <v>1496</v>
      </c>
      <c r="D2730" s="107" t="s">
        <v>3029</v>
      </c>
      <c r="E2730" s="110" t="s">
        <v>2692</v>
      </c>
      <c r="F2730" s="63" t="s">
        <v>1133</v>
      </c>
      <c r="G2730" s="1" t="s">
        <v>44</v>
      </c>
      <c r="H2730" s="45">
        <v>12</v>
      </c>
      <c r="I2730" s="13" t="s">
        <v>2485</v>
      </c>
      <c r="J2730" s="1" t="s">
        <v>57</v>
      </c>
      <c r="K2730" s="107" t="s">
        <v>3080</v>
      </c>
      <c r="L2730" s="9">
        <v>20915.82</v>
      </c>
      <c r="M2730" s="108">
        <v>250989.84</v>
      </c>
      <c r="N2730" s="5" t="s">
        <v>12</v>
      </c>
      <c r="O2730" s="1" t="s">
        <v>230</v>
      </c>
      <c r="P2730" s="110" t="s">
        <v>1496</v>
      </c>
      <c r="Q2730" s="107" t="s">
        <v>226</v>
      </c>
      <c r="R2730" s="16">
        <v>45901</v>
      </c>
      <c r="S2730" s="1" t="s">
        <v>2776</v>
      </c>
      <c r="T2730" s="62" t="s">
        <v>3081</v>
      </c>
    </row>
    <row r="2731" spans="1:20" ht="95.1" customHeight="1" x14ac:dyDescent="0.25">
      <c r="A2731" s="121" t="s">
        <v>2280</v>
      </c>
      <c r="B2731" s="107">
        <v>2500</v>
      </c>
      <c r="C2731" s="107" t="s">
        <v>1496</v>
      </c>
      <c r="D2731" s="107" t="s">
        <v>3030</v>
      </c>
      <c r="E2731" s="1" t="s">
        <v>2699</v>
      </c>
      <c r="F2731" s="63" t="s">
        <v>1133</v>
      </c>
      <c r="G2731" s="1" t="s">
        <v>44</v>
      </c>
      <c r="H2731" s="45">
        <v>12</v>
      </c>
      <c r="I2731" s="7" t="s">
        <v>4042</v>
      </c>
      <c r="J2731" s="1" t="s">
        <v>57</v>
      </c>
      <c r="K2731" s="107" t="s">
        <v>3082</v>
      </c>
      <c r="L2731" s="9">
        <v>380</v>
      </c>
      <c r="M2731" s="108">
        <v>4560</v>
      </c>
      <c r="N2731" s="5">
        <v>15001002</v>
      </c>
      <c r="O2731" s="1" t="s">
        <v>1235</v>
      </c>
      <c r="P2731" s="110" t="s">
        <v>1496</v>
      </c>
      <c r="Q2731" s="107" t="s">
        <v>226</v>
      </c>
      <c r="R2731" s="16" t="s">
        <v>1496</v>
      </c>
      <c r="S2731" s="1" t="s">
        <v>4027</v>
      </c>
      <c r="T2731" s="62" t="s">
        <v>3083</v>
      </c>
    </row>
    <row r="2732" spans="1:20" ht="95.1" customHeight="1" x14ac:dyDescent="0.25">
      <c r="A2732" s="121" t="s">
        <v>2280</v>
      </c>
      <c r="B2732" s="107">
        <v>2500</v>
      </c>
      <c r="C2732" s="107" t="s">
        <v>1496</v>
      </c>
      <c r="D2732" s="107" t="s">
        <v>3031</v>
      </c>
      <c r="E2732" s="1" t="s">
        <v>2699</v>
      </c>
      <c r="F2732" s="63" t="s">
        <v>1133</v>
      </c>
      <c r="G2732" s="1" t="s">
        <v>44</v>
      </c>
      <c r="H2732" s="45">
        <v>12</v>
      </c>
      <c r="I2732" s="7" t="s">
        <v>4042</v>
      </c>
      <c r="J2732" s="1" t="s">
        <v>57</v>
      </c>
      <c r="K2732" s="107" t="s">
        <v>3084</v>
      </c>
      <c r="L2732" s="9">
        <v>108</v>
      </c>
      <c r="M2732" s="108">
        <v>1296</v>
      </c>
      <c r="N2732" s="5">
        <v>15001002</v>
      </c>
      <c r="O2732" s="1" t="s">
        <v>152</v>
      </c>
      <c r="P2732" s="110" t="s">
        <v>1496</v>
      </c>
      <c r="Q2732" s="107" t="s">
        <v>226</v>
      </c>
      <c r="R2732" s="16" t="s">
        <v>1496</v>
      </c>
      <c r="S2732" s="1" t="s">
        <v>4027</v>
      </c>
      <c r="T2732" s="62" t="s">
        <v>3085</v>
      </c>
    </row>
    <row r="2733" spans="1:20" ht="95.1" customHeight="1" x14ac:dyDescent="0.25">
      <c r="A2733" s="121" t="s">
        <v>2280</v>
      </c>
      <c r="B2733" s="107">
        <v>2500</v>
      </c>
      <c r="C2733" s="107" t="s">
        <v>1496</v>
      </c>
      <c r="D2733" s="107" t="s">
        <v>3032</v>
      </c>
      <c r="E2733" s="1" t="s">
        <v>2744</v>
      </c>
      <c r="F2733" s="63" t="s">
        <v>1133</v>
      </c>
      <c r="G2733" s="1" t="s">
        <v>44</v>
      </c>
      <c r="H2733" s="45">
        <v>12</v>
      </c>
      <c r="I2733" s="106" t="s">
        <v>3984</v>
      </c>
      <c r="J2733" s="1" t="s">
        <v>57</v>
      </c>
      <c r="K2733" s="107" t="s">
        <v>3086</v>
      </c>
      <c r="L2733" s="9">
        <v>2934</v>
      </c>
      <c r="M2733" s="108">
        <v>35208</v>
      </c>
      <c r="N2733" s="5">
        <v>15001002</v>
      </c>
      <c r="O2733" s="1" t="s">
        <v>3982</v>
      </c>
      <c r="P2733" s="110" t="s">
        <v>1496</v>
      </c>
      <c r="Q2733" s="107" t="s">
        <v>226</v>
      </c>
      <c r="R2733" s="16" t="s">
        <v>1496</v>
      </c>
      <c r="S2733" s="1" t="s">
        <v>4027</v>
      </c>
      <c r="T2733" s="62" t="s">
        <v>3087</v>
      </c>
    </row>
    <row r="2734" spans="1:20" ht="95.1" customHeight="1" x14ac:dyDescent="0.25">
      <c r="A2734" s="121" t="s">
        <v>2280</v>
      </c>
      <c r="B2734" s="107">
        <v>2500</v>
      </c>
      <c r="C2734" s="107" t="s">
        <v>1496</v>
      </c>
      <c r="D2734" s="107" t="s">
        <v>3033</v>
      </c>
      <c r="E2734" s="1" t="s">
        <v>2699</v>
      </c>
      <c r="F2734" s="63" t="s">
        <v>1133</v>
      </c>
      <c r="G2734" s="1" t="s">
        <v>44</v>
      </c>
      <c r="H2734" s="45">
        <v>2</v>
      </c>
      <c r="I2734" s="106" t="s">
        <v>3997</v>
      </c>
      <c r="J2734" s="1" t="s">
        <v>57</v>
      </c>
      <c r="K2734" s="107" t="s">
        <v>3088</v>
      </c>
      <c r="L2734" s="9">
        <v>1000</v>
      </c>
      <c r="M2734" s="108">
        <v>2000</v>
      </c>
      <c r="N2734" s="5">
        <v>15001002</v>
      </c>
      <c r="O2734" s="1" t="s">
        <v>2736</v>
      </c>
      <c r="P2734" s="1" t="s">
        <v>57</v>
      </c>
      <c r="Q2734" s="107" t="s">
        <v>226</v>
      </c>
      <c r="R2734" s="16" t="s">
        <v>1496</v>
      </c>
      <c r="S2734" s="1" t="s">
        <v>2776</v>
      </c>
      <c r="T2734" s="62" t="s">
        <v>3089</v>
      </c>
    </row>
    <row r="2735" spans="1:20" ht="95.1" customHeight="1" x14ac:dyDescent="0.25">
      <c r="A2735" s="121" t="s">
        <v>2280</v>
      </c>
      <c r="B2735" s="107">
        <v>2500</v>
      </c>
      <c r="C2735" s="107" t="s">
        <v>1496</v>
      </c>
      <c r="D2735" s="107" t="s">
        <v>3034</v>
      </c>
      <c r="E2735" s="1" t="s">
        <v>2699</v>
      </c>
      <c r="F2735" s="63" t="s">
        <v>1133</v>
      </c>
      <c r="G2735" s="1" t="s">
        <v>44</v>
      </c>
      <c r="H2735" s="45">
        <v>4</v>
      </c>
      <c r="I2735" s="106" t="s">
        <v>3993</v>
      </c>
      <c r="J2735" s="1" t="s">
        <v>57</v>
      </c>
      <c r="K2735" s="107" t="s">
        <v>3090</v>
      </c>
      <c r="L2735" s="9">
        <v>3000</v>
      </c>
      <c r="M2735" s="108">
        <v>12000</v>
      </c>
      <c r="N2735" s="5">
        <v>15001002</v>
      </c>
      <c r="O2735" s="1" t="s">
        <v>45</v>
      </c>
      <c r="P2735" s="1" t="s">
        <v>57</v>
      </c>
      <c r="Q2735" s="107" t="s">
        <v>226</v>
      </c>
      <c r="R2735" s="16" t="s">
        <v>1496</v>
      </c>
      <c r="S2735" s="1" t="s">
        <v>4027</v>
      </c>
      <c r="T2735" s="62" t="s">
        <v>3091</v>
      </c>
    </row>
    <row r="2736" spans="1:20" ht="95.1" customHeight="1" x14ac:dyDescent="0.25">
      <c r="A2736" s="121" t="s">
        <v>2280</v>
      </c>
      <c r="B2736" s="107">
        <v>2500</v>
      </c>
      <c r="C2736" s="107" t="s">
        <v>1496</v>
      </c>
      <c r="D2736" s="107" t="s">
        <v>3035</v>
      </c>
      <c r="E2736" s="1" t="s">
        <v>887</v>
      </c>
      <c r="F2736" s="63">
        <v>1032855</v>
      </c>
      <c r="G2736" s="1" t="s">
        <v>44</v>
      </c>
      <c r="H2736" s="45">
        <v>10</v>
      </c>
      <c r="I2736" s="106" t="s">
        <v>3956</v>
      </c>
      <c r="J2736" s="1" t="s">
        <v>57</v>
      </c>
      <c r="K2736" s="107" t="s">
        <v>3092</v>
      </c>
      <c r="L2736" s="9">
        <v>8.1999999999999993</v>
      </c>
      <c r="M2736" s="108">
        <v>82</v>
      </c>
      <c r="N2736" s="5" t="s">
        <v>12</v>
      </c>
      <c r="O2736" s="1" t="s">
        <v>21</v>
      </c>
      <c r="P2736" s="1" t="s">
        <v>57</v>
      </c>
      <c r="Q2736" s="107" t="s">
        <v>3093</v>
      </c>
      <c r="R2736" s="16" t="s">
        <v>3058</v>
      </c>
      <c r="S2736" s="1" t="s">
        <v>2776</v>
      </c>
      <c r="T2736" s="62" t="s">
        <v>3094</v>
      </c>
    </row>
    <row r="2737" spans="1:20" ht="95.1" customHeight="1" x14ac:dyDescent="0.25">
      <c r="A2737" s="121" t="s">
        <v>2280</v>
      </c>
      <c r="B2737" s="107">
        <v>2500</v>
      </c>
      <c r="C2737" s="107" t="s">
        <v>1496</v>
      </c>
      <c r="D2737" s="107" t="s">
        <v>3035</v>
      </c>
      <c r="E2737" s="1" t="s">
        <v>887</v>
      </c>
      <c r="F2737" s="63">
        <v>8415056500006</v>
      </c>
      <c r="G2737" s="1" t="s">
        <v>44</v>
      </c>
      <c r="H2737" s="45">
        <v>10</v>
      </c>
      <c r="I2737" s="106" t="s">
        <v>3956</v>
      </c>
      <c r="J2737" s="1" t="s">
        <v>57</v>
      </c>
      <c r="K2737" s="107" t="s">
        <v>3095</v>
      </c>
      <c r="L2737" s="9">
        <v>11.9</v>
      </c>
      <c r="M2737" s="108">
        <v>119</v>
      </c>
      <c r="N2737" s="5" t="s">
        <v>12</v>
      </c>
      <c r="O2737" s="1" t="s">
        <v>21</v>
      </c>
      <c r="P2737" s="1" t="s">
        <v>57</v>
      </c>
      <c r="Q2737" s="107" t="s">
        <v>3093</v>
      </c>
      <c r="R2737" s="16" t="s">
        <v>3058</v>
      </c>
      <c r="S2737" s="1" t="s">
        <v>2776</v>
      </c>
      <c r="T2737" s="62" t="s">
        <v>3094</v>
      </c>
    </row>
    <row r="2738" spans="1:20" ht="95.1" customHeight="1" x14ac:dyDescent="0.25">
      <c r="A2738" s="121" t="s">
        <v>2280</v>
      </c>
      <c r="B2738" s="107">
        <v>2500</v>
      </c>
      <c r="C2738" s="107" t="s">
        <v>1496</v>
      </c>
      <c r="D2738" s="107" t="s">
        <v>3035</v>
      </c>
      <c r="E2738" s="1" t="s">
        <v>887</v>
      </c>
      <c r="F2738" s="63">
        <v>1010711</v>
      </c>
      <c r="G2738" s="1" t="s">
        <v>44</v>
      </c>
      <c r="H2738" s="45">
        <v>2</v>
      </c>
      <c r="I2738" s="106" t="s">
        <v>3956</v>
      </c>
      <c r="J2738" s="1" t="s">
        <v>57</v>
      </c>
      <c r="K2738" s="107" t="s">
        <v>3096</v>
      </c>
      <c r="L2738" s="9">
        <v>10.9</v>
      </c>
      <c r="M2738" s="108">
        <v>21.8</v>
      </c>
      <c r="N2738" s="5" t="s">
        <v>12</v>
      </c>
      <c r="O2738" s="1" t="s">
        <v>21</v>
      </c>
      <c r="P2738" s="1" t="s">
        <v>57</v>
      </c>
      <c r="Q2738" s="107" t="s">
        <v>3093</v>
      </c>
      <c r="R2738" s="16" t="s">
        <v>3058</v>
      </c>
      <c r="S2738" s="1" t="s">
        <v>2776</v>
      </c>
      <c r="T2738" s="62" t="s">
        <v>3094</v>
      </c>
    </row>
    <row r="2739" spans="1:20" ht="95.1" customHeight="1" x14ac:dyDescent="0.25">
      <c r="A2739" s="121" t="s">
        <v>2280</v>
      </c>
      <c r="B2739" s="107">
        <v>2500</v>
      </c>
      <c r="C2739" s="107" t="s">
        <v>1496</v>
      </c>
      <c r="D2739" s="107" t="s">
        <v>3035</v>
      </c>
      <c r="E2739" s="1" t="s">
        <v>887</v>
      </c>
      <c r="F2739" s="63">
        <v>7920056800001</v>
      </c>
      <c r="G2739" s="110" t="s">
        <v>4058</v>
      </c>
      <c r="H2739" s="45">
        <v>70</v>
      </c>
      <c r="I2739" s="106" t="s">
        <v>3956</v>
      </c>
      <c r="J2739" s="1" t="s">
        <v>57</v>
      </c>
      <c r="K2739" s="107" t="s">
        <v>3097</v>
      </c>
      <c r="L2739" s="9">
        <v>8.4</v>
      </c>
      <c r="M2739" s="108">
        <v>588</v>
      </c>
      <c r="N2739" s="5" t="s">
        <v>12</v>
      </c>
      <c r="O2739" s="1" t="s">
        <v>21</v>
      </c>
      <c r="P2739" s="1" t="s">
        <v>57</v>
      </c>
      <c r="Q2739" s="107" t="s">
        <v>3093</v>
      </c>
      <c r="R2739" s="16" t="s">
        <v>3058</v>
      </c>
      <c r="S2739" s="1" t="s">
        <v>2776</v>
      </c>
      <c r="T2739" s="62" t="s">
        <v>3094</v>
      </c>
    </row>
    <row r="2740" spans="1:20" ht="95.1" customHeight="1" x14ac:dyDescent="0.25">
      <c r="A2740" s="121" t="s">
        <v>2280</v>
      </c>
      <c r="B2740" s="107">
        <v>2500</v>
      </c>
      <c r="C2740" s="107" t="s">
        <v>1496</v>
      </c>
      <c r="D2740" s="107" t="s">
        <v>3035</v>
      </c>
      <c r="E2740" s="1" t="s">
        <v>887</v>
      </c>
      <c r="F2740" s="63" t="s">
        <v>1133</v>
      </c>
      <c r="G2740" s="110" t="s">
        <v>4058</v>
      </c>
      <c r="H2740" s="45">
        <v>40</v>
      </c>
      <c r="I2740" s="106" t="s">
        <v>3956</v>
      </c>
      <c r="J2740" s="1" t="s">
        <v>57</v>
      </c>
      <c r="K2740" s="107" t="s">
        <v>3098</v>
      </c>
      <c r="L2740" s="9">
        <v>8.4</v>
      </c>
      <c r="M2740" s="108">
        <v>336</v>
      </c>
      <c r="N2740" s="5" t="s">
        <v>12</v>
      </c>
      <c r="O2740" s="1" t="s">
        <v>21</v>
      </c>
      <c r="P2740" s="1" t="s">
        <v>57</v>
      </c>
      <c r="Q2740" s="107" t="s">
        <v>3093</v>
      </c>
      <c r="R2740" s="16" t="s">
        <v>3058</v>
      </c>
      <c r="S2740" s="1" t="s">
        <v>2776</v>
      </c>
      <c r="T2740" s="62" t="s">
        <v>3094</v>
      </c>
    </row>
    <row r="2741" spans="1:20" ht="95.1" customHeight="1" x14ac:dyDescent="0.25">
      <c r="A2741" s="121" t="s">
        <v>2280</v>
      </c>
      <c r="B2741" s="107">
        <v>2500</v>
      </c>
      <c r="C2741" s="107" t="s">
        <v>1496</v>
      </c>
      <c r="D2741" s="107" t="s">
        <v>3035</v>
      </c>
      <c r="E2741" s="1" t="s">
        <v>887</v>
      </c>
      <c r="F2741" s="63">
        <v>1041060</v>
      </c>
      <c r="G2741" s="110" t="s">
        <v>4058</v>
      </c>
      <c r="H2741" s="45">
        <v>5</v>
      </c>
      <c r="I2741" s="106" t="s">
        <v>3956</v>
      </c>
      <c r="J2741" s="1" t="s">
        <v>57</v>
      </c>
      <c r="K2741" s="107" t="s">
        <v>3099</v>
      </c>
      <c r="L2741" s="9">
        <v>13.9</v>
      </c>
      <c r="M2741" s="108">
        <v>69.5</v>
      </c>
      <c r="N2741" s="5" t="s">
        <v>12</v>
      </c>
      <c r="O2741" s="1" t="s">
        <v>21</v>
      </c>
      <c r="P2741" s="1" t="s">
        <v>57</v>
      </c>
      <c r="Q2741" s="107" t="s">
        <v>3093</v>
      </c>
      <c r="R2741" s="16" t="s">
        <v>3058</v>
      </c>
      <c r="S2741" s="1" t="s">
        <v>2776</v>
      </c>
      <c r="T2741" s="62" t="s">
        <v>3094</v>
      </c>
    </row>
    <row r="2742" spans="1:20" ht="95.1" customHeight="1" x14ac:dyDescent="0.25">
      <c r="A2742" s="121" t="s">
        <v>2280</v>
      </c>
      <c r="B2742" s="107">
        <v>2500</v>
      </c>
      <c r="C2742" s="107" t="s">
        <v>1496</v>
      </c>
      <c r="D2742" s="107" t="s">
        <v>3035</v>
      </c>
      <c r="E2742" s="1" t="s">
        <v>887</v>
      </c>
      <c r="F2742" s="63">
        <v>1037097</v>
      </c>
      <c r="G2742" s="1" t="s">
        <v>44</v>
      </c>
      <c r="H2742" s="45">
        <v>20</v>
      </c>
      <c r="I2742" s="106" t="s">
        <v>3956</v>
      </c>
      <c r="J2742" s="1" t="s">
        <v>57</v>
      </c>
      <c r="K2742" s="107" t="s">
        <v>3100</v>
      </c>
      <c r="L2742" s="9">
        <v>5.9</v>
      </c>
      <c r="M2742" s="108">
        <v>118</v>
      </c>
      <c r="N2742" s="5" t="s">
        <v>12</v>
      </c>
      <c r="O2742" s="1" t="s">
        <v>21</v>
      </c>
      <c r="P2742" s="1" t="s">
        <v>57</v>
      </c>
      <c r="Q2742" s="107" t="s">
        <v>3093</v>
      </c>
      <c r="R2742" s="16" t="s">
        <v>3058</v>
      </c>
      <c r="S2742" s="1" t="s">
        <v>2776</v>
      </c>
      <c r="T2742" s="62" t="s">
        <v>3094</v>
      </c>
    </row>
    <row r="2743" spans="1:20" ht="95.1" customHeight="1" x14ac:dyDescent="0.25">
      <c r="A2743" s="121" t="s">
        <v>2280</v>
      </c>
      <c r="B2743" s="107">
        <v>2500</v>
      </c>
      <c r="C2743" s="107" t="s">
        <v>1496</v>
      </c>
      <c r="D2743" s="107" t="s">
        <v>3035</v>
      </c>
      <c r="E2743" s="1" t="s">
        <v>887</v>
      </c>
      <c r="F2743" s="63">
        <v>1070157</v>
      </c>
      <c r="G2743" s="110" t="s">
        <v>4058</v>
      </c>
      <c r="H2743" s="45">
        <v>50</v>
      </c>
      <c r="I2743" s="106" t="s">
        <v>3956</v>
      </c>
      <c r="J2743" s="1" t="s">
        <v>57</v>
      </c>
      <c r="K2743" s="107" t="s">
        <v>3101</v>
      </c>
      <c r="L2743" s="9">
        <v>30</v>
      </c>
      <c r="M2743" s="108">
        <v>1500</v>
      </c>
      <c r="N2743" s="5" t="s">
        <v>12</v>
      </c>
      <c r="O2743" s="1" t="s">
        <v>21</v>
      </c>
      <c r="P2743" s="1" t="s">
        <v>57</v>
      </c>
      <c r="Q2743" s="107" t="s">
        <v>3093</v>
      </c>
      <c r="R2743" s="16" t="s">
        <v>3058</v>
      </c>
      <c r="S2743" s="1" t="s">
        <v>2776</v>
      </c>
      <c r="T2743" s="62" t="s">
        <v>3094</v>
      </c>
    </row>
    <row r="2744" spans="1:20" ht="95.1" customHeight="1" x14ac:dyDescent="0.25">
      <c r="A2744" s="121" t="s">
        <v>2280</v>
      </c>
      <c r="B2744" s="107">
        <v>2500</v>
      </c>
      <c r="C2744" s="107" t="s">
        <v>1496</v>
      </c>
      <c r="D2744" s="107" t="s">
        <v>3035</v>
      </c>
      <c r="E2744" s="1" t="s">
        <v>887</v>
      </c>
      <c r="F2744" s="63" t="s">
        <v>1133</v>
      </c>
      <c r="G2744" s="1" t="s">
        <v>44</v>
      </c>
      <c r="H2744" s="45">
        <v>200</v>
      </c>
      <c r="I2744" s="106" t="s">
        <v>3956</v>
      </c>
      <c r="J2744" s="1" t="s">
        <v>57</v>
      </c>
      <c r="K2744" s="107" t="s">
        <v>3102</v>
      </c>
      <c r="L2744" s="9">
        <v>1</v>
      </c>
      <c r="M2744" s="108">
        <v>200</v>
      </c>
      <c r="N2744" s="5">
        <v>15001002</v>
      </c>
      <c r="O2744" s="1" t="s">
        <v>21</v>
      </c>
      <c r="P2744" s="1" t="s">
        <v>57</v>
      </c>
      <c r="Q2744" s="107" t="s">
        <v>3093</v>
      </c>
      <c r="R2744" s="16" t="s">
        <v>3058</v>
      </c>
      <c r="S2744" s="1" t="s">
        <v>2776</v>
      </c>
      <c r="T2744" s="62" t="s">
        <v>3094</v>
      </c>
    </row>
    <row r="2745" spans="1:20" ht="95.1" customHeight="1" x14ac:dyDescent="0.25">
      <c r="A2745" s="121" t="s">
        <v>2280</v>
      </c>
      <c r="B2745" s="107">
        <v>2500</v>
      </c>
      <c r="C2745" s="107" t="s">
        <v>1496</v>
      </c>
      <c r="D2745" s="107" t="s">
        <v>3035</v>
      </c>
      <c r="E2745" s="1" t="s">
        <v>887</v>
      </c>
      <c r="F2745" s="63">
        <v>1091627</v>
      </c>
      <c r="G2745" s="1" t="s">
        <v>3039</v>
      </c>
      <c r="H2745" s="45">
        <v>150</v>
      </c>
      <c r="I2745" s="106" t="s">
        <v>3956</v>
      </c>
      <c r="J2745" s="1" t="s">
        <v>57</v>
      </c>
      <c r="K2745" s="107" t="s">
        <v>3103</v>
      </c>
      <c r="L2745" s="9">
        <v>150</v>
      </c>
      <c r="M2745" s="108">
        <v>22500</v>
      </c>
      <c r="N2745" s="5">
        <v>15001002</v>
      </c>
      <c r="O2745" s="1" t="s">
        <v>21</v>
      </c>
      <c r="P2745" s="1" t="s">
        <v>57</v>
      </c>
      <c r="Q2745" s="107" t="s">
        <v>3093</v>
      </c>
      <c r="R2745" s="16" t="s">
        <v>3058</v>
      </c>
      <c r="S2745" s="1" t="s">
        <v>2776</v>
      </c>
      <c r="T2745" s="62" t="s">
        <v>3094</v>
      </c>
    </row>
    <row r="2746" spans="1:20" ht="95.1" customHeight="1" x14ac:dyDescent="0.25">
      <c r="A2746" s="121" t="s">
        <v>2280</v>
      </c>
      <c r="B2746" s="107">
        <v>2500</v>
      </c>
      <c r="C2746" s="107" t="s">
        <v>1496</v>
      </c>
      <c r="D2746" s="107" t="s">
        <v>3035</v>
      </c>
      <c r="E2746" s="1" t="s">
        <v>887</v>
      </c>
      <c r="F2746" s="63">
        <v>1091628</v>
      </c>
      <c r="G2746" s="1" t="s">
        <v>3039</v>
      </c>
      <c r="H2746" s="45">
        <v>50</v>
      </c>
      <c r="I2746" s="106" t="s">
        <v>3956</v>
      </c>
      <c r="J2746" s="1" t="s">
        <v>57</v>
      </c>
      <c r="K2746" s="107" t="s">
        <v>3104</v>
      </c>
      <c r="L2746" s="9">
        <v>150</v>
      </c>
      <c r="M2746" s="108">
        <v>7500</v>
      </c>
      <c r="N2746" s="5">
        <v>15001002</v>
      </c>
      <c r="O2746" s="1" t="s">
        <v>21</v>
      </c>
      <c r="P2746" s="1" t="s">
        <v>57</v>
      </c>
      <c r="Q2746" s="107" t="s">
        <v>3093</v>
      </c>
      <c r="R2746" s="16" t="s">
        <v>3058</v>
      </c>
      <c r="S2746" s="1" t="s">
        <v>2776</v>
      </c>
      <c r="T2746" s="62" t="s">
        <v>3094</v>
      </c>
    </row>
    <row r="2747" spans="1:20" ht="95.1" customHeight="1" x14ac:dyDescent="0.25">
      <c r="A2747" s="121" t="s">
        <v>2280</v>
      </c>
      <c r="B2747" s="107">
        <v>2500</v>
      </c>
      <c r="C2747" s="107" t="s">
        <v>1496</v>
      </c>
      <c r="D2747" s="107" t="s">
        <v>3035</v>
      </c>
      <c r="E2747" s="1" t="s">
        <v>887</v>
      </c>
      <c r="F2747" s="63">
        <v>1064719</v>
      </c>
      <c r="G2747" s="110" t="s">
        <v>4058</v>
      </c>
      <c r="H2747" s="45">
        <v>10</v>
      </c>
      <c r="I2747" s="106" t="s">
        <v>3956</v>
      </c>
      <c r="J2747" s="1" t="s">
        <v>57</v>
      </c>
      <c r="K2747" s="107" t="s">
        <v>3105</v>
      </c>
      <c r="L2747" s="9">
        <v>1.3</v>
      </c>
      <c r="M2747" s="108">
        <v>13</v>
      </c>
      <c r="N2747" s="5">
        <v>15001002</v>
      </c>
      <c r="O2747" s="1" t="s">
        <v>21</v>
      </c>
      <c r="P2747" s="1" t="s">
        <v>57</v>
      </c>
      <c r="Q2747" s="107" t="s">
        <v>3093</v>
      </c>
      <c r="R2747" s="16" t="s">
        <v>3058</v>
      </c>
      <c r="S2747" s="1" t="s">
        <v>2776</v>
      </c>
      <c r="T2747" s="62" t="s">
        <v>3094</v>
      </c>
    </row>
    <row r="2748" spans="1:20" ht="95.1" customHeight="1" x14ac:dyDescent="0.25">
      <c r="A2748" s="121" t="s">
        <v>2280</v>
      </c>
      <c r="B2748" s="107">
        <v>2500</v>
      </c>
      <c r="C2748" s="107" t="s">
        <v>1496</v>
      </c>
      <c r="D2748" s="107" t="s">
        <v>3035</v>
      </c>
      <c r="E2748" s="1" t="s">
        <v>887</v>
      </c>
      <c r="F2748" s="63">
        <v>1033535</v>
      </c>
      <c r="G2748" s="110" t="s">
        <v>4058</v>
      </c>
      <c r="H2748" s="45">
        <v>800</v>
      </c>
      <c r="I2748" s="106" t="s">
        <v>3956</v>
      </c>
      <c r="J2748" s="1" t="s">
        <v>57</v>
      </c>
      <c r="K2748" s="107" t="s">
        <v>3106</v>
      </c>
      <c r="L2748" s="9">
        <v>1.1200000000000001</v>
      </c>
      <c r="M2748" s="108">
        <v>896</v>
      </c>
      <c r="N2748" s="5">
        <v>15001002</v>
      </c>
      <c r="O2748" s="1" t="s">
        <v>21</v>
      </c>
      <c r="P2748" s="1" t="s">
        <v>57</v>
      </c>
      <c r="Q2748" s="107" t="s">
        <v>3093</v>
      </c>
      <c r="R2748" s="16" t="s">
        <v>3058</v>
      </c>
      <c r="S2748" s="1" t="s">
        <v>2776</v>
      </c>
      <c r="T2748" s="62" t="s">
        <v>3094</v>
      </c>
    </row>
    <row r="2749" spans="1:20" ht="95.1" customHeight="1" x14ac:dyDescent="0.25">
      <c r="A2749" s="121" t="s">
        <v>2280</v>
      </c>
      <c r="B2749" s="107">
        <v>2500</v>
      </c>
      <c r="C2749" s="107" t="s">
        <v>1496</v>
      </c>
      <c r="D2749" s="107" t="s">
        <v>3035</v>
      </c>
      <c r="E2749" s="1" t="s">
        <v>887</v>
      </c>
      <c r="F2749" s="63">
        <v>1006155</v>
      </c>
      <c r="G2749" s="110" t="s">
        <v>4058</v>
      </c>
      <c r="H2749" s="45">
        <v>2000</v>
      </c>
      <c r="I2749" s="106" t="s">
        <v>3956</v>
      </c>
      <c r="J2749" s="1" t="s">
        <v>57</v>
      </c>
      <c r="K2749" s="107" t="s">
        <v>3107</v>
      </c>
      <c r="L2749" s="9">
        <v>1.1200000000000001</v>
      </c>
      <c r="M2749" s="108">
        <v>2240</v>
      </c>
      <c r="N2749" s="5">
        <v>15001002</v>
      </c>
      <c r="O2749" s="1" t="s">
        <v>21</v>
      </c>
      <c r="P2749" s="1" t="s">
        <v>57</v>
      </c>
      <c r="Q2749" s="107" t="s">
        <v>3093</v>
      </c>
      <c r="R2749" s="16" t="s">
        <v>3058</v>
      </c>
      <c r="S2749" s="1" t="s">
        <v>2776</v>
      </c>
      <c r="T2749" s="62" t="s">
        <v>3094</v>
      </c>
    </row>
    <row r="2750" spans="1:20" ht="95.1" customHeight="1" x14ac:dyDescent="0.25">
      <c r="A2750" s="121" t="s">
        <v>2280</v>
      </c>
      <c r="B2750" s="107">
        <v>2500</v>
      </c>
      <c r="C2750" s="107" t="s">
        <v>1496</v>
      </c>
      <c r="D2750" s="107" t="s">
        <v>3035</v>
      </c>
      <c r="E2750" s="1" t="s">
        <v>887</v>
      </c>
      <c r="F2750" s="63">
        <v>1006156</v>
      </c>
      <c r="G2750" s="110" t="s">
        <v>4058</v>
      </c>
      <c r="H2750" s="45">
        <v>500</v>
      </c>
      <c r="I2750" s="106" t="s">
        <v>3956</v>
      </c>
      <c r="J2750" s="1" t="s">
        <v>57</v>
      </c>
      <c r="K2750" s="107" t="s">
        <v>3108</v>
      </c>
      <c r="L2750" s="9">
        <v>1.1200000000000001</v>
      </c>
      <c r="M2750" s="108">
        <v>560</v>
      </c>
      <c r="N2750" s="5">
        <v>15001002</v>
      </c>
      <c r="O2750" s="1" t="s">
        <v>21</v>
      </c>
      <c r="P2750" s="1" t="s">
        <v>57</v>
      </c>
      <c r="Q2750" s="107" t="s">
        <v>3093</v>
      </c>
      <c r="R2750" s="16" t="s">
        <v>3058</v>
      </c>
      <c r="S2750" s="1" t="s">
        <v>2776</v>
      </c>
      <c r="T2750" s="62" t="s">
        <v>3094</v>
      </c>
    </row>
    <row r="2751" spans="1:20" ht="95.1" customHeight="1" x14ac:dyDescent="0.25">
      <c r="A2751" s="121" t="s">
        <v>2280</v>
      </c>
      <c r="B2751" s="107">
        <v>2500</v>
      </c>
      <c r="C2751" s="107" t="s">
        <v>1496</v>
      </c>
      <c r="D2751" s="107" t="s">
        <v>3035</v>
      </c>
      <c r="E2751" s="1" t="s">
        <v>887</v>
      </c>
      <c r="F2751" s="63">
        <v>1006157</v>
      </c>
      <c r="G2751" s="110" t="s">
        <v>4058</v>
      </c>
      <c r="H2751" s="45">
        <v>50</v>
      </c>
      <c r="I2751" s="106" t="s">
        <v>3956</v>
      </c>
      <c r="J2751" s="1" t="s">
        <v>57</v>
      </c>
      <c r="K2751" s="107" t="s">
        <v>3109</v>
      </c>
      <c r="L2751" s="9">
        <v>1.1200000000000001</v>
      </c>
      <c r="M2751" s="108">
        <v>56</v>
      </c>
      <c r="N2751" s="5">
        <v>15001002</v>
      </c>
      <c r="O2751" s="1" t="s">
        <v>21</v>
      </c>
      <c r="P2751" s="1" t="s">
        <v>57</v>
      </c>
      <c r="Q2751" s="107" t="s">
        <v>3093</v>
      </c>
      <c r="R2751" s="16" t="s">
        <v>3058</v>
      </c>
      <c r="S2751" s="1" t="s">
        <v>2776</v>
      </c>
      <c r="T2751" s="62" t="s">
        <v>3094</v>
      </c>
    </row>
    <row r="2752" spans="1:20" ht="95.1" customHeight="1" x14ac:dyDescent="0.25">
      <c r="A2752" s="121" t="s">
        <v>2280</v>
      </c>
      <c r="B2752" s="107">
        <v>2500</v>
      </c>
      <c r="C2752" s="107" t="s">
        <v>1496</v>
      </c>
      <c r="D2752" s="107" t="s">
        <v>3035</v>
      </c>
      <c r="E2752" s="1" t="s">
        <v>887</v>
      </c>
      <c r="F2752" s="63">
        <v>1084182</v>
      </c>
      <c r="G2752" s="1" t="s">
        <v>3039</v>
      </c>
      <c r="H2752" s="45">
        <v>1100</v>
      </c>
      <c r="I2752" s="106" t="s">
        <v>3956</v>
      </c>
      <c r="J2752" s="1" t="s">
        <v>57</v>
      </c>
      <c r="K2752" s="107" t="s">
        <v>3110</v>
      </c>
      <c r="L2752" s="9">
        <v>11.27</v>
      </c>
      <c r="M2752" s="108">
        <v>12397</v>
      </c>
      <c r="N2752" s="5">
        <v>15001002</v>
      </c>
      <c r="O2752" s="1" t="s">
        <v>21</v>
      </c>
      <c r="P2752" s="1" t="s">
        <v>57</v>
      </c>
      <c r="Q2752" s="107" t="s">
        <v>3093</v>
      </c>
      <c r="R2752" s="16" t="s">
        <v>3058</v>
      </c>
      <c r="S2752" s="1" t="s">
        <v>2776</v>
      </c>
      <c r="T2752" s="62" t="s">
        <v>3094</v>
      </c>
    </row>
    <row r="2753" spans="1:20" ht="95.1" customHeight="1" x14ac:dyDescent="0.25">
      <c r="A2753" s="121" t="s">
        <v>2280</v>
      </c>
      <c r="B2753" s="107">
        <v>2500</v>
      </c>
      <c r="C2753" s="107" t="s">
        <v>1496</v>
      </c>
      <c r="D2753" s="107" t="s">
        <v>3035</v>
      </c>
      <c r="E2753" s="1" t="s">
        <v>887</v>
      </c>
      <c r="F2753" s="63">
        <v>1084185</v>
      </c>
      <c r="G2753" s="1" t="s">
        <v>3039</v>
      </c>
      <c r="H2753" s="45">
        <v>350</v>
      </c>
      <c r="I2753" s="106" t="s">
        <v>3956</v>
      </c>
      <c r="J2753" s="1" t="s">
        <v>57</v>
      </c>
      <c r="K2753" s="107" t="s">
        <v>3111</v>
      </c>
      <c r="L2753" s="9">
        <v>11.27</v>
      </c>
      <c r="M2753" s="108">
        <v>3944.5</v>
      </c>
      <c r="N2753" s="5">
        <v>15001002</v>
      </c>
      <c r="O2753" s="1" t="s">
        <v>21</v>
      </c>
      <c r="P2753" s="1" t="s">
        <v>57</v>
      </c>
      <c r="Q2753" s="107" t="s">
        <v>3093</v>
      </c>
      <c r="R2753" s="16" t="s">
        <v>3058</v>
      </c>
      <c r="S2753" s="1" t="s">
        <v>2776</v>
      </c>
      <c r="T2753" s="62" t="s">
        <v>3094</v>
      </c>
    </row>
    <row r="2754" spans="1:20" ht="95.1" customHeight="1" x14ac:dyDescent="0.25">
      <c r="A2754" s="121" t="s">
        <v>2280</v>
      </c>
      <c r="B2754" s="107">
        <v>2500</v>
      </c>
      <c r="C2754" s="107" t="s">
        <v>1496</v>
      </c>
      <c r="D2754" s="107" t="s">
        <v>3035</v>
      </c>
      <c r="E2754" s="1" t="s">
        <v>887</v>
      </c>
      <c r="F2754" s="63">
        <v>1069579</v>
      </c>
      <c r="G2754" s="1" t="s">
        <v>3039</v>
      </c>
      <c r="H2754" s="45">
        <v>20</v>
      </c>
      <c r="I2754" s="106" t="s">
        <v>3956</v>
      </c>
      <c r="J2754" s="1" t="s">
        <v>57</v>
      </c>
      <c r="K2754" s="107" t="s">
        <v>3112</v>
      </c>
      <c r="L2754" s="9">
        <v>11.7</v>
      </c>
      <c r="M2754" s="108">
        <v>234</v>
      </c>
      <c r="N2754" s="5">
        <v>15001002</v>
      </c>
      <c r="O2754" s="1" t="s">
        <v>21</v>
      </c>
      <c r="P2754" s="1" t="s">
        <v>57</v>
      </c>
      <c r="Q2754" s="107" t="s">
        <v>3093</v>
      </c>
      <c r="R2754" s="16" t="s">
        <v>3058</v>
      </c>
      <c r="S2754" s="1" t="s">
        <v>2776</v>
      </c>
      <c r="T2754" s="62" t="s">
        <v>3094</v>
      </c>
    </row>
    <row r="2755" spans="1:20" ht="95.1" customHeight="1" x14ac:dyDescent="0.25">
      <c r="A2755" s="121" t="s">
        <v>2280</v>
      </c>
      <c r="B2755" s="107">
        <v>2500</v>
      </c>
      <c r="C2755" s="107" t="s">
        <v>1496</v>
      </c>
      <c r="D2755" s="107" t="s">
        <v>3035</v>
      </c>
      <c r="E2755" s="1" t="s">
        <v>887</v>
      </c>
      <c r="F2755" s="63">
        <v>51184</v>
      </c>
      <c r="G2755" s="1" t="s">
        <v>3039</v>
      </c>
      <c r="H2755" s="45">
        <v>40</v>
      </c>
      <c r="I2755" s="106" t="s">
        <v>3956</v>
      </c>
      <c r="J2755" s="1" t="s">
        <v>57</v>
      </c>
      <c r="K2755" s="107" t="s">
        <v>3113</v>
      </c>
      <c r="L2755" s="9">
        <v>12.99</v>
      </c>
      <c r="M2755" s="108">
        <v>519.6</v>
      </c>
      <c r="N2755" s="5">
        <v>15001002</v>
      </c>
      <c r="O2755" s="1" t="s">
        <v>21</v>
      </c>
      <c r="P2755" s="1" t="s">
        <v>57</v>
      </c>
      <c r="Q2755" s="107" t="s">
        <v>3093</v>
      </c>
      <c r="R2755" s="16" t="s">
        <v>3058</v>
      </c>
      <c r="S2755" s="1" t="s">
        <v>2776</v>
      </c>
      <c r="T2755" s="62" t="s">
        <v>3094</v>
      </c>
    </row>
    <row r="2756" spans="1:20" ht="95.1" customHeight="1" x14ac:dyDescent="0.25">
      <c r="A2756" s="121" t="s">
        <v>2280</v>
      </c>
      <c r="B2756" s="107">
        <v>2500</v>
      </c>
      <c r="C2756" s="107" t="s">
        <v>1496</v>
      </c>
      <c r="D2756" s="107" t="s">
        <v>3035</v>
      </c>
      <c r="E2756" s="1" t="s">
        <v>887</v>
      </c>
      <c r="F2756" s="63">
        <v>51183</v>
      </c>
      <c r="G2756" s="1" t="s">
        <v>3039</v>
      </c>
      <c r="H2756" s="45">
        <v>20</v>
      </c>
      <c r="I2756" s="106" t="s">
        <v>3956</v>
      </c>
      <c r="J2756" s="1" t="s">
        <v>57</v>
      </c>
      <c r="K2756" s="107" t="s">
        <v>3114</v>
      </c>
      <c r="L2756" s="9">
        <v>12.99</v>
      </c>
      <c r="M2756" s="108">
        <v>259.8</v>
      </c>
      <c r="N2756" s="5">
        <v>15001002</v>
      </c>
      <c r="O2756" s="1" t="s">
        <v>21</v>
      </c>
      <c r="P2756" s="1" t="s">
        <v>57</v>
      </c>
      <c r="Q2756" s="107" t="s">
        <v>3093</v>
      </c>
      <c r="R2756" s="16" t="s">
        <v>3058</v>
      </c>
      <c r="S2756" s="1" t="s">
        <v>2776</v>
      </c>
      <c r="T2756" s="62" t="s">
        <v>3094</v>
      </c>
    </row>
    <row r="2757" spans="1:20" ht="95.1" customHeight="1" x14ac:dyDescent="0.25">
      <c r="A2757" s="121" t="s">
        <v>2280</v>
      </c>
      <c r="B2757" s="107">
        <v>2500</v>
      </c>
      <c r="C2757" s="107" t="s">
        <v>1496</v>
      </c>
      <c r="D2757" s="107" t="s">
        <v>3035</v>
      </c>
      <c r="E2757" s="1" t="s">
        <v>887</v>
      </c>
      <c r="F2757" s="63">
        <v>6526044400001</v>
      </c>
      <c r="G2757" s="1" t="s">
        <v>3039</v>
      </c>
      <c r="H2757" s="45">
        <v>560</v>
      </c>
      <c r="I2757" s="106" t="s">
        <v>3956</v>
      </c>
      <c r="J2757" s="1" t="s">
        <v>57</v>
      </c>
      <c r="K2757" s="107" t="s">
        <v>3115</v>
      </c>
      <c r="L2757" s="9">
        <v>15</v>
      </c>
      <c r="M2757" s="108">
        <v>8400</v>
      </c>
      <c r="N2757" s="5">
        <v>15001002</v>
      </c>
      <c r="O2757" s="1" t="s">
        <v>21</v>
      </c>
      <c r="P2757" s="1" t="s">
        <v>57</v>
      </c>
      <c r="Q2757" s="107" t="s">
        <v>3093</v>
      </c>
      <c r="R2757" s="16" t="s">
        <v>3058</v>
      </c>
      <c r="S2757" s="1" t="s">
        <v>2776</v>
      </c>
      <c r="T2757" s="62" t="s">
        <v>3094</v>
      </c>
    </row>
    <row r="2758" spans="1:20" ht="95.1" customHeight="1" x14ac:dyDescent="0.25">
      <c r="A2758" s="121" t="s">
        <v>2280</v>
      </c>
      <c r="B2758" s="107">
        <v>2500</v>
      </c>
      <c r="C2758" s="107" t="s">
        <v>1496</v>
      </c>
      <c r="D2758" s="107" t="s">
        <v>3035</v>
      </c>
      <c r="E2758" s="1" t="s">
        <v>887</v>
      </c>
      <c r="F2758" s="63">
        <v>1092244</v>
      </c>
      <c r="G2758" s="1" t="s">
        <v>44</v>
      </c>
      <c r="H2758" s="45">
        <v>800</v>
      </c>
      <c r="I2758" s="106" t="s">
        <v>3956</v>
      </c>
      <c r="J2758" s="1" t="s">
        <v>57</v>
      </c>
      <c r="K2758" s="107" t="s">
        <v>3116</v>
      </c>
      <c r="L2758" s="9">
        <v>2.33</v>
      </c>
      <c r="M2758" s="108">
        <v>1864</v>
      </c>
      <c r="N2758" s="5">
        <v>15001002</v>
      </c>
      <c r="O2758" s="1" t="s">
        <v>21</v>
      </c>
      <c r="P2758" s="1" t="s">
        <v>57</v>
      </c>
      <c r="Q2758" s="107" t="s">
        <v>3093</v>
      </c>
      <c r="R2758" s="16" t="s">
        <v>3058</v>
      </c>
      <c r="S2758" s="1" t="s">
        <v>2776</v>
      </c>
      <c r="T2758" s="62" t="s">
        <v>3094</v>
      </c>
    </row>
    <row r="2759" spans="1:20" ht="95.1" customHeight="1" x14ac:dyDescent="0.25">
      <c r="A2759" s="121" t="s">
        <v>2280</v>
      </c>
      <c r="B2759" s="107">
        <v>2500</v>
      </c>
      <c r="C2759" s="107" t="s">
        <v>1496</v>
      </c>
      <c r="D2759" s="107" t="s">
        <v>3035</v>
      </c>
      <c r="E2759" s="1" t="s">
        <v>887</v>
      </c>
      <c r="F2759" s="63">
        <v>1095367</v>
      </c>
      <c r="G2759" s="1" t="s">
        <v>44</v>
      </c>
      <c r="H2759" s="45">
        <v>25</v>
      </c>
      <c r="I2759" s="106" t="s">
        <v>3956</v>
      </c>
      <c r="J2759" s="1" t="s">
        <v>57</v>
      </c>
      <c r="K2759" s="107" t="s">
        <v>3117</v>
      </c>
      <c r="L2759" s="9">
        <v>30</v>
      </c>
      <c r="M2759" s="108">
        <v>750</v>
      </c>
      <c r="N2759" s="5">
        <v>15001002</v>
      </c>
      <c r="O2759" s="1" t="s">
        <v>21</v>
      </c>
      <c r="P2759" s="1" t="s">
        <v>57</v>
      </c>
      <c r="Q2759" s="107" t="s">
        <v>3093</v>
      </c>
      <c r="R2759" s="16" t="s">
        <v>3058</v>
      </c>
      <c r="S2759" s="1" t="s">
        <v>2776</v>
      </c>
      <c r="T2759" s="62" t="s">
        <v>3094</v>
      </c>
    </row>
    <row r="2760" spans="1:20" ht="95.1" customHeight="1" x14ac:dyDescent="0.25">
      <c r="A2760" s="121" t="s">
        <v>2280</v>
      </c>
      <c r="B2760" s="107">
        <v>2500</v>
      </c>
      <c r="C2760" s="107" t="s">
        <v>1496</v>
      </c>
      <c r="D2760" s="107" t="s">
        <v>3035</v>
      </c>
      <c r="E2760" s="1" t="s">
        <v>887</v>
      </c>
      <c r="F2760" s="63">
        <v>49218</v>
      </c>
      <c r="G2760" s="1" t="s">
        <v>3041</v>
      </c>
      <c r="H2760" s="45">
        <v>150</v>
      </c>
      <c r="I2760" s="106" t="s">
        <v>3956</v>
      </c>
      <c r="J2760" s="1" t="s">
        <v>57</v>
      </c>
      <c r="K2760" s="107" t="s">
        <v>3118</v>
      </c>
      <c r="L2760" s="9">
        <v>18.5</v>
      </c>
      <c r="M2760" s="108">
        <v>2775</v>
      </c>
      <c r="N2760" s="5">
        <v>15001002</v>
      </c>
      <c r="O2760" s="1" t="s">
        <v>21</v>
      </c>
      <c r="P2760" s="1" t="s">
        <v>57</v>
      </c>
      <c r="Q2760" s="107" t="s">
        <v>3093</v>
      </c>
      <c r="R2760" s="16" t="s">
        <v>3058</v>
      </c>
      <c r="S2760" s="1" t="s">
        <v>2776</v>
      </c>
      <c r="T2760" s="62" t="s">
        <v>3094</v>
      </c>
    </row>
    <row r="2761" spans="1:20" ht="95.1" customHeight="1" x14ac:dyDescent="0.25">
      <c r="A2761" s="121" t="s">
        <v>2280</v>
      </c>
      <c r="B2761" s="107">
        <v>2500</v>
      </c>
      <c r="C2761" s="107" t="s">
        <v>1496</v>
      </c>
      <c r="D2761" s="107" t="s">
        <v>3035</v>
      </c>
      <c r="E2761" s="1" t="s">
        <v>887</v>
      </c>
      <c r="F2761" s="63">
        <v>1087635</v>
      </c>
      <c r="G2761" s="1" t="s">
        <v>3041</v>
      </c>
      <c r="H2761" s="45">
        <v>600</v>
      </c>
      <c r="I2761" s="106" t="s">
        <v>3956</v>
      </c>
      <c r="J2761" s="1" t="s">
        <v>57</v>
      </c>
      <c r="K2761" s="107" t="s">
        <v>3119</v>
      </c>
      <c r="L2761" s="9">
        <v>10.34</v>
      </c>
      <c r="M2761" s="108">
        <v>6204</v>
      </c>
      <c r="N2761" s="5">
        <v>15001002</v>
      </c>
      <c r="O2761" s="1" t="s">
        <v>21</v>
      </c>
      <c r="P2761" s="1" t="s">
        <v>57</v>
      </c>
      <c r="Q2761" s="107" t="s">
        <v>3093</v>
      </c>
      <c r="R2761" s="16" t="s">
        <v>3058</v>
      </c>
      <c r="S2761" s="1" t="s">
        <v>2776</v>
      </c>
      <c r="T2761" s="62" t="s">
        <v>3094</v>
      </c>
    </row>
    <row r="2762" spans="1:20" ht="95.1" customHeight="1" x14ac:dyDescent="0.25">
      <c r="A2762" s="121" t="s">
        <v>2280</v>
      </c>
      <c r="B2762" s="107">
        <v>2500</v>
      </c>
      <c r="C2762" s="107" t="s">
        <v>1496</v>
      </c>
      <c r="D2762" s="107" t="s">
        <v>3035</v>
      </c>
      <c r="E2762" s="1" t="s">
        <v>887</v>
      </c>
      <c r="F2762" s="63">
        <v>1091082</v>
      </c>
      <c r="G2762" s="110" t="s">
        <v>3036</v>
      </c>
      <c r="H2762" s="45">
        <v>60</v>
      </c>
      <c r="I2762" s="106" t="s">
        <v>3956</v>
      </c>
      <c r="J2762" s="1" t="s">
        <v>57</v>
      </c>
      <c r="K2762" s="107" t="s">
        <v>3120</v>
      </c>
      <c r="L2762" s="9">
        <v>20</v>
      </c>
      <c r="M2762" s="108">
        <v>1200</v>
      </c>
      <c r="N2762" s="5">
        <v>15001002</v>
      </c>
      <c r="O2762" s="1" t="s">
        <v>21</v>
      </c>
      <c r="P2762" s="1" t="s">
        <v>57</v>
      </c>
      <c r="Q2762" s="107" t="s">
        <v>3093</v>
      </c>
      <c r="R2762" s="16" t="s">
        <v>3058</v>
      </c>
      <c r="S2762" s="1" t="s">
        <v>2776</v>
      </c>
      <c r="T2762" s="62" t="s">
        <v>3094</v>
      </c>
    </row>
    <row r="2763" spans="1:20" ht="95.1" customHeight="1" x14ac:dyDescent="0.25">
      <c r="A2763" s="121" t="s">
        <v>2280</v>
      </c>
      <c r="B2763" s="107">
        <v>2500</v>
      </c>
      <c r="C2763" s="107" t="s">
        <v>1496</v>
      </c>
      <c r="D2763" s="107" t="s">
        <v>3035</v>
      </c>
      <c r="E2763" s="1" t="s">
        <v>887</v>
      </c>
      <c r="F2763" s="63">
        <v>1099277</v>
      </c>
      <c r="G2763" s="107" t="s">
        <v>3037</v>
      </c>
      <c r="H2763" s="45">
        <v>72</v>
      </c>
      <c r="I2763" s="106" t="s">
        <v>3956</v>
      </c>
      <c r="J2763" s="1" t="s">
        <v>57</v>
      </c>
      <c r="K2763" s="107" t="s">
        <v>3121</v>
      </c>
      <c r="L2763" s="9">
        <v>41.9</v>
      </c>
      <c r="M2763" s="108">
        <v>3016.8</v>
      </c>
      <c r="N2763" s="5">
        <v>15001002</v>
      </c>
      <c r="O2763" s="1" t="s">
        <v>21</v>
      </c>
      <c r="P2763" s="1" t="s">
        <v>57</v>
      </c>
      <c r="Q2763" s="107" t="s">
        <v>3093</v>
      </c>
      <c r="R2763" s="16" t="s">
        <v>3058</v>
      </c>
      <c r="S2763" s="1" t="s">
        <v>2776</v>
      </c>
      <c r="T2763" s="62" t="s">
        <v>3094</v>
      </c>
    </row>
    <row r="2764" spans="1:20" ht="95.1" customHeight="1" x14ac:dyDescent="0.25">
      <c r="A2764" s="121" t="s">
        <v>2280</v>
      </c>
      <c r="B2764" s="107">
        <v>2500</v>
      </c>
      <c r="C2764" s="107" t="s">
        <v>1496</v>
      </c>
      <c r="D2764" s="107" t="s">
        <v>3038</v>
      </c>
      <c r="E2764" s="1" t="s">
        <v>887</v>
      </c>
      <c r="F2764" s="63">
        <v>6526261000001</v>
      </c>
      <c r="G2764" s="1" t="s">
        <v>3041</v>
      </c>
      <c r="H2764" s="45">
        <v>900</v>
      </c>
      <c r="I2764" s="106" t="s">
        <v>3956</v>
      </c>
      <c r="J2764" s="1" t="s">
        <v>57</v>
      </c>
      <c r="K2764" s="107" t="s">
        <v>3122</v>
      </c>
      <c r="L2764" s="9">
        <v>4.72</v>
      </c>
      <c r="M2764" s="108">
        <v>4248</v>
      </c>
      <c r="N2764" s="5">
        <v>15001002</v>
      </c>
      <c r="O2764" s="1" t="s">
        <v>21</v>
      </c>
      <c r="P2764" s="1" t="s">
        <v>57</v>
      </c>
      <c r="Q2764" s="107" t="s">
        <v>3123</v>
      </c>
      <c r="R2764" s="16" t="s">
        <v>3058</v>
      </c>
      <c r="S2764" s="1" t="s">
        <v>2776</v>
      </c>
      <c r="T2764" s="62" t="s">
        <v>3124</v>
      </c>
    </row>
    <row r="2765" spans="1:20" ht="95.1" customHeight="1" x14ac:dyDescent="0.25">
      <c r="A2765" s="121" t="s">
        <v>2280</v>
      </c>
      <c r="B2765" s="107">
        <v>2500</v>
      </c>
      <c r="C2765" s="107" t="s">
        <v>1496</v>
      </c>
      <c r="D2765" s="107" t="s">
        <v>3038</v>
      </c>
      <c r="E2765" s="1" t="s">
        <v>887</v>
      </c>
      <c r="F2765" s="63">
        <v>6526067700021</v>
      </c>
      <c r="G2765" s="1" t="s">
        <v>44</v>
      </c>
      <c r="H2765" s="45">
        <v>1200</v>
      </c>
      <c r="I2765" s="106" t="s">
        <v>3956</v>
      </c>
      <c r="J2765" s="1" t="s">
        <v>57</v>
      </c>
      <c r="K2765" s="107" t="s">
        <v>3125</v>
      </c>
      <c r="L2765" s="9">
        <v>5.39</v>
      </c>
      <c r="M2765" s="108">
        <v>6468</v>
      </c>
      <c r="N2765" s="5">
        <v>15001002</v>
      </c>
      <c r="O2765" s="1" t="s">
        <v>21</v>
      </c>
      <c r="P2765" s="1" t="s">
        <v>57</v>
      </c>
      <c r="Q2765" s="107" t="s">
        <v>3123</v>
      </c>
      <c r="R2765" s="16" t="s">
        <v>3058</v>
      </c>
      <c r="S2765" s="1" t="s">
        <v>2776</v>
      </c>
      <c r="T2765" s="62" t="s">
        <v>3124</v>
      </c>
    </row>
    <row r="2766" spans="1:20" ht="95.1" customHeight="1" x14ac:dyDescent="0.25">
      <c r="A2766" s="121" t="s">
        <v>2280</v>
      </c>
      <c r="B2766" s="107">
        <v>2500</v>
      </c>
      <c r="C2766" s="107" t="s">
        <v>1496</v>
      </c>
      <c r="D2766" s="107" t="s">
        <v>3038</v>
      </c>
      <c r="E2766" s="1" t="s">
        <v>887</v>
      </c>
      <c r="F2766" s="63">
        <v>6541064600003</v>
      </c>
      <c r="G2766" s="1" t="s">
        <v>44</v>
      </c>
      <c r="H2766" s="45">
        <v>8</v>
      </c>
      <c r="I2766" s="106" t="s">
        <v>3956</v>
      </c>
      <c r="J2766" s="1" t="s">
        <v>57</v>
      </c>
      <c r="K2766" s="107" t="s">
        <v>3126</v>
      </c>
      <c r="L2766" s="9">
        <v>51.3</v>
      </c>
      <c r="M2766" s="108">
        <v>410.4</v>
      </c>
      <c r="N2766" s="5">
        <v>15001002</v>
      </c>
      <c r="O2766" s="1" t="s">
        <v>21</v>
      </c>
      <c r="P2766" s="1" t="s">
        <v>57</v>
      </c>
      <c r="Q2766" s="107" t="s">
        <v>3123</v>
      </c>
      <c r="R2766" s="16" t="s">
        <v>3058</v>
      </c>
      <c r="S2766" s="1" t="s">
        <v>2776</v>
      </c>
      <c r="T2766" s="62" t="s">
        <v>3124</v>
      </c>
    </row>
    <row r="2767" spans="1:20" ht="95.1" customHeight="1" x14ac:dyDescent="0.25">
      <c r="A2767" s="121" t="s">
        <v>2280</v>
      </c>
      <c r="B2767" s="107">
        <v>2500</v>
      </c>
      <c r="C2767" s="107" t="s">
        <v>1496</v>
      </c>
      <c r="D2767" s="107" t="s">
        <v>3038</v>
      </c>
      <c r="E2767" s="1" t="s">
        <v>887</v>
      </c>
      <c r="F2767" s="63">
        <v>6526053300001</v>
      </c>
      <c r="G2767" s="1" t="s">
        <v>44</v>
      </c>
      <c r="H2767" s="45">
        <v>40</v>
      </c>
      <c r="I2767" s="106" t="s">
        <v>3956</v>
      </c>
      <c r="J2767" s="1" t="s">
        <v>57</v>
      </c>
      <c r="K2767" s="107" t="s">
        <v>3127</v>
      </c>
      <c r="L2767" s="9">
        <v>13.58</v>
      </c>
      <c r="M2767" s="108">
        <v>543.20000000000005</v>
      </c>
      <c r="N2767" s="5">
        <v>15001002</v>
      </c>
      <c r="O2767" s="1" t="s">
        <v>21</v>
      </c>
      <c r="P2767" s="1" t="s">
        <v>57</v>
      </c>
      <c r="Q2767" s="107" t="s">
        <v>3123</v>
      </c>
      <c r="R2767" s="16" t="s">
        <v>3058</v>
      </c>
      <c r="S2767" s="1" t="s">
        <v>2776</v>
      </c>
      <c r="T2767" s="62" t="s">
        <v>3124</v>
      </c>
    </row>
    <row r="2768" spans="1:20" ht="95.1" customHeight="1" x14ac:dyDescent="0.25">
      <c r="A2768" s="121" t="s">
        <v>2280</v>
      </c>
      <c r="B2768" s="107">
        <v>2500</v>
      </c>
      <c r="C2768" s="107" t="s">
        <v>1496</v>
      </c>
      <c r="D2768" s="107" t="s">
        <v>3038</v>
      </c>
      <c r="E2768" s="1" t="s">
        <v>887</v>
      </c>
      <c r="F2768" s="63">
        <v>6513079600004</v>
      </c>
      <c r="G2768" s="1" t="s">
        <v>44</v>
      </c>
      <c r="H2768" s="45">
        <v>40</v>
      </c>
      <c r="I2768" s="106" t="s">
        <v>3956</v>
      </c>
      <c r="J2768" s="1" t="s">
        <v>57</v>
      </c>
      <c r="K2768" s="107" t="s">
        <v>3128</v>
      </c>
      <c r="L2768" s="9">
        <v>3.44</v>
      </c>
      <c r="M2768" s="108">
        <v>137.6</v>
      </c>
      <c r="N2768" s="5">
        <v>15001002</v>
      </c>
      <c r="O2768" s="1" t="s">
        <v>21</v>
      </c>
      <c r="P2768" s="1" t="s">
        <v>57</v>
      </c>
      <c r="Q2768" s="107" t="s">
        <v>3123</v>
      </c>
      <c r="R2768" s="16" t="s">
        <v>3058</v>
      </c>
      <c r="S2768" s="1" t="s">
        <v>2776</v>
      </c>
      <c r="T2768" s="62" t="s">
        <v>3124</v>
      </c>
    </row>
    <row r="2769" spans="1:20" ht="95.1" customHeight="1" x14ac:dyDescent="0.25">
      <c r="A2769" s="121" t="s">
        <v>2280</v>
      </c>
      <c r="B2769" s="107">
        <v>2500</v>
      </c>
      <c r="C2769" s="107" t="s">
        <v>1496</v>
      </c>
      <c r="D2769" s="107" t="s">
        <v>3038</v>
      </c>
      <c r="E2769" s="1" t="s">
        <v>887</v>
      </c>
      <c r="F2769" s="63">
        <v>6506089200024</v>
      </c>
      <c r="G2769" s="1" t="s">
        <v>44</v>
      </c>
      <c r="H2769" s="45">
        <v>10</v>
      </c>
      <c r="I2769" s="106" t="s">
        <v>3956</v>
      </c>
      <c r="J2769" s="1" t="s">
        <v>57</v>
      </c>
      <c r="K2769" s="107" t="s">
        <v>3129</v>
      </c>
      <c r="L2769" s="9">
        <v>1.08</v>
      </c>
      <c r="M2769" s="108">
        <v>10.8</v>
      </c>
      <c r="N2769" s="5">
        <v>15001002</v>
      </c>
      <c r="O2769" s="1" t="s">
        <v>21</v>
      </c>
      <c r="P2769" s="1" t="s">
        <v>57</v>
      </c>
      <c r="Q2769" s="107" t="s">
        <v>3123</v>
      </c>
      <c r="R2769" s="16" t="s">
        <v>3058</v>
      </c>
      <c r="S2769" s="1" t="s">
        <v>2776</v>
      </c>
      <c r="T2769" s="62" t="s">
        <v>3124</v>
      </c>
    </row>
    <row r="2770" spans="1:20" ht="95.1" customHeight="1" x14ac:dyDescent="0.25">
      <c r="A2770" s="121" t="s">
        <v>2280</v>
      </c>
      <c r="B2770" s="107">
        <v>2500</v>
      </c>
      <c r="C2770" s="107" t="s">
        <v>1496</v>
      </c>
      <c r="D2770" s="107" t="s">
        <v>3038</v>
      </c>
      <c r="E2770" s="1" t="s">
        <v>887</v>
      </c>
      <c r="F2770" s="63">
        <v>6541264000001</v>
      </c>
      <c r="G2770" s="1" t="s">
        <v>44</v>
      </c>
      <c r="H2770" s="45">
        <v>12</v>
      </c>
      <c r="I2770" s="106" t="s">
        <v>3956</v>
      </c>
      <c r="J2770" s="1" t="s">
        <v>57</v>
      </c>
      <c r="K2770" s="107" t="s">
        <v>3130</v>
      </c>
      <c r="L2770" s="9">
        <v>20.6</v>
      </c>
      <c r="M2770" s="108">
        <v>247.2</v>
      </c>
      <c r="N2770" s="5">
        <v>15001002</v>
      </c>
      <c r="O2770" s="1" t="s">
        <v>21</v>
      </c>
      <c r="P2770" s="1" t="s">
        <v>57</v>
      </c>
      <c r="Q2770" s="107" t="s">
        <v>3123</v>
      </c>
      <c r="R2770" s="16" t="s">
        <v>3058</v>
      </c>
      <c r="S2770" s="1" t="s">
        <v>2776</v>
      </c>
      <c r="T2770" s="62" t="s">
        <v>3124</v>
      </c>
    </row>
    <row r="2771" spans="1:20" ht="95.1" customHeight="1" x14ac:dyDescent="0.25">
      <c r="A2771" s="121" t="s">
        <v>2280</v>
      </c>
      <c r="B2771" s="107">
        <v>2500</v>
      </c>
      <c r="C2771" s="107" t="s">
        <v>1496</v>
      </c>
      <c r="D2771" s="107" t="s">
        <v>3038</v>
      </c>
      <c r="E2771" s="1" t="s">
        <v>887</v>
      </c>
      <c r="F2771" s="63">
        <v>6581073400001</v>
      </c>
      <c r="G2771" s="110" t="s">
        <v>1817</v>
      </c>
      <c r="H2771" s="45">
        <v>50</v>
      </c>
      <c r="I2771" s="106" t="s">
        <v>3956</v>
      </c>
      <c r="J2771" s="1" t="s">
        <v>57</v>
      </c>
      <c r="K2771" s="107" t="s">
        <v>3131</v>
      </c>
      <c r="L2771" s="9">
        <v>12.1</v>
      </c>
      <c r="M2771" s="108">
        <v>605</v>
      </c>
      <c r="N2771" s="5">
        <v>15001002</v>
      </c>
      <c r="O2771" s="1" t="s">
        <v>21</v>
      </c>
      <c r="P2771" s="1" t="s">
        <v>57</v>
      </c>
      <c r="Q2771" s="107" t="s">
        <v>3123</v>
      </c>
      <c r="R2771" s="16" t="s">
        <v>3058</v>
      </c>
      <c r="S2771" s="1" t="s">
        <v>2776</v>
      </c>
      <c r="T2771" s="62" t="s">
        <v>3124</v>
      </c>
    </row>
    <row r="2772" spans="1:20" ht="95.1" customHeight="1" x14ac:dyDescent="0.25">
      <c r="A2772" s="121" t="s">
        <v>2280</v>
      </c>
      <c r="B2772" s="107">
        <v>2500</v>
      </c>
      <c r="C2772" s="107" t="s">
        <v>1496</v>
      </c>
      <c r="D2772" s="107" t="s">
        <v>3038</v>
      </c>
      <c r="E2772" s="1" t="s">
        <v>887</v>
      </c>
      <c r="F2772" s="63">
        <v>6508298300001</v>
      </c>
      <c r="G2772" s="1" t="s">
        <v>44</v>
      </c>
      <c r="H2772" s="45">
        <v>50</v>
      </c>
      <c r="I2772" s="106" t="s">
        <v>3956</v>
      </c>
      <c r="J2772" s="1" t="s">
        <v>57</v>
      </c>
      <c r="K2772" s="107" t="s">
        <v>3132</v>
      </c>
      <c r="L2772" s="9">
        <v>5.59</v>
      </c>
      <c r="M2772" s="108">
        <v>279.5</v>
      </c>
      <c r="N2772" s="5">
        <v>15001002</v>
      </c>
      <c r="O2772" s="1" t="s">
        <v>21</v>
      </c>
      <c r="P2772" s="1" t="s">
        <v>57</v>
      </c>
      <c r="Q2772" s="107" t="s">
        <v>3123</v>
      </c>
      <c r="R2772" s="16" t="s">
        <v>3058</v>
      </c>
      <c r="S2772" s="1" t="s">
        <v>2776</v>
      </c>
      <c r="T2772" s="62" t="s">
        <v>3124</v>
      </c>
    </row>
    <row r="2773" spans="1:20" ht="95.1" customHeight="1" x14ac:dyDescent="0.25">
      <c r="A2773" s="121" t="s">
        <v>2280</v>
      </c>
      <c r="B2773" s="107">
        <v>2500</v>
      </c>
      <c r="C2773" s="107" t="s">
        <v>1496</v>
      </c>
      <c r="D2773" s="107" t="s">
        <v>3038</v>
      </c>
      <c r="E2773" s="1" t="s">
        <v>887</v>
      </c>
      <c r="F2773" s="63">
        <v>6568121800004</v>
      </c>
      <c r="G2773" s="1" t="s">
        <v>44</v>
      </c>
      <c r="H2773" s="45">
        <v>100</v>
      </c>
      <c r="I2773" s="106" t="s">
        <v>3956</v>
      </c>
      <c r="J2773" s="1" t="s">
        <v>57</v>
      </c>
      <c r="K2773" s="107" t="s">
        <v>3133</v>
      </c>
      <c r="L2773" s="9">
        <v>4.5599999999999996</v>
      </c>
      <c r="M2773" s="108">
        <v>456</v>
      </c>
      <c r="N2773" s="5">
        <v>15001002</v>
      </c>
      <c r="O2773" s="1" t="s">
        <v>21</v>
      </c>
      <c r="P2773" s="1" t="s">
        <v>57</v>
      </c>
      <c r="Q2773" s="107" t="s">
        <v>3123</v>
      </c>
      <c r="R2773" s="16" t="s">
        <v>3058</v>
      </c>
      <c r="S2773" s="1" t="s">
        <v>2776</v>
      </c>
      <c r="T2773" s="62" t="s">
        <v>3124</v>
      </c>
    </row>
    <row r="2774" spans="1:20" ht="95.1" customHeight="1" x14ac:dyDescent="0.25">
      <c r="A2774" s="121" t="s">
        <v>2280</v>
      </c>
      <c r="B2774" s="107">
        <v>2500</v>
      </c>
      <c r="C2774" s="107" t="s">
        <v>1496</v>
      </c>
      <c r="D2774" s="107" t="s">
        <v>3038</v>
      </c>
      <c r="E2774" s="1" t="s">
        <v>887</v>
      </c>
      <c r="F2774" s="63">
        <v>6526122600002</v>
      </c>
      <c r="G2774" s="1" t="s">
        <v>44</v>
      </c>
      <c r="H2774" s="45">
        <v>600</v>
      </c>
      <c r="I2774" s="106" t="s">
        <v>3956</v>
      </c>
      <c r="J2774" s="1" t="s">
        <v>57</v>
      </c>
      <c r="K2774" s="107" t="s">
        <v>3134</v>
      </c>
      <c r="L2774" s="9">
        <v>10.95</v>
      </c>
      <c r="M2774" s="108">
        <v>6570</v>
      </c>
      <c r="N2774" s="5">
        <v>15001002</v>
      </c>
      <c r="O2774" s="1" t="s">
        <v>21</v>
      </c>
      <c r="P2774" s="1" t="s">
        <v>57</v>
      </c>
      <c r="Q2774" s="107" t="s">
        <v>3123</v>
      </c>
      <c r="R2774" s="16" t="s">
        <v>3058</v>
      </c>
      <c r="S2774" s="1" t="s">
        <v>2776</v>
      </c>
      <c r="T2774" s="62" t="s">
        <v>3124</v>
      </c>
    </row>
    <row r="2775" spans="1:20" ht="95.1" customHeight="1" x14ac:dyDescent="0.25">
      <c r="A2775" s="121" t="s">
        <v>2280</v>
      </c>
      <c r="B2775" s="107">
        <v>2500</v>
      </c>
      <c r="C2775" s="107" t="s">
        <v>1496</v>
      </c>
      <c r="D2775" s="107" t="s">
        <v>3038</v>
      </c>
      <c r="E2775" s="1" t="s">
        <v>887</v>
      </c>
      <c r="F2775" s="63">
        <v>6526122600004</v>
      </c>
      <c r="G2775" s="107" t="s">
        <v>3041</v>
      </c>
      <c r="H2775" s="45">
        <v>500</v>
      </c>
      <c r="I2775" s="106" t="s">
        <v>3956</v>
      </c>
      <c r="J2775" s="1" t="s">
        <v>57</v>
      </c>
      <c r="K2775" s="107" t="s">
        <v>3135</v>
      </c>
      <c r="L2775" s="9">
        <v>17.78</v>
      </c>
      <c r="M2775" s="108">
        <v>8890</v>
      </c>
      <c r="N2775" s="5">
        <v>15001002</v>
      </c>
      <c r="O2775" s="1" t="s">
        <v>21</v>
      </c>
      <c r="P2775" s="1" t="s">
        <v>57</v>
      </c>
      <c r="Q2775" s="107" t="s">
        <v>3123</v>
      </c>
      <c r="R2775" s="16" t="s">
        <v>3058</v>
      </c>
      <c r="S2775" s="1" t="s">
        <v>2776</v>
      </c>
      <c r="T2775" s="62" t="s">
        <v>3124</v>
      </c>
    </row>
    <row r="2776" spans="1:20" ht="95.1" customHeight="1" x14ac:dyDescent="0.25">
      <c r="A2776" s="121" t="s">
        <v>2280</v>
      </c>
      <c r="B2776" s="107">
        <v>2500</v>
      </c>
      <c r="C2776" s="107" t="s">
        <v>1496</v>
      </c>
      <c r="D2776" s="107" t="s">
        <v>3038</v>
      </c>
      <c r="E2776" s="1" t="s">
        <v>887</v>
      </c>
      <c r="F2776" s="63">
        <v>793000350006</v>
      </c>
      <c r="G2776" s="110" t="s">
        <v>1817</v>
      </c>
      <c r="H2776" s="45">
        <v>260</v>
      </c>
      <c r="I2776" s="106" t="s">
        <v>3956</v>
      </c>
      <c r="J2776" s="1" t="s">
        <v>57</v>
      </c>
      <c r="K2776" s="107" t="s">
        <v>3136</v>
      </c>
      <c r="L2776" s="9">
        <v>49.95</v>
      </c>
      <c r="M2776" s="108">
        <v>12987</v>
      </c>
      <c r="N2776" s="5">
        <v>15001002</v>
      </c>
      <c r="O2776" s="1" t="s">
        <v>21</v>
      </c>
      <c r="P2776" s="1" t="s">
        <v>57</v>
      </c>
      <c r="Q2776" s="107" t="s">
        <v>3123</v>
      </c>
      <c r="R2776" s="16" t="s">
        <v>3058</v>
      </c>
      <c r="S2776" s="1" t="s">
        <v>2776</v>
      </c>
      <c r="T2776" s="62" t="s">
        <v>3124</v>
      </c>
    </row>
    <row r="2777" spans="1:20" ht="95.1" customHeight="1" x14ac:dyDescent="0.25">
      <c r="A2777" s="121" t="s">
        <v>2280</v>
      </c>
      <c r="B2777" s="107">
        <v>2500</v>
      </c>
      <c r="C2777" s="107" t="s">
        <v>1496</v>
      </c>
      <c r="D2777" s="107" t="s">
        <v>3038</v>
      </c>
      <c r="E2777" s="1" t="s">
        <v>887</v>
      </c>
      <c r="F2777" s="63">
        <v>1066273</v>
      </c>
      <c r="G2777" s="1" t="s">
        <v>44</v>
      </c>
      <c r="H2777" s="45">
        <v>3</v>
      </c>
      <c r="I2777" s="106" t="s">
        <v>3956</v>
      </c>
      <c r="J2777" s="1" t="s">
        <v>57</v>
      </c>
      <c r="K2777" s="107" t="s">
        <v>3137</v>
      </c>
      <c r="L2777" s="9">
        <v>39</v>
      </c>
      <c r="M2777" s="108">
        <v>117</v>
      </c>
      <c r="N2777" s="5">
        <v>15001002</v>
      </c>
      <c r="O2777" s="1" t="s">
        <v>21</v>
      </c>
      <c r="P2777" s="1" t="s">
        <v>57</v>
      </c>
      <c r="Q2777" s="107" t="s">
        <v>3123</v>
      </c>
      <c r="R2777" s="16" t="s">
        <v>3058</v>
      </c>
      <c r="S2777" s="1" t="s">
        <v>2776</v>
      </c>
      <c r="T2777" s="62" t="s">
        <v>3124</v>
      </c>
    </row>
    <row r="2778" spans="1:20" ht="95.1" customHeight="1" x14ac:dyDescent="0.25">
      <c r="A2778" s="121" t="s">
        <v>2280</v>
      </c>
      <c r="B2778" s="107">
        <v>2500</v>
      </c>
      <c r="C2778" s="107" t="s">
        <v>1496</v>
      </c>
      <c r="D2778" s="107" t="s">
        <v>3038</v>
      </c>
      <c r="E2778" s="1" t="s">
        <v>887</v>
      </c>
      <c r="F2778" s="63">
        <v>59860</v>
      </c>
      <c r="G2778" s="1" t="s">
        <v>44</v>
      </c>
      <c r="H2778" s="45">
        <v>8</v>
      </c>
      <c r="I2778" s="106" t="s">
        <v>3956</v>
      </c>
      <c r="J2778" s="1" t="s">
        <v>57</v>
      </c>
      <c r="K2778" s="107" t="s">
        <v>3138</v>
      </c>
      <c r="L2778" s="9">
        <v>27.6</v>
      </c>
      <c r="M2778" s="108">
        <v>220.8</v>
      </c>
      <c r="N2778" s="5">
        <v>15001002</v>
      </c>
      <c r="O2778" s="1" t="s">
        <v>21</v>
      </c>
      <c r="P2778" s="1" t="s">
        <v>57</v>
      </c>
      <c r="Q2778" s="107" t="s">
        <v>3123</v>
      </c>
      <c r="R2778" s="16" t="s">
        <v>3058</v>
      </c>
      <c r="S2778" s="1" t="s">
        <v>2776</v>
      </c>
      <c r="T2778" s="62" t="s">
        <v>3124</v>
      </c>
    </row>
    <row r="2779" spans="1:20" ht="95.1" customHeight="1" x14ac:dyDescent="0.25">
      <c r="A2779" s="121" t="s">
        <v>2280</v>
      </c>
      <c r="B2779" s="107">
        <v>2500</v>
      </c>
      <c r="C2779" s="107" t="s">
        <v>1496</v>
      </c>
      <c r="D2779" s="107" t="s">
        <v>3038</v>
      </c>
      <c r="E2779" s="1" t="s">
        <v>887</v>
      </c>
      <c r="F2779" s="63">
        <v>1082326</v>
      </c>
      <c r="G2779" s="1" t="s">
        <v>3039</v>
      </c>
      <c r="H2779" s="45">
        <v>2</v>
      </c>
      <c r="I2779" s="106" t="s">
        <v>3956</v>
      </c>
      <c r="J2779" s="1" t="s">
        <v>57</v>
      </c>
      <c r="K2779" s="107" t="s">
        <v>3139</v>
      </c>
      <c r="L2779" s="9">
        <v>23.18</v>
      </c>
      <c r="M2779" s="108">
        <v>46.36</v>
      </c>
      <c r="N2779" s="5">
        <v>15001002</v>
      </c>
      <c r="O2779" s="1" t="s">
        <v>21</v>
      </c>
      <c r="P2779" s="1" t="s">
        <v>57</v>
      </c>
      <c r="Q2779" s="107" t="s">
        <v>3123</v>
      </c>
      <c r="R2779" s="16" t="s">
        <v>3058</v>
      </c>
      <c r="S2779" s="1" t="s">
        <v>2776</v>
      </c>
      <c r="T2779" s="62" t="s">
        <v>3124</v>
      </c>
    </row>
    <row r="2780" spans="1:20" ht="95.1" customHeight="1" x14ac:dyDescent="0.25">
      <c r="A2780" s="121" t="s">
        <v>2280</v>
      </c>
      <c r="B2780" s="107">
        <v>2500</v>
      </c>
      <c r="C2780" s="107" t="s">
        <v>1496</v>
      </c>
      <c r="D2780" s="107" t="s">
        <v>3038</v>
      </c>
      <c r="E2780" s="1" t="s">
        <v>887</v>
      </c>
      <c r="F2780" s="63">
        <v>417051</v>
      </c>
      <c r="G2780" s="1" t="s">
        <v>3039</v>
      </c>
      <c r="H2780" s="45">
        <v>2</v>
      </c>
      <c r="I2780" s="106" t="s">
        <v>3956</v>
      </c>
      <c r="J2780" s="1" t="s">
        <v>57</v>
      </c>
      <c r="K2780" s="107" t="s">
        <v>3140</v>
      </c>
      <c r="L2780" s="9">
        <v>37.5</v>
      </c>
      <c r="M2780" s="108">
        <v>75</v>
      </c>
      <c r="N2780" s="5">
        <v>15001002</v>
      </c>
      <c r="O2780" s="1" t="s">
        <v>21</v>
      </c>
      <c r="P2780" s="1" t="s">
        <v>57</v>
      </c>
      <c r="Q2780" s="107" t="s">
        <v>3123</v>
      </c>
      <c r="R2780" s="16" t="s">
        <v>3058</v>
      </c>
      <c r="S2780" s="1" t="s">
        <v>2776</v>
      </c>
      <c r="T2780" s="62" t="s">
        <v>3124</v>
      </c>
    </row>
    <row r="2781" spans="1:20" ht="95.1" customHeight="1" x14ac:dyDescent="0.25">
      <c r="A2781" s="121" t="s">
        <v>2280</v>
      </c>
      <c r="B2781" s="107">
        <v>2500</v>
      </c>
      <c r="C2781" s="107" t="s">
        <v>1496</v>
      </c>
      <c r="D2781" s="107" t="s">
        <v>3038</v>
      </c>
      <c r="E2781" s="1" t="s">
        <v>887</v>
      </c>
      <c r="F2781" s="63">
        <v>1006136</v>
      </c>
      <c r="G2781" s="1" t="s">
        <v>44</v>
      </c>
      <c r="H2781" s="45">
        <v>1500</v>
      </c>
      <c r="I2781" s="106" t="s">
        <v>3956</v>
      </c>
      <c r="J2781" s="1" t="s">
        <v>57</v>
      </c>
      <c r="K2781" s="107" t="s">
        <v>3141</v>
      </c>
      <c r="L2781" s="9">
        <v>3.79</v>
      </c>
      <c r="M2781" s="108">
        <v>5685</v>
      </c>
      <c r="N2781" s="5">
        <v>15001002</v>
      </c>
      <c r="O2781" s="1" t="s">
        <v>21</v>
      </c>
      <c r="P2781" s="1" t="s">
        <v>57</v>
      </c>
      <c r="Q2781" s="107" t="s">
        <v>3123</v>
      </c>
      <c r="R2781" s="16" t="s">
        <v>3058</v>
      </c>
      <c r="S2781" s="1" t="s">
        <v>2776</v>
      </c>
      <c r="T2781" s="62" t="s">
        <v>3124</v>
      </c>
    </row>
    <row r="2782" spans="1:20" ht="95.1" customHeight="1" x14ac:dyDescent="0.25">
      <c r="A2782" s="121" t="s">
        <v>2280</v>
      </c>
      <c r="B2782" s="107">
        <v>2500</v>
      </c>
      <c r="C2782" s="107" t="s">
        <v>1496</v>
      </c>
      <c r="D2782" s="107" t="s">
        <v>3038</v>
      </c>
      <c r="E2782" s="1" t="s">
        <v>887</v>
      </c>
      <c r="F2782" s="63">
        <v>6526275800001</v>
      </c>
      <c r="G2782" s="1" t="s">
        <v>44</v>
      </c>
      <c r="H2782" s="45">
        <v>1200</v>
      </c>
      <c r="I2782" s="106" t="s">
        <v>3956</v>
      </c>
      <c r="J2782" s="1" t="s">
        <v>57</v>
      </c>
      <c r="K2782" s="107" t="s">
        <v>3142</v>
      </c>
      <c r="L2782" s="9">
        <v>2.96</v>
      </c>
      <c r="M2782" s="108">
        <v>3552</v>
      </c>
      <c r="N2782" s="5">
        <v>15001002</v>
      </c>
      <c r="O2782" s="1" t="s">
        <v>21</v>
      </c>
      <c r="P2782" s="1" t="s">
        <v>57</v>
      </c>
      <c r="Q2782" s="107" t="s">
        <v>3123</v>
      </c>
      <c r="R2782" s="16" t="s">
        <v>3058</v>
      </c>
      <c r="S2782" s="1" t="s">
        <v>2776</v>
      </c>
      <c r="T2782" s="62" t="s">
        <v>3124</v>
      </c>
    </row>
    <row r="2783" spans="1:20" ht="95.1" customHeight="1" x14ac:dyDescent="0.25">
      <c r="A2783" s="121" t="s">
        <v>2280</v>
      </c>
      <c r="B2783" s="107">
        <v>2500</v>
      </c>
      <c r="C2783" s="107" t="s">
        <v>1496</v>
      </c>
      <c r="D2783" s="107" t="s">
        <v>3038</v>
      </c>
      <c r="E2783" s="1" t="s">
        <v>887</v>
      </c>
      <c r="F2783" s="63">
        <v>6531160500002</v>
      </c>
      <c r="G2783" s="1" t="s">
        <v>44</v>
      </c>
      <c r="H2783" s="45">
        <v>10</v>
      </c>
      <c r="I2783" s="106" t="s">
        <v>3956</v>
      </c>
      <c r="J2783" s="1" t="s">
        <v>57</v>
      </c>
      <c r="K2783" s="107" t="s">
        <v>3143</v>
      </c>
      <c r="L2783" s="9">
        <v>5.81</v>
      </c>
      <c r="M2783" s="108">
        <v>58.1</v>
      </c>
      <c r="N2783" s="5">
        <v>15001002</v>
      </c>
      <c r="O2783" s="1" t="s">
        <v>21</v>
      </c>
      <c r="P2783" s="1" t="s">
        <v>57</v>
      </c>
      <c r="Q2783" s="107" t="s">
        <v>3123</v>
      </c>
      <c r="R2783" s="16" t="s">
        <v>3058</v>
      </c>
      <c r="S2783" s="1" t="s">
        <v>2776</v>
      </c>
      <c r="T2783" s="62" t="s">
        <v>3124</v>
      </c>
    </row>
    <row r="2784" spans="1:20" ht="95.1" customHeight="1" x14ac:dyDescent="0.25">
      <c r="A2784" s="121" t="s">
        <v>2280</v>
      </c>
      <c r="B2784" s="107">
        <v>2500</v>
      </c>
      <c r="C2784" s="107" t="s">
        <v>1496</v>
      </c>
      <c r="D2784" s="107" t="s">
        <v>3038</v>
      </c>
      <c r="E2784" s="1" t="s">
        <v>887</v>
      </c>
      <c r="F2784" s="63">
        <v>6508298600001</v>
      </c>
      <c r="G2784" s="107" t="s">
        <v>3040</v>
      </c>
      <c r="H2784" s="45">
        <v>80</v>
      </c>
      <c r="I2784" s="106" t="s">
        <v>3956</v>
      </c>
      <c r="J2784" s="1" t="s">
        <v>57</v>
      </c>
      <c r="K2784" s="107" t="s">
        <v>3144</v>
      </c>
      <c r="L2784" s="9">
        <v>44.28</v>
      </c>
      <c r="M2784" s="108">
        <v>3542.4</v>
      </c>
      <c r="N2784" s="5">
        <v>15001002</v>
      </c>
      <c r="O2784" s="1" t="s">
        <v>21</v>
      </c>
      <c r="P2784" s="1" t="s">
        <v>57</v>
      </c>
      <c r="Q2784" s="107" t="s">
        <v>3123</v>
      </c>
      <c r="R2784" s="16" t="s">
        <v>3058</v>
      </c>
      <c r="S2784" s="1" t="s">
        <v>2776</v>
      </c>
      <c r="T2784" s="62" t="s">
        <v>3124</v>
      </c>
    </row>
    <row r="2785" spans="1:20" ht="95.1" customHeight="1" x14ac:dyDescent="0.25">
      <c r="A2785" s="121" t="s">
        <v>2280</v>
      </c>
      <c r="B2785" s="107">
        <v>2500</v>
      </c>
      <c r="C2785" s="107" t="s">
        <v>1496</v>
      </c>
      <c r="D2785" s="107" t="s">
        <v>3038</v>
      </c>
      <c r="E2785" s="1" t="s">
        <v>887</v>
      </c>
      <c r="F2785" s="63">
        <v>6541184400004</v>
      </c>
      <c r="G2785" s="110" t="s">
        <v>1817</v>
      </c>
      <c r="H2785" s="45">
        <v>12</v>
      </c>
      <c r="I2785" s="106" t="s">
        <v>3956</v>
      </c>
      <c r="J2785" s="1" t="s">
        <v>57</v>
      </c>
      <c r="K2785" s="107" t="s">
        <v>3145</v>
      </c>
      <c r="L2785" s="9">
        <v>46.18</v>
      </c>
      <c r="M2785" s="108">
        <v>554.16</v>
      </c>
      <c r="N2785" s="5">
        <v>15001002</v>
      </c>
      <c r="O2785" s="1" t="s">
        <v>21</v>
      </c>
      <c r="P2785" s="1" t="s">
        <v>57</v>
      </c>
      <c r="Q2785" s="107" t="s">
        <v>3123</v>
      </c>
      <c r="R2785" s="16" t="s">
        <v>3058</v>
      </c>
      <c r="S2785" s="1" t="s">
        <v>2776</v>
      </c>
      <c r="T2785" s="62" t="s">
        <v>3124</v>
      </c>
    </row>
    <row r="2786" spans="1:20" ht="95.1" customHeight="1" x14ac:dyDescent="0.25">
      <c r="A2786" s="121" t="s">
        <v>2280</v>
      </c>
      <c r="B2786" s="107">
        <v>2500</v>
      </c>
      <c r="C2786" s="107" t="s">
        <v>1496</v>
      </c>
      <c r="D2786" s="107" t="s">
        <v>3038</v>
      </c>
      <c r="E2786" s="1" t="s">
        <v>887</v>
      </c>
      <c r="F2786" s="63">
        <v>1084160</v>
      </c>
      <c r="G2786" s="110" t="s">
        <v>3041</v>
      </c>
      <c r="H2786" s="45">
        <v>1200</v>
      </c>
      <c r="I2786" s="106" t="s">
        <v>3956</v>
      </c>
      <c r="J2786" s="1" t="s">
        <v>57</v>
      </c>
      <c r="K2786" s="107" t="s">
        <v>3146</v>
      </c>
      <c r="L2786" s="9">
        <v>130</v>
      </c>
      <c r="M2786" s="108">
        <v>156000</v>
      </c>
      <c r="N2786" s="5">
        <v>15001002</v>
      </c>
      <c r="O2786" s="1" t="s">
        <v>21</v>
      </c>
      <c r="P2786" s="1" t="s">
        <v>57</v>
      </c>
      <c r="Q2786" s="107" t="s">
        <v>3123</v>
      </c>
      <c r="R2786" s="16" t="s">
        <v>3058</v>
      </c>
      <c r="S2786" s="1" t="s">
        <v>2776</v>
      </c>
      <c r="T2786" s="62" t="s">
        <v>3124</v>
      </c>
    </row>
    <row r="2787" spans="1:20" ht="95.1" customHeight="1" x14ac:dyDescent="0.25">
      <c r="A2787" s="121" t="s">
        <v>2280</v>
      </c>
      <c r="B2787" s="107">
        <v>2500</v>
      </c>
      <c r="C2787" s="107" t="s">
        <v>1496</v>
      </c>
      <c r="D2787" s="107" t="s">
        <v>3038</v>
      </c>
      <c r="E2787" s="1" t="s">
        <v>887</v>
      </c>
      <c r="F2787" s="63">
        <v>1005953</v>
      </c>
      <c r="G2787" s="1" t="s">
        <v>44</v>
      </c>
      <c r="H2787" s="45">
        <v>900</v>
      </c>
      <c r="I2787" s="106" t="s">
        <v>3956</v>
      </c>
      <c r="J2787" s="1" t="s">
        <v>57</v>
      </c>
      <c r="K2787" s="107" t="s">
        <v>3147</v>
      </c>
      <c r="L2787" s="9">
        <v>25.99</v>
      </c>
      <c r="M2787" s="108">
        <v>23391</v>
      </c>
      <c r="N2787" s="5">
        <v>15001002</v>
      </c>
      <c r="O2787" s="1" t="s">
        <v>21</v>
      </c>
      <c r="P2787" s="1" t="s">
        <v>57</v>
      </c>
      <c r="Q2787" s="107" t="s">
        <v>3123</v>
      </c>
      <c r="R2787" s="16" t="s">
        <v>3058</v>
      </c>
      <c r="S2787" s="1" t="s">
        <v>2776</v>
      </c>
      <c r="T2787" s="62" t="s">
        <v>3124</v>
      </c>
    </row>
    <row r="2788" spans="1:20" ht="95.1" customHeight="1" x14ac:dyDescent="0.25">
      <c r="A2788" s="121" t="s">
        <v>2280</v>
      </c>
      <c r="B2788" s="107">
        <v>2500</v>
      </c>
      <c r="C2788" s="107" t="s">
        <v>1496</v>
      </c>
      <c r="D2788" s="107" t="s">
        <v>3038</v>
      </c>
      <c r="E2788" s="1" t="s">
        <v>887</v>
      </c>
      <c r="F2788" s="63">
        <v>1005955</v>
      </c>
      <c r="G2788" s="1" t="s">
        <v>44</v>
      </c>
      <c r="H2788" s="45">
        <v>900</v>
      </c>
      <c r="I2788" s="106" t="s">
        <v>3956</v>
      </c>
      <c r="J2788" s="1" t="s">
        <v>57</v>
      </c>
      <c r="K2788" s="107" t="s">
        <v>3148</v>
      </c>
      <c r="L2788" s="9">
        <v>24.36</v>
      </c>
      <c r="M2788" s="108">
        <v>21924</v>
      </c>
      <c r="N2788" s="5">
        <v>15001002</v>
      </c>
      <c r="O2788" s="1" t="s">
        <v>21</v>
      </c>
      <c r="P2788" s="1" t="s">
        <v>57</v>
      </c>
      <c r="Q2788" s="107" t="s">
        <v>3123</v>
      </c>
      <c r="R2788" s="16" t="s">
        <v>3058</v>
      </c>
      <c r="S2788" s="1" t="s">
        <v>2776</v>
      </c>
      <c r="T2788" s="62" t="s">
        <v>3124</v>
      </c>
    </row>
    <row r="2789" spans="1:20" ht="95.1" customHeight="1" x14ac:dyDescent="0.25">
      <c r="A2789" s="121" t="s">
        <v>2280</v>
      </c>
      <c r="B2789" s="107">
        <v>2500</v>
      </c>
      <c r="C2789" s="107" t="s">
        <v>1496</v>
      </c>
      <c r="D2789" s="107" t="s">
        <v>3038</v>
      </c>
      <c r="E2789" s="1" t="s">
        <v>887</v>
      </c>
      <c r="F2789" s="63">
        <v>1005956</v>
      </c>
      <c r="G2789" s="1" t="s">
        <v>44</v>
      </c>
      <c r="H2789" s="45">
        <v>900</v>
      </c>
      <c r="I2789" s="106" t="s">
        <v>3956</v>
      </c>
      <c r="J2789" s="1" t="s">
        <v>57</v>
      </c>
      <c r="K2789" s="107" t="s">
        <v>3149</v>
      </c>
      <c r="L2789" s="9">
        <v>25.94</v>
      </c>
      <c r="M2789" s="108">
        <v>23346</v>
      </c>
      <c r="N2789" s="5">
        <v>15001002</v>
      </c>
      <c r="O2789" s="1" t="s">
        <v>21</v>
      </c>
      <c r="P2789" s="1" t="s">
        <v>57</v>
      </c>
      <c r="Q2789" s="107" t="s">
        <v>3123</v>
      </c>
      <c r="R2789" s="16" t="s">
        <v>3058</v>
      </c>
      <c r="S2789" s="1" t="s">
        <v>2776</v>
      </c>
      <c r="T2789" s="62" t="s">
        <v>3124</v>
      </c>
    </row>
    <row r="2790" spans="1:20" ht="95.1" customHeight="1" x14ac:dyDescent="0.25">
      <c r="A2790" s="121" t="s">
        <v>2280</v>
      </c>
      <c r="B2790" s="107">
        <v>2500</v>
      </c>
      <c r="C2790" s="107" t="s">
        <v>1496</v>
      </c>
      <c r="D2790" s="107" t="s">
        <v>3038</v>
      </c>
      <c r="E2790" s="1" t="s">
        <v>887</v>
      </c>
      <c r="F2790" s="63">
        <v>1005957</v>
      </c>
      <c r="G2790" s="1" t="s">
        <v>44</v>
      </c>
      <c r="H2790" s="45">
        <v>900</v>
      </c>
      <c r="I2790" s="106" t="s">
        <v>3956</v>
      </c>
      <c r="J2790" s="1" t="s">
        <v>57</v>
      </c>
      <c r="K2790" s="107" t="s">
        <v>3150</v>
      </c>
      <c r="L2790" s="9">
        <v>31.99</v>
      </c>
      <c r="M2790" s="108">
        <v>28791</v>
      </c>
      <c r="N2790" s="5">
        <v>15001002</v>
      </c>
      <c r="O2790" s="1" t="s">
        <v>21</v>
      </c>
      <c r="P2790" s="1" t="s">
        <v>57</v>
      </c>
      <c r="Q2790" s="107" t="s">
        <v>3123</v>
      </c>
      <c r="R2790" s="16" t="s">
        <v>3058</v>
      </c>
      <c r="S2790" s="1" t="s">
        <v>2776</v>
      </c>
      <c r="T2790" s="62" t="s">
        <v>3124</v>
      </c>
    </row>
    <row r="2791" spans="1:20" ht="95.1" customHeight="1" x14ac:dyDescent="0.25">
      <c r="A2791" s="121" t="s">
        <v>2280</v>
      </c>
      <c r="B2791" s="107">
        <v>2500</v>
      </c>
      <c r="C2791" s="107" t="s">
        <v>1496</v>
      </c>
      <c r="D2791" s="107" t="s">
        <v>3038</v>
      </c>
      <c r="E2791" s="1" t="s">
        <v>887</v>
      </c>
      <c r="F2791" s="63">
        <v>6526266800002</v>
      </c>
      <c r="G2791" s="1" t="s">
        <v>44</v>
      </c>
      <c r="H2791" s="45">
        <v>3</v>
      </c>
      <c r="I2791" s="106" t="s">
        <v>3956</v>
      </c>
      <c r="J2791" s="1" t="s">
        <v>57</v>
      </c>
      <c r="K2791" s="107" t="s">
        <v>3151</v>
      </c>
      <c r="L2791" s="9">
        <v>9.8000000000000007</v>
      </c>
      <c r="M2791" s="108">
        <v>29.4</v>
      </c>
      <c r="N2791" s="5">
        <v>15001002</v>
      </c>
      <c r="O2791" s="1" t="s">
        <v>21</v>
      </c>
      <c r="P2791" s="1" t="s">
        <v>57</v>
      </c>
      <c r="Q2791" s="107" t="s">
        <v>3123</v>
      </c>
      <c r="R2791" s="16" t="s">
        <v>3058</v>
      </c>
      <c r="S2791" s="1" t="s">
        <v>2776</v>
      </c>
      <c r="T2791" s="62" t="s">
        <v>3124</v>
      </c>
    </row>
    <row r="2792" spans="1:20" ht="95.1" customHeight="1" x14ac:dyDescent="0.25">
      <c r="A2792" s="121" t="s">
        <v>2280</v>
      </c>
      <c r="B2792" s="107">
        <v>2500</v>
      </c>
      <c r="C2792" s="107" t="s">
        <v>1496</v>
      </c>
      <c r="D2792" s="107" t="s">
        <v>3038</v>
      </c>
      <c r="E2792" s="1" t="s">
        <v>887</v>
      </c>
      <c r="F2792" s="63">
        <v>1092284</v>
      </c>
      <c r="G2792" s="1" t="s">
        <v>3039</v>
      </c>
      <c r="H2792" s="45">
        <v>12</v>
      </c>
      <c r="I2792" s="106" t="s">
        <v>3956</v>
      </c>
      <c r="J2792" s="1" t="s">
        <v>57</v>
      </c>
      <c r="K2792" s="107" t="s">
        <v>3152</v>
      </c>
      <c r="L2792" s="9">
        <v>15.9</v>
      </c>
      <c r="M2792" s="108">
        <v>190.8</v>
      </c>
      <c r="N2792" s="5">
        <v>15001002</v>
      </c>
      <c r="O2792" s="1" t="s">
        <v>21</v>
      </c>
      <c r="P2792" s="1" t="s">
        <v>57</v>
      </c>
      <c r="Q2792" s="107" t="s">
        <v>3123</v>
      </c>
      <c r="R2792" s="16" t="s">
        <v>3058</v>
      </c>
      <c r="S2792" s="1" t="s">
        <v>2776</v>
      </c>
      <c r="T2792" s="62" t="s">
        <v>3124</v>
      </c>
    </row>
    <row r="2793" spans="1:20" ht="95.1" customHeight="1" x14ac:dyDescent="0.25">
      <c r="A2793" s="121" t="s">
        <v>2280</v>
      </c>
      <c r="B2793" s="107">
        <v>2500</v>
      </c>
      <c r="C2793" s="107" t="s">
        <v>1496</v>
      </c>
      <c r="D2793" s="107" t="s">
        <v>3038</v>
      </c>
      <c r="E2793" s="1" t="s">
        <v>887</v>
      </c>
      <c r="F2793" s="63">
        <v>6526297100002</v>
      </c>
      <c r="G2793" s="1" t="s">
        <v>44</v>
      </c>
      <c r="H2793" s="45">
        <v>8000</v>
      </c>
      <c r="I2793" s="106" t="s">
        <v>3956</v>
      </c>
      <c r="J2793" s="1" t="s">
        <v>57</v>
      </c>
      <c r="K2793" s="107" t="s">
        <v>3153</v>
      </c>
      <c r="L2793" s="9">
        <v>73.5</v>
      </c>
      <c r="M2793" s="108">
        <v>588000</v>
      </c>
      <c r="N2793" s="5">
        <v>15001002</v>
      </c>
      <c r="O2793" s="1" t="s">
        <v>21</v>
      </c>
      <c r="P2793" s="1" t="s">
        <v>57</v>
      </c>
      <c r="Q2793" s="107" t="s">
        <v>3123</v>
      </c>
      <c r="R2793" s="16" t="s">
        <v>3058</v>
      </c>
      <c r="S2793" s="1" t="s">
        <v>2776</v>
      </c>
      <c r="T2793" s="62" t="s">
        <v>3124</v>
      </c>
    </row>
    <row r="2794" spans="1:20" ht="95.1" customHeight="1" x14ac:dyDescent="0.25">
      <c r="A2794" s="121" t="s">
        <v>2280</v>
      </c>
      <c r="B2794" s="107">
        <v>2500</v>
      </c>
      <c r="C2794" s="107" t="s">
        <v>1496</v>
      </c>
      <c r="D2794" s="107" t="s">
        <v>3038</v>
      </c>
      <c r="E2794" s="1" t="s">
        <v>887</v>
      </c>
      <c r="F2794" s="63">
        <v>1063736</v>
      </c>
      <c r="G2794" s="1" t="s">
        <v>44</v>
      </c>
      <c r="H2794" s="45">
        <v>9500</v>
      </c>
      <c r="I2794" s="106" t="s">
        <v>3956</v>
      </c>
      <c r="J2794" s="1" t="s">
        <v>57</v>
      </c>
      <c r="K2794" s="107" t="s">
        <v>3154</v>
      </c>
      <c r="L2794" s="9">
        <v>47.02</v>
      </c>
      <c r="M2794" s="108">
        <v>446690</v>
      </c>
      <c r="N2794" s="5">
        <v>15001002</v>
      </c>
      <c r="O2794" s="1" t="s">
        <v>21</v>
      </c>
      <c r="P2794" s="1" t="s">
        <v>57</v>
      </c>
      <c r="Q2794" s="107" t="s">
        <v>3123</v>
      </c>
      <c r="R2794" s="16" t="s">
        <v>3058</v>
      </c>
      <c r="S2794" s="1" t="s">
        <v>2776</v>
      </c>
      <c r="T2794" s="62" t="s">
        <v>3124</v>
      </c>
    </row>
    <row r="2795" spans="1:20" ht="95.1" customHeight="1" x14ac:dyDescent="0.25">
      <c r="A2795" s="121" t="s">
        <v>2280</v>
      </c>
      <c r="B2795" s="107">
        <v>2500</v>
      </c>
      <c r="C2795" s="107" t="s">
        <v>1496</v>
      </c>
      <c r="D2795" s="107" t="s">
        <v>3038</v>
      </c>
      <c r="E2795" s="1" t="s">
        <v>887</v>
      </c>
      <c r="F2795" s="63">
        <v>1085732</v>
      </c>
      <c r="G2795" s="1" t="s">
        <v>44</v>
      </c>
      <c r="H2795" s="45">
        <v>5000</v>
      </c>
      <c r="I2795" s="106" t="s">
        <v>3956</v>
      </c>
      <c r="J2795" s="1" t="s">
        <v>57</v>
      </c>
      <c r="K2795" s="107" t="s">
        <v>3155</v>
      </c>
      <c r="L2795" s="9">
        <v>215</v>
      </c>
      <c r="M2795" s="108">
        <v>1075000</v>
      </c>
      <c r="N2795" s="5">
        <v>15001002</v>
      </c>
      <c r="O2795" s="1" t="s">
        <v>21</v>
      </c>
      <c r="P2795" s="1" t="s">
        <v>57</v>
      </c>
      <c r="Q2795" s="107" t="s">
        <v>3123</v>
      </c>
      <c r="R2795" s="16" t="s">
        <v>3058</v>
      </c>
      <c r="S2795" s="1" t="s">
        <v>2776</v>
      </c>
      <c r="T2795" s="62" t="s">
        <v>3124</v>
      </c>
    </row>
    <row r="2796" spans="1:20" ht="95.1" customHeight="1" x14ac:dyDescent="0.25">
      <c r="A2796" s="121" t="s">
        <v>2280</v>
      </c>
      <c r="B2796" s="107">
        <v>2500</v>
      </c>
      <c r="C2796" s="107" t="s">
        <v>1496</v>
      </c>
      <c r="D2796" s="107" t="s">
        <v>3038</v>
      </c>
      <c r="E2796" s="1" t="s">
        <v>887</v>
      </c>
      <c r="F2796" s="63">
        <v>6526299800003</v>
      </c>
      <c r="G2796" s="1" t="s">
        <v>44</v>
      </c>
      <c r="H2796" s="45">
        <v>50</v>
      </c>
      <c r="I2796" s="106" t="s">
        <v>3956</v>
      </c>
      <c r="J2796" s="1" t="s">
        <v>57</v>
      </c>
      <c r="K2796" s="107" t="s">
        <v>3156</v>
      </c>
      <c r="L2796" s="9">
        <v>64.52</v>
      </c>
      <c r="M2796" s="108">
        <v>3226</v>
      </c>
      <c r="N2796" s="5">
        <v>15001002</v>
      </c>
      <c r="O2796" s="1" t="s">
        <v>21</v>
      </c>
      <c r="P2796" s="1" t="s">
        <v>57</v>
      </c>
      <c r="Q2796" s="107" t="s">
        <v>3123</v>
      </c>
      <c r="R2796" s="16" t="s">
        <v>3058</v>
      </c>
      <c r="S2796" s="1" t="s">
        <v>2776</v>
      </c>
      <c r="T2796" s="62" t="s">
        <v>3124</v>
      </c>
    </row>
    <row r="2797" spans="1:20" ht="95.1" customHeight="1" x14ac:dyDescent="0.25">
      <c r="A2797" s="121" t="s">
        <v>2280</v>
      </c>
      <c r="B2797" s="107">
        <v>2500</v>
      </c>
      <c r="C2797" s="107" t="s">
        <v>1496</v>
      </c>
      <c r="D2797" s="107" t="s">
        <v>3038</v>
      </c>
      <c r="E2797" s="1" t="s">
        <v>887</v>
      </c>
      <c r="F2797" s="63">
        <v>6526299800005</v>
      </c>
      <c r="G2797" s="1" t="s">
        <v>44</v>
      </c>
      <c r="H2797" s="45">
        <v>50</v>
      </c>
      <c r="I2797" s="106" t="s">
        <v>3956</v>
      </c>
      <c r="J2797" s="1" t="s">
        <v>57</v>
      </c>
      <c r="K2797" s="107" t="s">
        <v>3157</v>
      </c>
      <c r="L2797" s="9">
        <v>110.43</v>
      </c>
      <c r="M2797" s="108">
        <v>5521.5</v>
      </c>
      <c r="N2797" s="5">
        <v>15001002</v>
      </c>
      <c r="O2797" s="1" t="s">
        <v>21</v>
      </c>
      <c r="P2797" s="1" t="s">
        <v>57</v>
      </c>
      <c r="Q2797" s="107" t="s">
        <v>3123</v>
      </c>
      <c r="R2797" s="16" t="s">
        <v>3058</v>
      </c>
      <c r="S2797" s="1" t="s">
        <v>2776</v>
      </c>
      <c r="T2797" s="62" t="s">
        <v>3124</v>
      </c>
    </row>
    <row r="2798" spans="1:20" ht="95.1" customHeight="1" x14ac:dyDescent="0.25">
      <c r="A2798" s="121" t="s">
        <v>2280</v>
      </c>
      <c r="B2798" s="107">
        <v>2500</v>
      </c>
      <c r="C2798" s="107" t="s">
        <v>1496</v>
      </c>
      <c r="D2798" s="107" t="s">
        <v>3038</v>
      </c>
      <c r="E2798" s="1" t="s">
        <v>887</v>
      </c>
      <c r="F2798" s="63">
        <v>1086278</v>
      </c>
      <c r="G2798" s="1" t="s">
        <v>44</v>
      </c>
      <c r="H2798" s="45">
        <v>20</v>
      </c>
      <c r="I2798" s="106" t="s">
        <v>3956</v>
      </c>
      <c r="J2798" s="1" t="s">
        <v>57</v>
      </c>
      <c r="K2798" s="107" t="s">
        <v>3158</v>
      </c>
      <c r="L2798" s="9">
        <v>185.16</v>
      </c>
      <c r="M2798" s="108">
        <v>3703.2</v>
      </c>
      <c r="N2798" s="5">
        <v>15001002</v>
      </c>
      <c r="O2798" s="1" t="s">
        <v>21</v>
      </c>
      <c r="P2798" s="1" t="s">
        <v>57</v>
      </c>
      <c r="Q2798" s="107" t="s">
        <v>3123</v>
      </c>
      <c r="R2798" s="16" t="s">
        <v>3058</v>
      </c>
      <c r="S2798" s="1" t="s">
        <v>2776</v>
      </c>
      <c r="T2798" s="62" t="s">
        <v>3124</v>
      </c>
    </row>
    <row r="2799" spans="1:20" ht="95.1" customHeight="1" x14ac:dyDescent="0.25">
      <c r="A2799" s="121" t="s">
        <v>2280</v>
      </c>
      <c r="B2799" s="107">
        <v>2500</v>
      </c>
      <c r="C2799" s="107" t="s">
        <v>1496</v>
      </c>
      <c r="D2799" s="107" t="s">
        <v>3038</v>
      </c>
      <c r="E2799" s="1" t="s">
        <v>887</v>
      </c>
      <c r="F2799" s="63">
        <v>1073468</v>
      </c>
      <c r="G2799" s="107" t="s">
        <v>3042</v>
      </c>
      <c r="H2799" s="45">
        <v>150</v>
      </c>
      <c r="I2799" s="106" t="s">
        <v>3956</v>
      </c>
      <c r="J2799" s="1" t="s">
        <v>57</v>
      </c>
      <c r="K2799" s="107" t="s">
        <v>3159</v>
      </c>
      <c r="L2799" s="9">
        <v>13.9</v>
      </c>
      <c r="M2799" s="108">
        <v>2085</v>
      </c>
      <c r="N2799" s="5">
        <v>15001002</v>
      </c>
      <c r="O2799" s="1" t="s">
        <v>21</v>
      </c>
      <c r="P2799" s="1" t="s">
        <v>57</v>
      </c>
      <c r="Q2799" s="107" t="s">
        <v>3123</v>
      </c>
      <c r="R2799" s="16" t="s">
        <v>3058</v>
      </c>
      <c r="S2799" s="1" t="s">
        <v>2776</v>
      </c>
      <c r="T2799" s="62" t="s">
        <v>3124</v>
      </c>
    </row>
    <row r="2800" spans="1:20" ht="95.1" customHeight="1" x14ac:dyDescent="0.25">
      <c r="A2800" s="121" t="s">
        <v>2280</v>
      </c>
      <c r="B2800" s="107">
        <v>2500</v>
      </c>
      <c r="C2800" s="107" t="s">
        <v>1496</v>
      </c>
      <c r="D2800" s="107" t="s">
        <v>3038</v>
      </c>
      <c r="E2800" s="1" t="s">
        <v>887</v>
      </c>
      <c r="F2800" s="63">
        <v>1073469</v>
      </c>
      <c r="G2800" s="107" t="s">
        <v>3042</v>
      </c>
      <c r="H2800" s="45">
        <v>150</v>
      </c>
      <c r="I2800" s="106" t="s">
        <v>3956</v>
      </c>
      <c r="J2800" s="1" t="s">
        <v>57</v>
      </c>
      <c r="K2800" s="107" t="s">
        <v>3160</v>
      </c>
      <c r="L2800" s="9">
        <v>18.14</v>
      </c>
      <c r="M2800" s="108">
        <v>2721</v>
      </c>
      <c r="N2800" s="5">
        <v>15001002</v>
      </c>
      <c r="O2800" s="1" t="s">
        <v>21</v>
      </c>
      <c r="P2800" s="1" t="s">
        <v>57</v>
      </c>
      <c r="Q2800" s="107" t="s">
        <v>3123</v>
      </c>
      <c r="R2800" s="16" t="s">
        <v>3058</v>
      </c>
      <c r="S2800" s="1" t="s">
        <v>2776</v>
      </c>
      <c r="T2800" s="62" t="s">
        <v>3124</v>
      </c>
    </row>
    <row r="2801" spans="1:20" ht="95.1" customHeight="1" x14ac:dyDescent="0.25">
      <c r="A2801" s="121" t="s">
        <v>2280</v>
      </c>
      <c r="B2801" s="107">
        <v>2500</v>
      </c>
      <c r="C2801" s="107" t="s">
        <v>1496</v>
      </c>
      <c r="D2801" s="107" t="s">
        <v>3038</v>
      </c>
      <c r="E2801" s="1" t="s">
        <v>887</v>
      </c>
      <c r="F2801" s="63">
        <v>1078289</v>
      </c>
      <c r="G2801" s="107" t="s">
        <v>3042</v>
      </c>
      <c r="H2801" s="45">
        <v>500</v>
      </c>
      <c r="I2801" s="106" t="s">
        <v>3956</v>
      </c>
      <c r="J2801" s="1" t="s">
        <v>57</v>
      </c>
      <c r="K2801" s="107" t="s">
        <v>3161</v>
      </c>
      <c r="L2801" s="9">
        <v>14.9</v>
      </c>
      <c r="M2801" s="108">
        <v>7450</v>
      </c>
      <c r="N2801" s="5">
        <v>15001002</v>
      </c>
      <c r="O2801" s="1" t="s">
        <v>21</v>
      </c>
      <c r="P2801" s="1" t="s">
        <v>57</v>
      </c>
      <c r="Q2801" s="107" t="s">
        <v>3123</v>
      </c>
      <c r="R2801" s="16" t="s">
        <v>3058</v>
      </c>
      <c r="S2801" s="1" t="s">
        <v>2776</v>
      </c>
      <c r="T2801" s="62" t="s">
        <v>3124</v>
      </c>
    </row>
    <row r="2802" spans="1:20" ht="95.1" customHeight="1" x14ac:dyDescent="0.25">
      <c r="A2802" s="121" t="s">
        <v>2280</v>
      </c>
      <c r="B2802" s="107">
        <v>2500</v>
      </c>
      <c r="C2802" s="107" t="s">
        <v>1496</v>
      </c>
      <c r="D2802" s="107" t="s">
        <v>3038</v>
      </c>
      <c r="E2802" s="1" t="s">
        <v>887</v>
      </c>
      <c r="F2802" s="63">
        <v>6521031500019</v>
      </c>
      <c r="G2802" s="1" t="s">
        <v>44</v>
      </c>
      <c r="H2802" s="45">
        <v>1000</v>
      </c>
      <c r="I2802" s="106" t="s">
        <v>3956</v>
      </c>
      <c r="J2802" s="1" t="s">
        <v>57</v>
      </c>
      <c r="K2802" s="107" t="s">
        <v>3162</v>
      </c>
      <c r="L2802" s="9">
        <v>16.21</v>
      </c>
      <c r="M2802" s="108">
        <v>16210</v>
      </c>
      <c r="N2802" s="5">
        <v>15001002</v>
      </c>
      <c r="O2802" s="1" t="s">
        <v>21</v>
      </c>
      <c r="P2802" s="1" t="s">
        <v>57</v>
      </c>
      <c r="Q2802" s="107" t="s">
        <v>3123</v>
      </c>
      <c r="R2802" s="16" t="s">
        <v>3058</v>
      </c>
      <c r="S2802" s="1" t="s">
        <v>2776</v>
      </c>
      <c r="T2802" s="62" t="s">
        <v>3124</v>
      </c>
    </row>
    <row r="2803" spans="1:20" ht="95.1" customHeight="1" x14ac:dyDescent="0.25">
      <c r="A2803" s="121" t="s">
        <v>2280</v>
      </c>
      <c r="B2803" s="107">
        <v>2500</v>
      </c>
      <c r="C2803" s="107" t="s">
        <v>1496</v>
      </c>
      <c r="D2803" s="107" t="s">
        <v>3038</v>
      </c>
      <c r="E2803" s="1" t="s">
        <v>887</v>
      </c>
      <c r="F2803" s="63">
        <v>6521031500021</v>
      </c>
      <c r="G2803" s="1" t="s">
        <v>44</v>
      </c>
      <c r="H2803" s="45">
        <v>2000</v>
      </c>
      <c r="I2803" s="106" t="s">
        <v>3956</v>
      </c>
      <c r="J2803" s="1" t="s">
        <v>57</v>
      </c>
      <c r="K2803" s="107" t="s">
        <v>3163</v>
      </c>
      <c r="L2803" s="9">
        <v>7.66</v>
      </c>
      <c r="M2803" s="108">
        <v>15320</v>
      </c>
      <c r="N2803" s="5">
        <v>15001002</v>
      </c>
      <c r="O2803" s="1" t="s">
        <v>21</v>
      </c>
      <c r="P2803" s="1" t="s">
        <v>57</v>
      </c>
      <c r="Q2803" s="107" t="s">
        <v>3123</v>
      </c>
      <c r="R2803" s="16" t="s">
        <v>3058</v>
      </c>
      <c r="S2803" s="1" t="s">
        <v>2776</v>
      </c>
      <c r="T2803" s="62" t="s">
        <v>3124</v>
      </c>
    </row>
    <row r="2804" spans="1:20" ht="95.1" customHeight="1" x14ac:dyDescent="0.25">
      <c r="A2804" s="121" t="s">
        <v>2280</v>
      </c>
      <c r="B2804" s="107">
        <v>2500</v>
      </c>
      <c r="C2804" s="107" t="s">
        <v>1496</v>
      </c>
      <c r="D2804" s="107" t="s">
        <v>3038</v>
      </c>
      <c r="E2804" s="1" t="s">
        <v>887</v>
      </c>
      <c r="F2804" s="63">
        <v>6526089400008</v>
      </c>
      <c r="G2804" s="1" t="s">
        <v>44</v>
      </c>
      <c r="H2804" s="45">
        <v>60</v>
      </c>
      <c r="I2804" s="106" t="s">
        <v>3956</v>
      </c>
      <c r="J2804" s="1" t="s">
        <v>57</v>
      </c>
      <c r="K2804" s="107" t="s">
        <v>3164</v>
      </c>
      <c r="L2804" s="9">
        <v>0.79</v>
      </c>
      <c r="M2804" s="108">
        <v>47.4</v>
      </c>
      <c r="N2804" s="5">
        <v>15001002</v>
      </c>
      <c r="O2804" s="1" t="s">
        <v>21</v>
      </c>
      <c r="P2804" s="1" t="s">
        <v>57</v>
      </c>
      <c r="Q2804" s="107" t="s">
        <v>3123</v>
      </c>
      <c r="R2804" s="16" t="s">
        <v>3058</v>
      </c>
      <c r="S2804" s="1" t="s">
        <v>2776</v>
      </c>
      <c r="T2804" s="62" t="s">
        <v>3124</v>
      </c>
    </row>
    <row r="2805" spans="1:20" ht="95.1" customHeight="1" x14ac:dyDescent="0.25">
      <c r="A2805" s="121" t="s">
        <v>2280</v>
      </c>
      <c r="B2805" s="107">
        <v>2500</v>
      </c>
      <c r="C2805" s="107" t="s">
        <v>1496</v>
      </c>
      <c r="D2805" s="107" t="s">
        <v>3038</v>
      </c>
      <c r="E2805" s="1" t="s">
        <v>887</v>
      </c>
      <c r="F2805" s="63">
        <v>6526089400009</v>
      </c>
      <c r="G2805" s="1" t="s">
        <v>44</v>
      </c>
      <c r="H2805" s="45">
        <v>30</v>
      </c>
      <c r="I2805" s="106" t="s">
        <v>3956</v>
      </c>
      <c r="J2805" s="1" t="s">
        <v>57</v>
      </c>
      <c r="K2805" s="107" t="s">
        <v>3165</v>
      </c>
      <c r="L2805" s="9">
        <v>1.58</v>
      </c>
      <c r="M2805" s="108">
        <v>47.4</v>
      </c>
      <c r="N2805" s="5">
        <v>15001002</v>
      </c>
      <c r="O2805" s="1" t="s">
        <v>21</v>
      </c>
      <c r="P2805" s="1" t="s">
        <v>57</v>
      </c>
      <c r="Q2805" s="107" t="s">
        <v>3123</v>
      </c>
      <c r="R2805" s="16" t="s">
        <v>3058</v>
      </c>
      <c r="S2805" s="1" t="s">
        <v>2776</v>
      </c>
      <c r="T2805" s="62" t="s">
        <v>3124</v>
      </c>
    </row>
    <row r="2806" spans="1:20" ht="95.1" customHeight="1" x14ac:dyDescent="0.25">
      <c r="A2806" s="121" t="s">
        <v>2280</v>
      </c>
      <c r="B2806" s="107">
        <v>2500</v>
      </c>
      <c r="C2806" s="107" t="s">
        <v>1496</v>
      </c>
      <c r="D2806" s="107" t="s">
        <v>3038</v>
      </c>
      <c r="E2806" s="1" t="s">
        <v>887</v>
      </c>
      <c r="F2806" s="63">
        <v>6526089400046</v>
      </c>
      <c r="G2806" s="1" t="s">
        <v>44</v>
      </c>
      <c r="H2806" s="45">
        <v>10</v>
      </c>
      <c r="I2806" s="106" t="s">
        <v>3956</v>
      </c>
      <c r="J2806" s="1" t="s">
        <v>57</v>
      </c>
      <c r="K2806" s="107" t="s">
        <v>3166</v>
      </c>
      <c r="L2806" s="9">
        <v>1.0900000000000001</v>
      </c>
      <c r="M2806" s="108">
        <v>10.9</v>
      </c>
      <c r="N2806" s="5">
        <v>15001002</v>
      </c>
      <c r="O2806" s="1" t="s">
        <v>21</v>
      </c>
      <c r="P2806" s="1" t="s">
        <v>57</v>
      </c>
      <c r="Q2806" s="107" t="s">
        <v>3123</v>
      </c>
      <c r="R2806" s="16" t="s">
        <v>3058</v>
      </c>
      <c r="S2806" s="1" t="s">
        <v>2776</v>
      </c>
      <c r="T2806" s="62" t="s">
        <v>3124</v>
      </c>
    </row>
    <row r="2807" spans="1:20" ht="95.1" customHeight="1" x14ac:dyDescent="0.25">
      <c r="A2807" s="121" t="s">
        <v>2280</v>
      </c>
      <c r="B2807" s="107">
        <v>2500</v>
      </c>
      <c r="C2807" s="107" t="s">
        <v>1496</v>
      </c>
      <c r="D2807" s="107" t="s">
        <v>3038</v>
      </c>
      <c r="E2807" s="1" t="s">
        <v>887</v>
      </c>
      <c r="F2807" s="63">
        <v>6526089400068</v>
      </c>
      <c r="G2807" s="1" t="s">
        <v>44</v>
      </c>
      <c r="H2807" s="45">
        <v>30</v>
      </c>
      <c r="I2807" s="106" t="s">
        <v>3956</v>
      </c>
      <c r="J2807" s="1" t="s">
        <v>57</v>
      </c>
      <c r="K2807" s="107" t="s">
        <v>3167</v>
      </c>
      <c r="L2807" s="9">
        <v>0.95</v>
      </c>
      <c r="M2807" s="108">
        <v>28.5</v>
      </c>
      <c r="N2807" s="5">
        <v>15001002</v>
      </c>
      <c r="O2807" s="1" t="s">
        <v>21</v>
      </c>
      <c r="P2807" s="1" t="s">
        <v>57</v>
      </c>
      <c r="Q2807" s="107" t="s">
        <v>3123</v>
      </c>
      <c r="R2807" s="16" t="s">
        <v>3058</v>
      </c>
      <c r="S2807" s="1" t="s">
        <v>2776</v>
      </c>
      <c r="T2807" s="62" t="s">
        <v>3124</v>
      </c>
    </row>
    <row r="2808" spans="1:20" ht="95.1" customHeight="1" x14ac:dyDescent="0.25">
      <c r="A2808" s="121" t="s">
        <v>2280</v>
      </c>
      <c r="B2808" s="107">
        <v>2500</v>
      </c>
      <c r="C2808" s="107" t="s">
        <v>1496</v>
      </c>
      <c r="D2808" s="107" t="s">
        <v>3038</v>
      </c>
      <c r="E2808" s="1" t="s">
        <v>887</v>
      </c>
      <c r="F2808" s="63">
        <v>6526089400081</v>
      </c>
      <c r="G2808" s="1" t="s">
        <v>44</v>
      </c>
      <c r="H2808" s="45">
        <v>30</v>
      </c>
      <c r="I2808" s="106" t="s">
        <v>3956</v>
      </c>
      <c r="J2808" s="1" t="s">
        <v>57</v>
      </c>
      <c r="K2808" s="107" t="s">
        <v>3168</v>
      </c>
      <c r="L2808" s="9">
        <v>1.1100000000000001</v>
      </c>
      <c r="M2808" s="108">
        <v>33.299999999999997</v>
      </c>
      <c r="N2808" s="5">
        <v>15001002</v>
      </c>
      <c r="O2808" s="1" t="s">
        <v>21</v>
      </c>
      <c r="P2808" s="1" t="s">
        <v>57</v>
      </c>
      <c r="Q2808" s="107" t="s">
        <v>3123</v>
      </c>
      <c r="R2808" s="16" t="s">
        <v>3058</v>
      </c>
      <c r="S2808" s="1" t="s">
        <v>2776</v>
      </c>
      <c r="T2808" s="62" t="s">
        <v>3124</v>
      </c>
    </row>
    <row r="2809" spans="1:20" ht="95.1" customHeight="1" x14ac:dyDescent="0.25">
      <c r="A2809" s="121" t="s">
        <v>2280</v>
      </c>
      <c r="B2809" s="107">
        <v>2500</v>
      </c>
      <c r="C2809" s="107" t="s">
        <v>1496</v>
      </c>
      <c r="D2809" s="107" t="s">
        <v>3038</v>
      </c>
      <c r="E2809" s="1" t="s">
        <v>887</v>
      </c>
      <c r="F2809" s="63">
        <v>6526089400082</v>
      </c>
      <c r="G2809" s="1" t="s">
        <v>44</v>
      </c>
      <c r="H2809" s="45">
        <v>30</v>
      </c>
      <c r="I2809" s="106" t="s">
        <v>3956</v>
      </c>
      <c r="J2809" s="1" t="s">
        <v>57</v>
      </c>
      <c r="K2809" s="107" t="s">
        <v>3169</v>
      </c>
      <c r="L2809" s="9">
        <v>1.1100000000000001</v>
      </c>
      <c r="M2809" s="108">
        <v>33.299999999999997</v>
      </c>
      <c r="N2809" s="5">
        <v>15001002</v>
      </c>
      <c r="O2809" s="1" t="s">
        <v>21</v>
      </c>
      <c r="P2809" s="1" t="s">
        <v>57</v>
      </c>
      <c r="Q2809" s="107" t="s">
        <v>3123</v>
      </c>
      <c r="R2809" s="16" t="s">
        <v>3058</v>
      </c>
      <c r="S2809" s="1" t="s">
        <v>2776</v>
      </c>
      <c r="T2809" s="62" t="s">
        <v>3124</v>
      </c>
    </row>
    <row r="2810" spans="1:20" ht="95.1" customHeight="1" x14ac:dyDescent="0.25">
      <c r="A2810" s="121" t="s">
        <v>2280</v>
      </c>
      <c r="B2810" s="107">
        <v>2500</v>
      </c>
      <c r="C2810" s="107" t="s">
        <v>1496</v>
      </c>
      <c r="D2810" s="107" t="s">
        <v>3038</v>
      </c>
      <c r="E2810" s="1" t="s">
        <v>887</v>
      </c>
      <c r="F2810" s="63">
        <v>6513070100002</v>
      </c>
      <c r="G2810" s="1" t="s">
        <v>44</v>
      </c>
      <c r="H2810" s="45">
        <v>800</v>
      </c>
      <c r="I2810" s="106" t="s">
        <v>3956</v>
      </c>
      <c r="J2810" s="1" t="s">
        <v>57</v>
      </c>
      <c r="K2810" s="107" t="s">
        <v>3170</v>
      </c>
      <c r="L2810" s="9">
        <v>4.6100000000000003</v>
      </c>
      <c r="M2810" s="108">
        <v>3688</v>
      </c>
      <c r="N2810" s="5">
        <v>15001002</v>
      </c>
      <c r="O2810" s="1" t="s">
        <v>21</v>
      </c>
      <c r="P2810" s="1" t="s">
        <v>57</v>
      </c>
      <c r="Q2810" s="107" t="s">
        <v>3123</v>
      </c>
      <c r="R2810" s="16" t="s">
        <v>3058</v>
      </c>
      <c r="S2810" s="1" t="s">
        <v>2776</v>
      </c>
      <c r="T2810" s="62" t="s">
        <v>3124</v>
      </c>
    </row>
    <row r="2811" spans="1:20" ht="95.1" customHeight="1" x14ac:dyDescent="0.25">
      <c r="A2811" s="121" t="s">
        <v>2280</v>
      </c>
      <c r="B2811" s="107">
        <v>2500</v>
      </c>
      <c r="C2811" s="107" t="s">
        <v>1496</v>
      </c>
      <c r="D2811" s="107" t="s">
        <v>3038</v>
      </c>
      <c r="E2811" s="1" t="s">
        <v>887</v>
      </c>
      <c r="F2811" s="63">
        <v>6513070100002</v>
      </c>
      <c r="G2811" s="1" t="s">
        <v>44</v>
      </c>
      <c r="H2811" s="45">
        <v>800</v>
      </c>
      <c r="I2811" s="106" t="s">
        <v>3956</v>
      </c>
      <c r="J2811" s="1" t="s">
        <v>57</v>
      </c>
      <c r="K2811" s="107" t="s">
        <v>3170</v>
      </c>
      <c r="L2811" s="9">
        <v>4.6100000000000003</v>
      </c>
      <c r="M2811" s="108">
        <v>3688</v>
      </c>
      <c r="N2811" s="5">
        <v>15001002</v>
      </c>
      <c r="O2811" s="1" t="s">
        <v>21</v>
      </c>
      <c r="P2811" s="1" t="s">
        <v>57</v>
      </c>
      <c r="Q2811" s="107" t="s">
        <v>3123</v>
      </c>
      <c r="R2811" s="16" t="s">
        <v>3058</v>
      </c>
      <c r="S2811" s="1" t="s">
        <v>2776</v>
      </c>
      <c r="T2811" s="62" t="s">
        <v>3124</v>
      </c>
    </row>
    <row r="2812" spans="1:20" ht="95.1" customHeight="1" x14ac:dyDescent="0.25">
      <c r="A2812" s="121" t="s">
        <v>2280</v>
      </c>
      <c r="B2812" s="107">
        <v>2500</v>
      </c>
      <c r="C2812" s="107" t="s">
        <v>1496</v>
      </c>
      <c r="D2812" s="107" t="s">
        <v>3038</v>
      </c>
      <c r="E2812" s="1" t="s">
        <v>887</v>
      </c>
      <c r="F2812" s="63">
        <v>1086285</v>
      </c>
      <c r="G2812" s="1" t="s">
        <v>44</v>
      </c>
      <c r="H2812" s="45">
        <v>1200</v>
      </c>
      <c r="I2812" s="106" t="s">
        <v>3956</v>
      </c>
      <c r="J2812" s="1" t="s">
        <v>57</v>
      </c>
      <c r="K2812" s="107" t="s">
        <v>3171</v>
      </c>
      <c r="L2812" s="9">
        <v>10.48</v>
      </c>
      <c r="M2812" s="108">
        <v>12576</v>
      </c>
      <c r="N2812" s="5">
        <v>15001002</v>
      </c>
      <c r="O2812" s="1" t="s">
        <v>21</v>
      </c>
      <c r="P2812" s="1" t="s">
        <v>57</v>
      </c>
      <c r="Q2812" s="107" t="s">
        <v>3123</v>
      </c>
      <c r="R2812" s="16" t="s">
        <v>3058</v>
      </c>
      <c r="S2812" s="1" t="s">
        <v>2776</v>
      </c>
      <c r="T2812" s="62" t="s">
        <v>3124</v>
      </c>
    </row>
    <row r="2813" spans="1:20" ht="95.1" customHeight="1" x14ac:dyDescent="0.25">
      <c r="A2813" s="121" t="s">
        <v>2280</v>
      </c>
      <c r="B2813" s="107">
        <v>2500</v>
      </c>
      <c r="C2813" s="107" t="s">
        <v>1496</v>
      </c>
      <c r="D2813" s="107" t="s">
        <v>3038</v>
      </c>
      <c r="E2813" s="1" t="s">
        <v>887</v>
      </c>
      <c r="F2813" s="63">
        <v>1086211</v>
      </c>
      <c r="G2813" s="1" t="s">
        <v>3039</v>
      </c>
      <c r="H2813" s="45">
        <v>12</v>
      </c>
      <c r="I2813" s="106" t="s">
        <v>3956</v>
      </c>
      <c r="J2813" s="1" t="s">
        <v>57</v>
      </c>
      <c r="K2813" s="107" t="s">
        <v>3172</v>
      </c>
      <c r="L2813" s="9">
        <v>22.25</v>
      </c>
      <c r="M2813" s="108">
        <v>267</v>
      </c>
      <c r="N2813" s="5">
        <v>15001002</v>
      </c>
      <c r="O2813" s="1" t="s">
        <v>21</v>
      </c>
      <c r="P2813" s="1" t="s">
        <v>57</v>
      </c>
      <c r="Q2813" s="107" t="s">
        <v>3123</v>
      </c>
      <c r="R2813" s="16" t="s">
        <v>3058</v>
      </c>
      <c r="S2813" s="1" t="s">
        <v>2776</v>
      </c>
      <c r="T2813" s="62" t="s">
        <v>3124</v>
      </c>
    </row>
    <row r="2814" spans="1:20" ht="95.1" customHeight="1" x14ac:dyDescent="0.25">
      <c r="A2814" s="121" t="s">
        <v>2280</v>
      </c>
      <c r="B2814" s="107">
        <v>2500</v>
      </c>
      <c r="C2814" s="107" t="s">
        <v>1496</v>
      </c>
      <c r="D2814" s="107" t="s">
        <v>3038</v>
      </c>
      <c r="E2814" s="1" t="s">
        <v>887</v>
      </c>
      <c r="F2814" s="63">
        <v>1087635</v>
      </c>
      <c r="G2814" s="1" t="s">
        <v>3039</v>
      </c>
      <c r="H2814" s="45">
        <v>400</v>
      </c>
      <c r="I2814" s="106" t="s">
        <v>3956</v>
      </c>
      <c r="J2814" s="1" t="s">
        <v>57</v>
      </c>
      <c r="K2814" s="107" t="s">
        <v>3173</v>
      </c>
      <c r="L2814" s="9">
        <v>6.5</v>
      </c>
      <c r="M2814" s="108">
        <v>2600</v>
      </c>
      <c r="N2814" s="5">
        <v>15001002</v>
      </c>
      <c r="O2814" s="1" t="s">
        <v>21</v>
      </c>
      <c r="P2814" s="1" t="s">
        <v>57</v>
      </c>
      <c r="Q2814" s="107" t="s">
        <v>3123</v>
      </c>
      <c r="R2814" s="16" t="s">
        <v>3058</v>
      </c>
      <c r="S2814" s="1" t="s">
        <v>2776</v>
      </c>
      <c r="T2814" s="62" t="s">
        <v>3124</v>
      </c>
    </row>
    <row r="2815" spans="1:20" ht="95.1" customHeight="1" x14ac:dyDescent="0.25">
      <c r="A2815" s="121" t="s">
        <v>2280</v>
      </c>
      <c r="B2815" s="107">
        <v>2500</v>
      </c>
      <c r="C2815" s="107" t="s">
        <v>1496</v>
      </c>
      <c r="D2815" s="107" t="s">
        <v>3038</v>
      </c>
      <c r="E2815" s="1" t="s">
        <v>887</v>
      </c>
      <c r="F2815" s="63">
        <v>1080902</v>
      </c>
      <c r="G2815" s="1" t="s">
        <v>44</v>
      </c>
      <c r="H2815" s="45">
        <v>800</v>
      </c>
      <c r="I2815" s="106" t="s">
        <v>3956</v>
      </c>
      <c r="J2815" s="1" t="s">
        <v>57</v>
      </c>
      <c r="K2815" s="107" t="s">
        <v>3174</v>
      </c>
      <c r="L2815" s="9">
        <v>5.86</v>
      </c>
      <c r="M2815" s="108">
        <v>4688</v>
      </c>
      <c r="N2815" s="5">
        <v>15001002</v>
      </c>
      <c r="O2815" s="1" t="s">
        <v>21</v>
      </c>
      <c r="P2815" s="1" t="s">
        <v>57</v>
      </c>
      <c r="Q2815" s="107" t="s">
        <v>3175</v>
      </c>
      <c r="R2815" s="16" t="s">
        <v>3058</v>
      </c>
      <c r="S2815" s="1" t="s">
        <v>4027</v>
      </c>
      <c r="T2815" s="62" t="s">
        <v>3176</v>
      </c>
    </row>
    <row r="2816" spans="1:20" ht="95.1" customHeight="1" x14ac:dyDescent="0.25">
      <c r="A2816" s="121" t="s">
        <v>2280</v>
      </c>
      <c r="B2816" s="107">
        <v>2500</v>
      </c>
      <c r="C2816" s="107" t="s">
        <v>1496</v>
      </c>
      <c r="D2816" s="107" t="s">
        <v>3038</v>
      </c>
      <c r="E2816" s="1" t="s">
        <v>887</v>
      </c>
      <c r="F2816" s="63">
        <v>1082836</v>
      </c>
      <c r="G2816" s="110" t="s">
        <v>2034</v>
      </c>
      <c r="H2816" s="45">
        <v>900</v>
      </c>
      <c r="I2816" s="106" t="s">
        <v>3956</v>
      </c>
      <c r="J2816" s="1" t="s">
        <v>57</v>
      </c>
      <c r="K2816" s="107" t="s">
        <v>3177</v>
      </c>
      <c r="L2816" s="9">
        <v>27.67</v>
      </c>
      <c r="M2816" s="108">
        <v>24903</v>
      </c>
      <c r="N2816" s="5">
        <v>15001002</v>
      </c>
      <c r="O2816" s="1" t="s">
        <v>21</v>
      </c>
      <c r="P2816" s="1" t="s">
        <v>57</v>
      </c>
      <c r="Q2816" s="107" t="s">
        <v>3175</v>
      </c>
      <c r="R2816" s="16" t="s">
        <v>3058</v>
      </c>
      <c r="S2816" s="1" t="s">
        <v>4027</v>
      </c>
      <c r="T2816" s="62" t="s">
        <v>3176</v>
      </c>
    </row>
    <row r="2817" spans="1:20" ht="95.1" customHeight="1" x14ac:dyDescent="0.25">
      <c r="A2817" s="121" t="s">
        <v>2280</v>
      </c>
      <c r="B2817" s="107">
        <v>2500</v>
      </c>
      <c r="C2817" s="107" t="s">
        <v>1496</v>
      </c>
      <c r="D2817" s="107" t="s">
        <v>3038</v>
      </c>
      <c r="E2817" s="1" t="s">
        <v>887</v>
      </c>
      <c r="F2817" s="63">
        <v>1063137</v>
      </c>
      <c r="G2817" s="110" t="s">
        <v>2034</v>
      </c>
      <c r="H2817" s="45">
        <v>10</v>
      </c>
      <c r="I2817" s="106" t="s">
        <v>3956</v>
      </c>
      <c r="J2817" s="1" t="s">
        <v>57</v>
      </c>
      <c r="K2817" s="107" t="s">
        <v>3178</v>
      </c>
      <c r="L2817" s="9">
        <v>0.57999999999999996</v>
      </c>
      <c r="M2817" s="108">
        <v>5.8</v>
      </c>
      <c r="N2817" s="5">
        <v>15001002</v>
      </c>
      <c r="O2817" s="1" t="s">
        <v>21</v>
      </c>
      <c r="P2817" s="1" t="s">
        <v>57</v>
      </c>
      <c r="Q2817" s="107" t="s">
        <v>3175</v>
      </c>
      <c r="R2817" s="16" t="s">
        <v>3058</v>
      </c>
      <c r="S2817" s="1" t="s">
        <v>4027</v>
      </c>
      <c r="T2817" s="62" t="s">
        <v>3176</v>
      </c>
    </row>
    <row r="2818" spans="1:20" ht="95.1" customHeight="1" x14ac:dyDescent="0.25">
      <c r="A2818" s="121" t="s">
        <v>2280</v>
      </c>
      <c r="B2818" s="107">
        <v>2500</v>
      </c>
      <c r="C2818" s="107" t="s">
        <v>1496</v>
      </c>
      <c r="D2818" s="107" t="s">
        <v>3038</v>
      </c>
      <c r="E2818" s="1" t="s">
        <v>887</v>
      </c>
      <c r="F2818" s="63">
        <v>60167</v>
      </c>
      <c r="G2818" s="110" t="s">
        <v>3036</v>
      </c>
      <c r="H2818" s="45">
        <v>12</v>
      </c>
      <c r="I2818" s="106" t="s">
        <v>3956</v>
      </c>
      <c r="J2818" s="1" t="s">
        <v>57</v>
      </c>
      <c r="K2818" s="107" t="s">
        <v>3179</v>
      </c>
      <c r="L2818" s="9">
        <v>3.38</v>
      </c>
      <c r="M2818" s="108">
        <v>40.56</v>
      </c>
      <c r="N2818" s="5">
        <v>15001002</v>
      </c>
      <c r="O2818" s="1" t="s">
        <v>21</v>
      </c>
      <c r="P2818" s="1" t="s">
        <v>57</v>
      </c>
      <c r="Q2818" s="107" t="s">
        <v>3175</v>
      </c>
      <c r="R2818" s="16" t="s">
        <v>3058</v>
      </c>
      <c r="S2818" s="1" t="s">
        <v>4027</v>
      </c>
      <c r="T2818" s="62" t="s">
        <v>3176</v>
      </c>
    </row>
    <row r="2819" spans="1:20" ht="95.1" customHeight="1" x14ac:dyDescent="0.25">
      <c r="A2819" s="121" t="s">
        <v>2280</v>
      </c>
      <c r="B2819" s="107">
        <v>2500</v>
      </c>
      <c r="C2819" s="107" t="s">
        <v>1496</v>
      </c>
      <c r="D2819" s="107" t="s">
        <v>3038</v>
      </c>
      <c r="E2819" s="1" t="s">
        <v>887</v>
      </c>
      <c r="F2819" s="63">
        <v>1063153</v>
      </c>
      <c r="G2819" s="110" t="s">
        <v>1817</v>
      </c>
      <c r="H2819" s="45">
        <v>12</v>
      </c>
      <c r="I2819" s="106" t="s">
        <v>3956</v>
      </c>
      <c r="J2819" s="1" t="s">
        <v>57</v>
      </c>
      <c r="K2819" s="107" t="s">
        <v>3180</v>
      </c>
      <c r="L2819" s="9">
        <v>14</v>
      </c>
      <c r="M2819" s="108">
        <v>168</v>
      </c>
      <c r="N2819" s="5">
        <v>15001002</v>
      </c>
      <c r="O2819" s="1" t="s">
        <v>21</v>
      </c>
      <c r="P2819" s="1" t="s">
        <v>57</v>
      </c>
      <c r="Q2819" s="107" t="s">
        <v>3175</v>
      </c>
      <c r="R2819" s="16" t="s">
        <v>3058</v>
      </c>
      <c r="S2819" s="1" t="s">
        <v>4027</v>
      </c>
      <c r="T2819" s="62" t="s">
        <v>3176</v>
      </c>
    </row>
    <row r="2820" spans="1:20" ht="95.1" customHeight="1" x14ac:dyDescent="0.25">
      <c r="A2820" s="121" t="s">
        <v>2280</v>
      </c>
      <c r="B2820" s="107">
        <v>2500</v>
      </c>
      <c r="C2820" s="107" t="s">
        <v>1496</v>
      </c>
      <c r="D2820" s="107" t="s">
        <v>3043</v>
      </c>
      <c r="E2820" s="1" t="s">
        <v>887</v>
      </c>
      <c r="F2820" s="63">
        <v>429980</v>
      </c>
      <c r="G2820" s="110" t="s">
        <v>1817</v>
      </c>
      <c r="H2820" s="45">
        <v>12</v>
      </c>
      <c r="I2820" s="106" t="s">
        <v>3956</v>
      </c>
      <c r="J2820" s="1" t="s">
        <v>57</v>
      </c>
      <c r="K2820" s="107" t="s">
        <v>3181</v>
      </c>
      <c r="L2820" s="9">
        <v>9.7100000000000009</v>
      </c>
      <c r="M2820" s="108">
        <v>116.56</v>
      </c>
      <c r="N2820" s="5">
        <v>15001002</v>
      </c>
      <c r="O2820" s="1" t="s">
        <v>21</v>
      </c>
      <c r="P2820" s="1" t="s">
        <v>57</v>
      </c>
      <c r="Q2820" s="107" t="s">
        <v>3182</v>
      </c>
      <c r="R2820" s="16" t="s">
        <v>3058</v>
      </c>
      <c r="S2820" s="1" t="s">
        <v>2776</v>
      </c>
      <c r="T2820" s="62" t="s">
        <v>3183</v>
      </c>
    </row>
    <row r="2821" spans="1:20" ht="95.1" customHeight="1" x14ac:dyDescent="0.25">
      <c r="A2821" s="121" t="s">
        <v>2280</v>
      </c>
      <c r="B2821" s="107">
        <v>2500</v>
      </c>
      <c r="C2821" s="107" t="s">
        <v>1496</v>
      </c>
      <c r="D2821" s="107" t="s">
        <v>3043</v>
      </c>
      <c r="E2821" s="1" t="s">
        <v>887</v>
      </c>
      <c r="F2821" s="63">
        <v>6513074500001</v>
      </c>
      <c r="G2821" s="1" t="s">
        <v>44</v>
      </c>
      <c r="H2821" s="45">
        <v>45</v>
      </c>
      <c r="I2821" s="106" t="s">
        <v>3956</v>
      </c>
      <c r="J2821" s="1" t="s">
        <v>57</v>
      </c>
      <c r="K2821" s="107" t="s">
        <v>3184</v>
      </c>
      <c r="L2821" s="9">
        <v>9.77</v>
      </c>
      <c r="M2821" s="108">
        <v>439.5</v>
      </c>
      <c r="N2821" s="5">
        <v>15001002</v>
      </c>
      <c r="O2821" s="1" t="s">
        <v>21</v>
      </c>
      <c r="P2821" s="1" t="s">
        <v>57</v>
      </c>
      <c r="Q2821" s="107" t="s">
        <v>3182</v>
      </c>
      <c r="R2821" s="16" t="s">
        <v>3058</v>
      </c>
      <c r="S2821" s="1" t="s">
        <v>2776</v>
      </c>
      <c r="T2821" s="62" t="s">
        <v>3183</v>
      </c>
    </row>
    <row r="2822" spans="1:20" ht="95.1" customHeight="1" x14ac:dyDescent="0.25">
      <c r="A2822" s="121" t="s">
        <v>2280</v>
      </c>
      <c r="B2822" s="107">
        <v>2500</v>
      </c>
      <c r="C2822" s="107" t="s">
        <v>1496</v>
      </c>
      <c r="D2822" s="107" t="s">
        <v>3043</v>
      </c>
      <c r="E2822" s="1" t="s">
        <v>887</v>
      </c>
      <c r="F2822" s="63">
        <v>1116505</v>
      </c>
      <c r="G2822" s="1" t="s">
        <v>44</v>
      </c>
      <c r="H2822" s="45">
        <v>24</v>
      </c>
      <c r="I2822" s="106" t="s">
        <v>3956</v>
      </c>
      <c r="J2822" s="1" t="s">
        <v>57</v>
      </c>
      <c r="K2822" s="107" t="s">
        <v>3185</v>
      </c>
      <c r="L2822" s="9">
        <v>226.63</v>
      </c>
      <c r="M2822" s="108">
        <v>5439.04</v>
      </c>
      <c r="N2822" s="5">
        <v>15001002</v>
      </c>
      <c r="O2822" s="1" t="s">
        <v>21</v>
      </c>
      <c r="P2822" s="1" t="s">
        <v>57</v>
      </c>
      <c r="Q2822" s="107" t="s">
        <v>3182</v>
      </c>
      <c r="R2822" s="16" t="s">
        <v>3058</v>
      </c>
      <c r="S2822" s="1" t="s">
        <v>2776</v>
      </c>
      <c r="T2822" s="62" t="s">
        <v>3183</v>
      </c>
    </row>
    <row r="2823" spans="1:20" ht="95.1" customHeight="1" x14ac:dyDescent="0.25">
      <c r="A2823" s="121" t="s">
        <v>2280</v>
      </c>
      <c r="B2823" s="107">
        <v>2500</v>
      </c>
      <c r="C2823" s="107" t="s">
        <v>1496</v>
      </c>
      <c r="D2823" s="107" t="s">
        <v>3043</v>
      </c>
      <c r="E2823" s="1" t="s">
        <v>887</v>
      </c>
      <c r="F2823" s="63">
        <v>1116506</v>
      </c>
      <c r="G2823" s="1" t="s">
        <v>44</v>
      </c>
      <c r="H2823" s="45">
        <v>24</v>
      </c>
      <c r="I2823" s="106" t="s">
        <v>3956</v>
      </c>
      <c r="J2823" s="1" t="s">
        <v>57</v>
      </c>
      <c r="K2823" s="107" t="s">
        <v>3186</v>
      </c>
      <c r="L2823" s="9">
        <v>233.23</v>
      </c>
      <c r="M2823" s="108">
        <v>5597.6</v>
      </c>
      <c r="N2823" s="5">
        <v>15001002</v>
      </c>
      <c r="O2823" s="1" t="s">
        <v>21</v>
      </c>
      <c r="P2823" s="1" t="s">
        <v>57</v>
      </c>
      <c r="Q2823" s="107" t="s">
        <v>3182</v>
      </c>
      <c r="R2823" s="16" t="s">
        <v>3058</v>
      </c>
      <c r="S2823" s="1" t="s">
        <v>2776</v>
      </c>
      <c r="T2823" s="62" t="s">
        <v>3183</v>
      </c>
    </row>
    <row r="2824" spans="1:20" ht="95.1" customHeight="1" x14ac:dyDescent="0.25">
      <c r="A2824" s="121" t="s">
        <v>2280</v>
      </c>
      <c r="B2824" s="107">
        <v>2500</v>
      </c>
      <c r="C2824" s="107" t="s">
        <v>1496</v>
      </c>
      <c r="D2824" s="107" t="s">
        <v>3043</v>
      </c>
      <c r="E2824" s="1" t="s">
        <v>887</v>
      </c>
      <c r="F2824" s="63">
        <v>6513074700002</v>
      </c>
      <c r="G2824" s="1" t="s">
        <v>44</v>
      </c>
      <c r="H2824" s="45">
        <v>36</v>
      </c>
      <c r="I2824" s="106" t="s">
        <v>3956</v>
      </c>
      <c r="J2824" s="1" t="s">
        <v>57</v>
      </c>
      <c r="K2824" s="107" t="s">
        <v>3187</v>
      </c>
      <c r="L2824" s="9">
        <v>27.33</v>
      </c>
      <c r="M2824" s="108">
        <v>983.88</v>
      </c>
      <c r="N2824" s="5">
        <v>15001002</v>
      </c>
      <c r="O2824" s="1" t="s">
        <v>21</v>
      </c>
      <c r="P2824" s="1" t="s">
        <v>57</v>
      </c>
      <c r="Q2824" s="107" t="s">
        <v>3182</v>
      </c>
      <c r="R2824" s="16" t="s">
        <v>3058</v>
      </c>
      <c r="S2824" s="1" t="s">
        <v>2776</v>
      </c>
      <c r="T2824" s="62" t="s">
        <v>3183</v>
      </c>
    </row>
    <row r="2825" spans="1:20" ht="95.1" customHeight="1" x14ac:dyDescent="0.25">
      <c r="A2825" s="121" t="s">
        <v>2280</v>
      </c>
      <c r="B2825" s="107">
        <v>2500</v>
      </c>
      <c r="C2825" s="107" t="s">
        <v>1496</v>
      </c>
      <c r="D2825" s="107" t="s">
        <v>3043</v>
      </c>
      <c r="E2825" s="1" t="s">
        <v>887</v>
      </c>
      <c r="F2825" s="63">
        <v>6526067700002</v>
      </c>
      <c r="G2825" s="1" t="s">
        <v>3039</v>
      </c>
      <c r="H2825" s="45">
        <v>24</v>
      </c>
      <c r="I2825" s="106" t="s">
        <v>3956</v>
      </c>
      <c r="J2825" s="1" t="s">
        <v>57</v>
      </c>
      <c r="K2825" s="107" t="s">
        <v>3188</v>
      </c>
      <c r="L2825" s="9">
        <v>66.930000000000007</v>
      </c>
      <c r="M2825" s="108">
        <v>1606.4</v>
      </c>
      <c r="N2825" s="5">
        <v>15001002</v>
      </c>
      <c r="O2825" s="1" t="s">
        <v>21</v>
      </c>
      <c r="P2825" s="1" t="s">
        <v>57</v>
      </c>
      <c r="Q2825" s="107" t="s">
        <v>3182</v>
      </c>
      <c r="R2825" s="16" t="s">
        <v>3058</v>
      </c>
      <c r="S2825" s="1" t="s">
        <v>2776</v>
      </c>
      <c r="T2825" s="62" t="s">
        <v>3183</v>
      </c>
    </row>
    <row r="2826" spans="1:20" ht="95.1" customHeight="1" x14ac:dyDescent="0.25">
      <c r="A2826" s="121" t="s">
        <v>2280</v>
      </c>
      <c r="B2826" s="107">
        <v>2500</v>
      </c>
      <c r="C2826" s="107" t="s">
        <v>1496</v>
      </c>
      <c r="D2826" s="107" t="s">
        <v>3043</v>
      </c>
      <c r="E2826" s="1" t="s">
        <v>887</v>
      </c>
      <c r="F2826" s="63">
        <v>6526067700001</v>
      </c>
      <c r="G2826" s="1" t="s">
        <v>3039</v>
      </c>
      <c r="H2826" s="45">
        <v>54</v>
      </c>
      <c r="I2826" s="106" t="s">
        <v>3956</v>
      </c>
      <c r="J2826" s="1" t="s">
        <v>57</v>
      </c>
      <c r="K2826" s="107" t="s">
        <v>3189</v>
      </c>
      <c r="L2826" s="9">
        <v>67.27</v>
      </c>
      <c r="M2826" s="108">
        <v>3632.4</v>
      </c>
      <c r="N2826" s="5">
        <v>15001002</v>
      </c>
      <c r="O2826" s="1" t="s">
        <v>21</v>
      </c>
      <c r="P2826" s="1" t="s">
        <v>57</v>
      </c>
      <c r="Q2826" s="107" t="s">
        <v>3182</v>
      </c>
      <c r="R2826" s="16" t="s">
        <v>3058</v>
      </c>
      <c r="S2826" s="1" t="s">
        <v>2776</v>
      </c>
      <c r="T2826" s="62" t="s">
        <v>3183</v>
      </c>
    </row>
    <row r="2827" spans="1:20" ht="95.1" customHeight="1" x14ac:dyDescent="0.25">
      <c r="A2827" s="121" t="s">
        <v>2280</v>
      </c>
      <c r="B2827" s="107">
        <v>2500</v>
      </c>
      <c r="C2827" s="107" t="s">
        <v>1496</v>
      </c>
      <c r="D2827" s="107" t="s">
        <v>3043</v>
      </c>
      <c r="E2827" s="1" t="s">
        <v>887</v>
      </c>
      <c r="F2827" s="63">
        <v>6526067700011</v>
      </c>
      <c r="G2827" s="1" t="s">
        <v>3039</v>
      </c>
      <c r="H2827" s="45">
        <v>18</v>
      </c>
      <c r="I2827" s="106" t="s">
        <v>3956</v>
      </c>
      <c r="J2827" s="1" t="s">
        <v>57</v>
      </c>
      <c r="K2827" s="107" t="s">
        <v>3190</v>
      </c>
      <c r="L2827" s="9">
        <v>74.23</v>
      </c>
      <c r="M2827" s="108">
        <v>1336.2</v>
      </c>
      <c r="N2827" s="5">
        <v>15001002</v>
      </c>
      <c r="O2827" s="1" t="s">
        <v>21</v>
      </c>
      <c r="P2827" s="1" t="s">
        <v>57</v>
      </c>
      <c r="Q2827" s="107" t="s">
        <v>3182</v>
      </c>
      <c r="R2827" s="16" t="s">
        <v>3058</v>
      </c>
      <c r="S2827" s="1" t="s">
        <v>2776</v>
      </c>
      <c r="T2827" s="62" t="s">
        <v>3183</v>
      </c>
    </row>
    <row r="2828" spans="1:20" ht="95.1" customHeight="1" x14ac:dyDescent="0.25">
      <c r="A2828" s="121" t="s">
        <v>2280</v>
      </c>
      <c r="B2828" s="107">
        <v>2500</v>
      </c>
      <c r="C2828" s="107" t="s">
        <v>1496</v>
      </c>
      <c r="D2828" s="107" t="s">
        <v>3043</v>
      </c>
      <c r="E2828" s="1" t="s">
        <v>887</v>
      </c>
      <c r="F2828" s="63">
        <v>6513075200002</v>
      </c>
      <c r="G2828" s="110" t="s">
        <v>3041</v>
      </c>
      <c r="H2828" s="45">
        <v>36</v>
      </c>
      <c r="I2828" s="106" t="s">
        <v>3956</v>
      </c>
      <c r="J2828" s="1" t="s">
        <v>57</v>
      </c>
      <c r="K2828" s="107" t="s">
        <v>3191</v>
      </c>
      <c r="L2828" s="9">
        <v>33.9</v>
      </c>
      <c r="M2828" s="108">
        <v>1220.28</v>
      </c>
      <c r="N2828" s="5">
        <v>15001002</v>
      </c>
      <c r="O2828" s="1" t="s">
        <v>21</v>
      </c>
      <c r="P2828" s="1" t="s">
        <v>57</v>
      </c>
      <c r="Q2828" s="107" t="s">
        <v>3182</v>
      </c>
      <c r="R2828" s="16" t="s">
        <v>3058</v>
      </c>
      <c r="S2828" s="1" t="s">
        <v>2776</v>
      </c>
      <c r="T2828" s="62" t="s">
        <v>3183</v>
      </c>
    </row>
    <row r="2829" spans="1:20" s="28" customFormat="1" ht="95.1" customHeight="1" x14ac:dyDescent="0.25">
      <c r="A2829" s="118" t="s">
        <v>2280</v>
      </c>
      <c r="B2829" s="1">
        <v>2500</v>
      </c>
      <c r="C2829" s="1" t="s">
        <v>1496</v>
      </c>
      <c r="D2829" s="1" t="s">
        <v>3043</v>
      </c>
      <c r="E2829" s="1" t="s">
        <v>887</v>
      </c>
      <c r="F2829" s="14">
        <v>6513075200001</v>
      </c>
      <c r="G2829" s="110" t="s">
        <v>3041</v>
      </c>
      <c r="H2829" s="133">
        <v>12</v>
      </c>
      <c r="I2829" s="73" t="s">
        <v>3956</v>
      </c>
      <c r="J2829" s="1" t="s">
        <v>57</v>
      </c>
      <c r="K2829" s="1" t="s">
        <v>3192</v>
      </c>
      <c r="L2829" s="9">
        <v>57.87</v>
      </c>
      <c r="M2829" s="9">
        <v>694.4</v>
      </c>
      <c r="N2829" s="5">
        <v>15001002</v>
      </c>
      <c r="O2829" s="1" t="s">
        <v>21</v>
      </c>
      <c r="P2829" s="1" t="s">
        <v>57</v>
      </c>
      <c r="Q2829" s="1" t="s">
        <v>3182</v>
      </c>
      <c r="R2829" s="6" t="s">
        <v>3058</v>
      </c>
      <c r="S2829" s="1" t="s">
        <v>2776</v>
      </c>
      <c r="T2829" s="127" t="s">
        <v>3183</v>
      </c>
    </row>
    <row r="2830" spans="1:20" ht="95.1" customHeight="1" x14ac:dyDescent="0.25">
      <c r="A2830" s="121" t="s">
        <v>2280</v>
      </c>
      <c r="B2830" s="107">
        <v>2500</v>
      </c>
      <c r="C2830" s="107" t="s">
        <v>1496</v>
      </c>
      <c r="D2830" s="107" t="s">
        <v>3043</v>
      </c>
      <c r="E2830" s="1" t="s">
        <v>887</v>
      </c>
      <c r="F2830" s="63">
        <v>6513077300003</v>
      </c>
      <c r="G2830" s="107" t="s">
        <v>4061</v>
      </c>
      <c r="H2830" s="45">
        <v>36</v>
      </c>
      <c r="I2830" s="106" t="s">
        <v>3956</v>
      </c>
      <c r="J2830" s="1" t="s">
        <v>57</v>
      </c>
      <c r="K2830" s="107" t="s">
        <v>3193</v>
      </c>
      <c r="L2830" s="9">
        <v>244.93</v>
      </c>
      <c r="M2830" s="108">
        <v>8817.48</v>
      </c>
      <c r="N2830" s="5">
        <v>15001002</v>
      </c>
      <c r="O2830" s="1" t="s">
        <v>21</v>
      </c>
      <c r="P2830" s="1" t="s">
        <v>57</v>
      </c>
      <c r="Q2830" s="107" t="s">
        <v>3182</v>
      </c>
      <c r="R2830" s="16" t="s">
        <v>3058</v>
      </c>
      <c r="S2830" s="1" t="s">
        <v>2776</v>
      </c>
      <c r="T2830" s="62" t="s">
        <v>3183</v>
      </c>
    </row>
    <row r="2831" spans="1:20" ht="95.1" customHeight="1" x14ac:dyDescent="0.25">
      <c r="A2831" s="121" t="s">
        <v>2280</v>
      </c>
      <c r="B2831" s="107">
        <v>2500</v>
      </c>
      <c r="C2831" s="107" t="s">
        <v>1496</v>
      </c>
      <c r="D2831" s="107" t="s">
        <v>3043</v>
      </c>
      <c r="E2831" s="1" t="s">
        <v>887</v>
      </c>
      <c r="F2831" s="63">
        <v>1006304</v>
      </c>
      <c r="G2831" s="1" t="s">
        <v>3039</v>
      </c>
      <c r="H2831" s="45">
        <v>25</v>
      </c>
      <c r="I2831" s="106" t="s">
        <v>3956</v>
      </c>
      <c r="J2831" s="1" t="s">
        <v>57</v>
      </c>
      <c r="K2831" s="107" t="s">
        <v>3194</v>
      </c>
      <c r="L2831" s="9">
        <v>147.9</v>
      </c>
      <c r="M2831" s="108">
        <v>3697.5</v>
      </c>
      <c r="N2831" s="5">
        <v>15001002</v>
      </c>
      <c r="O2831" s="1" t="s">
        <v>21</v>
      </c>
      <c r="P2831" s="1" t="s">
        <v>57</v>
      </c>
      <c r="Q2831" s="107" t="s">
        <v>3182</v>
      </c>
      <c r="R2831" s="16" t="s">
        <v>3058</v>
      </c>
      <c r="S2831" s="1" t="s">
        <v>2776</v>
      </c>
      <c r="T2831" s="62" t="s">
        <v>3183</v>
      </c>
    </row>
    <row r="2832" spans="1:20" ht="95.1" customHeight="1" x14ac:dyDescent="0.25">
      <c r="A2832" s="121" t="s">
        <v>2280</v>
      </c>
      <c r="B2832" s="107">
        <v>2500</v>
      </c>
      <c r="C2832" s="107" t="s">
        <v>1496</v>
      </c>
      <c r="D2832" s="107" t="s">
        <v>3043</v>
      </c>
      <c r="E2832" s="1" t="s">
        <v>887</v>
      </c>
      <c r="F2832" s="63">
        <v>1116516</v>
      </c>
      <c r="G2832" s="1" t="s">
        <v>3039</v>
      </c>
      <c r="H2832" s="45">
        <v>30</v>
      </c>
      <c r="I2832" s="106" t="s">
        <v>3956</v>
      </c>
      <c r="J2832" s="1" t="s">
        <v>57</v>
      </c>
      <c r="K2832" s="107" t="s">
        <v>3195</v>
      </c>
      <c r="L2832" s="9">
        <v>89.92</v>
      </c>
      <c r="M2832" s="108">
        <v>2697.5</v>
      </c>
      <c r="N2832" s="5">
        <v>15001002</v>
      </c>
      <c r="O2832" s="1" t="s">
        <v>21</v>
      </c>
      <c r="P2832" s="1" t="s">
        <v>57</v>
      </c>
      <c r="Q2832" s="107" t="s">
        <v>3182</v>
      </c>
      <c r="R2832" s="16" t="s">
        <v>3058</v>
      </c>
      <c r="S2832" s="1" t="s">
        <v>2776</v>
      </c>
      <c r="T2832" s="62" t="s">
        <v>3183</v>
      </c>
    </row>
    <row r="2833" spans="1:20" ht="95.1" customHeight="1" x14ac:dyDescent="0.25">
      <c r="A2833" s="121" t="s">
        <v>2280</v>
      </c>
      <c r="B2833" s="107">
        <v>2500</v>
      </c>
      <c r="C2833" s="107" t="s">
        <v>1496</v>
      </c>
      <c r="D2833" s="107" t="s">
        <v>3043</v>
      </c>
      <c r="E2833" s="1" t="s">
        <v>887</v>
      </c>
      <c r="F2833" s="63">
        <v>1088207</v>
      </c>
      <c r="G2833" s="1" t="s">
        <v>3039</v>
      </c>
      <c r="H2833" s="45">
        <v>12</v>
      </c>
      <c r="I2833" s="106" t="s">
        <v>3956</v>
      </c>
      <c r="J2833" s="1" t="s">
        <v>57</v>
      </c>
      <c r="K2833" s="107" t="s">
        <v>3196</v>
      </c>
      <c r="L2833" s="9">
        <v>331.58</v>
      </c>
      <c r="M2833" s="108">
        <v>3978.9</v>
      </c>
      <c r="N2833" s="5">
        <v>15001002</v>
      </c>
      <c r="O2833" s="1" t="s">
        <v>21</v>
      </c>
      <c r="P2833" s="1" t="s">
        <v>57</v>
      </c>
      <c r="Q2833" s="107" t="s">
        <v>3182</v>
      </c>
      <c r="R2833" s="16" t="s">
        <v>3058</v>
      </c>
      <c r="S2833" s="1" t="s">
        <v>2776</v>
      </c>
      <c r="T2833" s="62" t="s">
        <v>3183</v>
      </c>
    </row>
    <row r="2834" spans="1:20" ht="95.1" customHeight="1" x14ac:dyDescent="0.25">
      <c r="A2834" s="121" t="s">
        <v>2280</v>
      </c>
      <c r="B2834" s="107">
        <v>2500</v>
      </c>
      <c r="C2834" s="107" t="s">
        <v>1496</v>
      </c>
      <c r="D2834" s="107" t="s">
        <v>3043</v>
      </c>
      <c r="E2834" s="1" t="s">
        <v>887</v>
      </c>
      <c r="F2834" s="63">
        <v>52449</v>
      </c>
      <c r="G2834" s="1" t="s">
        <v>44</v>
      </c>
      <c r="H2834" s="45">
        <v>2800</v>
      </c>
      <c r="I2834" s="106" t="s">
        <v>3956</v>
      </c>
      <c r="J2834" s="1" t="s">
        <v>57</v>
      </c>
      <c r="K2834" s="107" t="s">
        <v>3197</v>
      </c>
      <c r="L2834" s="9">
        <v>3.45</v>
      </c>
      <c r="M2834" s="108">
        <v>9660</v>
      </c>
      <c r="N2834" s="5">
        <v>15001002</v>
      </c>
      <c r="O2834" s="1" t="s">
        <v>21</v>
      </c>
      <c r="P2834" s="1" t="s">
        <v>57</v>
      </c>
      <c r="Q2834" s="107" t="s">
        <v>3182</v>
      </c>
      <c r="R2834" s="16" t="s">
        <v>3058</v>
      </c>
      <c r="S2834" s="1" t="s">
        <v>2776</v>
      </c>
      <c r="T2834" s="62" t="s">
        <v>3183</v>
      </c>
    </row>
    <row r="2835" spans="1:20" ht="95.1" customHeight="1" x14ac:dyDescent="0.25">
      <c r="A2835" s="121" t="s">
        <v>2280</v>
      </c>
      <c r="B2835" s="107">
        <v>2500</v>
      </c>
      <c r="C2835" s="107" t="s">
        <v>1496</v>
      </c>
      <c r="D2835" s="107" t="s">
        <v>3043</v>
      </c>
      <c r="E2835" s="1" t="s">
        <v>887</v>
      </c>
      <c r="F2835" s="63">
        <v>6531067600002</v>
      </c>
      <c r="G2835" s="1" t="s">
        <v>44</v>
      </c>
      <c r="H2835" s="45">
        <v>250</v>
      </c>
      <c r="I2835" s="106" t="s">
        <v>3956</v>
      </c>
      <c r="J2835" s="1" t="s">
        <v>57</v>
      </c>
      <c r="K2835" s="107" t="s">
        <v>3198</v>
      </c>
      <c r="L2835" s="9">
        <v>4.3499999999999996</v>
      </c>
      <c r="M2835" s="108">
        <v>1087.5</v>
      </c>
      <c r="N2835" s="5">
        <v>15001002</v>
      </c>
      <c r="O2835" s="1" t="s">
        <v>21</v>
      </c>
      <c r="P2835" s="1" t="s">
        <v>57</v>
      </c>
      <c r="Q2835" s="107" t="s">
        <v>3182</v>
      </c>
      <c r="R2835" s="16" t="s">
        <v>3058</v>
      </c>
      <c r="S2835" s="1" t="s">
        <v>2776</v>
      </c>
      <c r="T2835" s="62" t="s">
        <v>3183</v>
      </c>
    </row>
    <row r="2836" spans="1:20" ht="95.1" customHeight="1" x14ac:dyDescent="0.25">
      <c r="A2836" s="121" t="s">
        <v>2280</v>
      </c>
      <c r="B2836" s="107">
        <v>2500</v>
      </c>
      <c r="C2836" s="107" t="s">
        <v>1496</v>
      </c>
      <c r="D2836" s="107" t="s">
        <v>3043</v>
      </c>
      <c r="E2836" s="1" t="s">
        <v>887</v>
      </c>
      <c r="F2836" s="63">
        <v>1088196</v>
      </c>
      <c r="G2836" s="1" t="s">
        <v>3039</v>
      </c>
      <c r="H2836" s="45">
        <v>35</v>
      </c>
      <c r="I2836" s="106" t="s">
        <v>3956</v>
      </c>
      <c r="J2836" s="1" t="s">
        <v>57</v>
      </c>
      <c r="K2836" s="107" t="s">
        <v>3199</v>
      </c>
      <c r="L2836" s="9">
        <v>234.5</v>
      </c>
      <c r="M2836" s="108">
        <v>8207.5</v>
      </c>
      <c r="N2836" s="5">
        <v>15001002</v>
      </c>
      <c r="O2836" s="1" t="s">
        <v>21</v>
      </c>
      <c r="P2836" s="1" t="s">
        <v>57</v>
      </c>
      <c r="Q2836" s="107" t="s">
        <v>3182</v>
      </c>
      <c r="R2836" s="16" t="s">
        <v>3058</v>
      </c>
      <c r="S2836" s="1" t="s">
        <v>2776</v>
      </c>
      <c r="T2836" s="62" t="s">
        <v>3183</v>
      </c>
    </row>
    <row r="2837" spans="1:20" ht="95.1" customHeight="1" x14ac:dyDescent="0.25">
      <c r="A2837" s="121" t="s">
        <v>2280</v>
      </c>
      <c r="B2837" s="107">
        <v>2500</v>
      </c>
      <c r="C2837" s="107" t="s">
        <v>1496</v>
      </c>
      <c r="D2837" s="107" t="s">
        <v>3043</v>
      </c>
      <c r="E2837" s="1" t="s">
        <v>887</v>
      </c>
      <c r="F2837" s="63">
        <v>6513067300002</v>
      </c>
      <c r="G2837" s="1" t="s">
        <v>44</v>
      </c>
      <c r="H2837" s="45">
        <v>45</v>
      </c>
      <c r="I2837" s="106" t="s">
        <v>3956</v>
      </c>
      <c r="J2837" s="1" t="s">
        <v>57</v>
      </c>
      <c r="K2837" s="107" t="s">
        <v>3200</v>
      </c>
      <c r="L2837" s="9">
        <v>15.8</v>
      </c>
      <c r="M2837" s="108">
        <v>710.85</v>
      </c>
      <c r="N2837" s="5">
        <v>15001002</v>
      </c>
      <c r="O2837" s="1" t="s">
        <v>21</v>
      </c>
      <c r="P2837" s="1" t="s">
        <v>57</v>
      </c>
      <c r="Q2837" s="107" t="s">
        <v>3182</v>
      </c>
      <c r="R2837" s="16" t="s">
        <v>3058</v>
      </c>
      <c r="S2837" s="1" t="s">
        <v>2776</v>
      </c>
      <c r="T2837" s="62" t="s">
        <v>3183</v>
      </c>
    </row>
    <row r="2838" spans="1:20" ht="95.1" customHeight="1" x14ac:dyDescent="0.25">
      <c r="A2838" s="121" t="s">
        <v>2280</v>
      </c>
      <c r="B2838" s="107">
        <v>2500</v>
      </c>
      <c r="C2838" s="107" t="s">
        <v>1496</v>
      </c>
      <c r="D2838" s="107" t="s">
        <v>3043</v>
      </c>
      <c r="E2838" s="1" t="s">
        <v>887</v>
      </c>
      <c r="F2838" s="63">
        <v>1025255</v>
      </c>
      <c r="G2838" s="110" t="s">
        <v>1817</v>
      </c>
      <c r="H2838" s="45">
        <v>12</v>
      </c>
      <c r="I2838" s="106" t="s">
        <v>3956</v>
      </c>
      <c r="J2838" s="1" t="s">
        <v>57</v>
      </c>
      <c r="K2838" s="107" t="s">
        <v>3201</v>
      </c>
      <c r="L2838" s="9">
        <v>56.4</v>
      </c>
      <c r="M2838" s="108">
        <v>676.8</v>
      </c>
      <c r="N2838" s="5">
        <v>15001002</v>
      </c>
      <c r="O2838" s="1" t="s">
        <v>21</v>
      </c>
      <c r="P2838" s="1" t="s">
        <v>57</v>
      </c>
      <c r="Q2838" s="107" t="s">
        <v>3182</v>
      </c>
      <c r="R2838" s="16" t="s">
        <v>3058</v>
      </c>
      <c r="S2838" s="1" t="s">
        <v>2776</v>
      </c>
      <c r="T2838" s="62" t="s">
        <v>3183</v>
      </c>
    </row>
    <row r="2839" spans="1:20" ht="95.1" customHeight="1" x14ac:dyDescent="0.25">
      <c r="A2839" s="121" t="s">
        <v>2280</v>
      </c>
      <c r="B2839" s="107">
        <v>2500</v>
      </c>
      <c r="C2839" s="107" t="s">
        <v>1496</v>
      </c>
      <c r="D2839" s="107" t="s">
        <v>3043</v>
      </c>
      <c r="E2839" s="1" t="s">
        <v>887</v>
      </c>
      <c r="F2839" s="63">
        <v>1088321</v>
      </c>
      <c r="G2839" s="110" t="s">
        <v>3041</v>
      </c>
      <c r="H2839" s="45">
        <v>40</v>
      </c>
      <c r="I2839" s="106" t="s">
        <v>3956</v>
      </c>
      <c r="J2839" s="1" t="s">
        <v>57</v>
      </c>
      <c r="K2839" s="107" t="s">
        <v>3202</v>
      </c>
      <c r="L2839" s="9">
        <v>27.69</v>
      </c>
      <c r="M2839" s="108">
        <v>1107.5999999999999</v>
      </c>
      <c r="N2839" s="5">
        <v>15001002</v>
      </c>
      <c r="O2839" s="1" t="s">
        <v>21</v>
      </c>
      <c r="P2839" s="1" t="s">
        <v>57</v>
      </c>
      <c r="Q2839" s="107" t="s">
        <v>3182</v>
      </c>
      <c r="R2839" s="16" t="s">
        <v>3058</v>
      </c>
      <c r="S2839" s="1" t="s">
        <v>2776</v>
      </c>
      <c r="T2839" s="62" t="s">
        <v>3183</v>
      </c>
    </row>
    <row r="2840" spans="1:20" ht="95.1" customHeight="1" x14ac:dyDescent="0.25">
      <c r="A2840" s="121" t="s">
        <v>2280</v>
      </c>
      <c r="B2840" s="107">
        <v>2500</v>
      </c>
      <c r="C2840" s="107" t="s">
        <v>1496</v>
      </c>
      <c r="D2840" s="107" t="s">
        <v>3043</v>
      </c>
      <c r="E2840" s="1" t="s">
        <v>887</v>
      </c>
      <c r="F2840" s="63">
        <v>8415066300001</v>
      </c>
      <c r="G2840" s="1" t="s">
        <v>3039</v>
      </c>
      <c r="H2840" s="45">
        <v>25</v>
      </c>
      <c r="I2840" s="106" t="s">
        <v>3956</v>
      </c>
      <c r="J2840" s="1" t="s">
        <v>57</v>
      </c>
      <c r="K2840" s="107" t="s">
        <v>3203</v>
      </c>
      <c r="L2840" s="9">
        <v>23.53</v>
      </c>
      <c r="M2840" s="108">
        <v>588.25</v>
      </c>
      <c r="N2840" s="5">
        <v>15001002</v>
      </c>
      <c r="O2840" s="1" t="s">
        <v>21</v>
      </c>
      <c r="P2840" s="1" t="s">
        <v>57</v>
      </c>
      <c r="Q2840" s="107" t="s">
        <v>3182</v>
      </c>
      <c r="R2840" s="16" t="s">
        <v>3058</v>
      </c>
      <c r="S2840" s="1" t="s">
        <v>2776</v>
      </c>
      <c r="T2840" s="62" t="s">
        <v>3183</v>
      </c>
    </row>
    <row r="2841" spans="1:20" ht="95.1" customHeight="1" x14ac:dyDescent="0.25">
      <c r="A2841" s="121" t="s">
        <v>2280</v>
      </c>
      <c r="B2841" s="107">
        <v>2500</v>
      </c>
      <c r="C2841" s="107" t="s">
        <v>1496</v>
      </c>
      <c r="D2841" s="107" t="s">
        <v>3043</v>
      </c>
      <c r="E2841" s="1" t="s">
        <v>887</v>
      </c>
      <c r="F2841" s="63">
        <v>1025256</v>
      </c>
      <c r="G2841" s="1" t="s">
        <v>3039</v>
      </c>
      <c r="H2841" s="45">
        <v>20</v>
      </c>
      <c r="I2841" s="106" t="s">
        <v>3956</v>
      </c>
      <c r="J2841" s="1" t="s">
        <v>57</v>
      </c>
      <c r="K2841" s="107" t="s">
        <v>3204</v>
      </c>
      <c r="L2841" s="9">
        <v>61.75</v>
      </c>
      <c r="M2841" s="108">
        <v>1235</v>
      </c>
      <c r="N2841" s="5">
        <v>15001002</v>
      </c>
      <c r="O2841" s="1" t="s">
        <v>21</v>
      </c>
      <c r="P2841" s="1" t="s">
        <v>57</v>
      </c>
      <c r="Q2841" s="107" t="s">
        <v>3182</v>
      </c>
      <c r="R2841" s="16" t="s">
        <v>3058</v>
      </c>
      <c r="S2841" s="1" t="s">
        <v>2776</v>
      </c>
      <c r="T2841" s="62" t="s">
        <v>3183</v>
      </c>
    </row>
    <row r="2842" spans="1:20" ht="95.1" customHeight="1" x14ac:dyDescent="0.25">
      <c r="A2842" s="121" t="s">
        <v>2280</v>
      </c>
      <c r="B2842" s="107">
        <v>2500</v>
      </c>
      <c r="C2842" s="107" t="s">
        <v>1496</v>
      </c>
      <c r="D2842" s="107" t="s">
        <v>3043</v>
      </c>
      <c r="E2842" s="1" t="s">
        <v>887</v>
      </c>
      <c r="F2842" s="63">
        <v>1025322</v>
      </c>
      <c r="G2842" s="1" t="s">
        <v>44</v>
      </c>
      <c r="H2842" s="45">
        <v>24</v>
      </c>
      <c r="I2842" s="106" t="s">
        <v>3956</v>
      </c>
      <c r="J2842" s="1" t="s">
        <v>57</v>
      </c>
      <c r="K2842" s="107" t="s">
        <v>3205</v>
      </c>
      <c r="L2842" s="9">
        <v>19.899999999999999</v>
      </c>
      <c r="M2842" s="108">
        <v>477.6</v>
      </c>
      <c r="N2842" s="5">
        <v>15001002</v>
      </c>
      <c r="O2842" s="1" t="s">
        <v>21</v>
      </c>
      <c r="P2842" s="1" t="s">
        <v>57</v>
      </c>
      <c r="Q2842" s="107" t="s">
        <v>3182</v>
      </c>
      <c r="R2842" s="16" t="s">
        <v>3058</v>
      </c>
      <c r="S2842" s="1" t="s">
        <v>2776</v>
      </c>
      <c r="T2842" s="62" t="s">
        <v>3183</v>
      </c>
    </row>
    <row r="2843" spans="1:20" ht="95.1" customHeight="1" x14ac:dyDescent="0.25">
      <c r="A2843" s="121" t="s">
        <v>2280</v>
      </c>
      <c r="B2843" s="107">
        <v>2500</v>
      </c>
      <c r="C2843" s="107" t="s">
        <v>1496</v>
      </c>
      <c r="D2843" s="107" t="s">
        <v>3043</v>
      </c>
      <c r="E2843" s="1" t="s">
        <v>887</v>
      </c>
      <c r="F2843" s="63">
        <v>1025323</v>
      </c>
      <c r="G2843" s="1" t="s">
        <v>44</v>
      </c>
      <c r="H2843" s="45">
        <v>24</v>
      </c>
      <c r="I2843" s="106" t="s">
        <v>3956</v>
      </c>
      <c r="J2843" s="1" t="s">
        <v>57</v>
      </c>
      <c r="K2843" s="107" t="s">
        <v>3206</v>
      </c>
      <c r="L2843" s="9">
        <v>10.36</v>
      </c>
      <c r="M2843" s="108">
        <v>248.72</v>
      </c>
      <c r="N2843" s="5">
        <v>15001002</v>
      </c>
      <c r="O2843" s="1" t="s">
        <v>21</v>
      </c>
      <c r="P2843" s="1" t="s">
        <v>57</v>
      </c>
      <c r="Q2843" s="107" t="s">
        <v>3182</v>
      </c>
      <c r="R2843" s="16" t="s">
        <v>3058</v>
      </c>
      <c r="S2843" s="1" t="s">
        <v>2776</v>
      </c>
      <c r="T2843" s="62" t="s">
        <v>3183</v>
      </c>
    </row>
    <row r="2844" spans="1:20" ht="95.1" customHeight="1" x14ac:dyDescent="0.25">
      <c r="A2844" s="121" t="s">
        <v>2280</v>
      </c>
      <c r="B2844" s="107">
        <v>2500</v>
      </c>
      <c r="C2844" s="107" t="s">
        <v>1496</v>
      </c>
      <c r="D2844" s="107" t="s">
        <v>3043</v>
      </c>
      <c r="E2844" s="1" t="s">
        <v>887</v>
      </c>
      <c r="F2844" s="63">
        <v>1025259</v>
      </c>
      <c r="G2844" s="1" t="s">
        <v>44</v>
      </c>
      <c r="H2844" s="45">
        <v>24</v>
      </c>
      <c r="I2844" s="106" t="s">
        <v>3956</v>
      </c>
      <c r="J2844" s="1" t="s">
        <v>57</v>
      </c>
      <c r="K2844" s="107" t="s">
        <v>3207</v>
      </c>
      <c r="L2844" s="9">
        <v>11.13</v>
      </c>
      <c r="M2844" s="108">
        <v>267.04000000000002</v>
      </c>
      <c r="N2844" s="5">
        <v>15001002</v>
      </c>
      <c r="O2844" s="1" t="s">
        <v>21</v>
      </c>
      <c r="P2844" s="1" t="s">
        <v>57</v>
      </c>
      <c r="Q2844" s="107" t="s">
        <v>3182</v>
      </c>
      <c r="R2844" s="16" t="s">
        <v>3058</v>
      </c>
      <c r="S2844" s="1" t="s">
        <v>2776</v>
      </c>
      <c r="T2844" s="62" t="s">
        <v>3183</v>
      </c>
    </row>
    <row r="2845" spans="1:20" ht="95.1" customHeight="1" x14ac:dyDescent="0.25">
      <c r="A2845" s="121" t="s">
        <v>2280</v>
      </c>
      <c r="B2845" s="107">
        <v>2500</v>
      </c>
      <c r="C2845" s="107" t="s">
        <v>1496</v>
      </c>
      <c r="D2845" s="107" t="s">
        <v>3043</v>
      </c>
      <c r="E2845" s="1" t="s">
        <v>887</v>
      </c>
      <c r="F2845" s="63">
        <v>1025324</v>
      </c>
      <c r="G2845" s="1" t="s">
        <v>44</v>
      </c>
      <c r="H2845" s="45">
        <v>36</v>
      </c>
      <c r="I2845" s="106" t="s">
        <v>3956</v>
      </c>
      <c r="J2845" s="1" t="s">
        <v>57</v>
      </c>
      <c r="K2845" s="107" t="s">
        <v>3208</v>
      </c>
      <c r="L2845" s="9">
        <v>17.57</v>
      </c>
      <c r="M2845" s="108">
        <v>632.4</v>
      </c>
      <c r="N2845" s="5">
        <v>15001002</v>
      </c>
      <c r="O2845" s="1" t="s">
        <v>21</v>
      </c>
      <c r="P2845" s="1" t="s">
        <v>57</v>
      </c>
      <c r="Q2845" s="107" t="s">
        <v>3182</v>
      </c>
      <c r="R2845" s="16" t="s">
        <v>3058</v>
      </c>
      <c r="S2845" s="1" t="s">
        <v>2776</v>
      </c>
      <c r="T2845" s="62" t="s">
        <v>3183</v>
      </c>
    </row>
    <row r="2846" spans="1:20" ht="95.1" customHeight="1" x14ac:dyDescent="0.25">
      <c r="A2846" s="121" t="s">
        <v>2280</v>
      </c>
      <c r="B2846" s="107">
        <v>2500</v>
      </c>
      <c r="C2846" s="107" t="s">
        <v>1496</v>
      </c>
      <c r="D2846" s="107" t="s">
        <v>3043</v>
      </c>
      <c r="E2846" s="1" t="s">
        <v>887</v>
      </c>
      <c r="F2846" s="63">
        <v>1025260</v>
      </c>
      <c r="G2846" s="1" t="s">
        <v>44</v>
      </c>
      <c r="H2846" s="45">
        <v>24</v>
      </c>
      <c r="I2846" s="106" t="s">
        <v>3956</v>
      </c>
      <c r="J2846" s="1" t="s">
        <v>57</v>
      </c>
      <c r="K2846" s="107" t="s">
        <v>3209</v>
      </c>
      <c r="L2846" s="9">
        <v>12.94</v>
      </c>
      <c r="M2846" s="108">
        <v>310.64</v>
      </c>
      <c r="N2846" s="5">
        <v>15001002</v>
      </c>
      <c r="O2846" s="1" t="s">
        <v>21</v>
      </c>
      <c r="P2846" s="1" t="s">
        <v>57</v>
      </c>
      <c r="Q2846" s="107" t="s">
        <v>3182</v>
      </c>
      <c r="R2846" s="16" t="s">
        <v>3058</v>
      </c>
      <c r="S2846" s="1" t="s">
        <v>2776</v>
      </c>
      <c r="T2846" s="62" t="s">
        <v>3183</v>
      </c>
    </row>
    <row r="2847" spans="1:20" ht="95.1" customHeight="1" x14ac:dyDescent="0.25">
      <c r="A2847" s="121" t="s">
        <v>2280</v>
      </c>
      <c r="B2847" s="107">
        <v>2500</v>
      </c>
      <c r="C2847" s="107" t="s">
        <v>1496</v>
      </c>
      <c r="D2847" s="107" t="s">
        <v>3043</v>
      </c>
      <c r="E2847" s="1" t="s">
        <v>887</v>
      </c>
      <c r="F2847" s="63">
        <v>1025325</v>
      </c>
      <c r="G2847" s="1" t="s">
        <v>44</v>
      </c>
      <c r="H2847" s="45">
        <v>36</v>
      </c>
      <c r="I2847" s="106" t="s">
        <v>3956</v>
      </c>
      <c r="J2847" s="1" t="s">
        <v>57</v>
      </c>
      <c r="K2847" s="107" t="s">
        <v>3210</v>
      </c>
      <c r="L2847" s="9">
        <v>19.899999999999999</v>
      </c>
      <c r="M2847" s="108">
        <v>716.4</v>
      </c>
      <c r="N2847" s="5">
        <v>15001002</v>
      </c>
      <c r="O2847" s="1" t="s">
        <v>21</v>
      </c>
      <c r="P2847" s="1" t="s">
        <v>57</v>
      </c>
      <c r="Q2847" s="107" t="s">
        <v>3182</v>
      </c>
      <c r="R2847" s="16" t="s">
        <v>3058</v>
      </c>
      <c r="S2847" s="1" t="s">
        <v>2776</v>
      </c>
      <c r="T2847" s="62" t="s">
        <v>3183</v>
      </c>
    </row>
    <row r="2848" spans="1:20" ht="95.1" customHeight="1" x14ac:dyDescent="0.25">
      <c r="A2848" s="121" t="s">
        <v>2280</v>
      </c>
      <c r="B2848" s="107">
        <v>2500</v>
      </c>
      <c r="C2848" s="107" t="s">
        <v>1496</v>
      </c>
      <c r="D2848" s="107" t="s">
        <v>3043</v>
      </c>
      <c r="E2848" s="1" t="s">
        <v>887</v>
      </c>
      <c r="F2848" s="63">
        <v>1025261</v>
      </c>
      <c r="G2848" s="1" t="s">
        <v>44</v>
      </c>
      <c r="H2848" s="45">
        <v>24</v>
      </c>
      <c r="I2848" s="106" t="s">
        <v>3956</v>
      </c>
      <c r="J2848" s="1" t="s">
        <v>57</v>
      </c>
      <c r="K2848" s="107" t="s">
        <v>3211</v>
      </c>
      <c r="L2848" s="9">
        <v>12.94</v>
      </c>
      <c r="M2848" s="108">
        <v>310.64</v>
      </c>
      <c r="N2848" s="5">
        <v>15001002</v>
      </c>
      <c r="O2848" s="1" t="s">
        <v>21</v>
      </c>
      <c r="P2848" s="1" t="s">
        <v>57</v>
      </c>
      <c r="Q2848" s="107" t="s">
        <v>3182</v>
      </c>
      <c r="R2848" s="16" t="s">
        <v>3058</v>
      </c>
      <c r="S2848" s="1" t="s">
        <v>2776</v>
      </c>
      <c r="T2848" s="62" t="s">
        <v>3183</v>
      </c>
    </row>
    <row r="2849" spans="1:20" ht="95.1" customHeight="1" x14ac:dyDescent="0.25">
      <c r="A2849" s="121" t="s">
        <v>2280</v>
      </c>
      <c r="B2849" s="107">
        <v>2500</v>
      </c>
      <c r="C2849" s="107" t="s">
        <v>1496</v>
      </c>
      <c r="D2849" s="107" t="s">
        <v>3043</v>
      </c>
      <c r="E2849" s="1" t="s">
        <v>887</v>
      </c>
      <c r="F2849" s="63">
        <v>1025326</v>
      </c>
      <c r="G2849" s="1" t="s">
        <v>44</v>
      </c>
      <c r="H2849" s="45">
        <v>24</v>
      </c>
      <c r="I2849" s="106" t="s">
        <v>3956</v>
      </c>
      <c r="J2849" s="1" t="s">
        <v>57</v>
      </c>
      <c r="K2849" s="107" t="s">
        <v>3212</v>
      </c>
      <c r="L2849" s="9">
        <v>18.920000000000002</v>
      </c>
      <c r="M2849" s="108">
        <v>454</v>
      </c>
      <c r="N2849" s="5">
        <v>15001002</v>
      </c>
      <c r="O2849" s="1" t="s">
        <v>21</v>
      </c>
      <c r="P2849" s="1" t="s">
        <v>57</v>
      </c>
      <c r="Q2849" s="107" t="s">
        <v>3182</v>
      </c>
      <c r="R2849" s="16" t="s">
        <v>3058</v>
      </c>
      <c r="S2849" s="1" t="s">
        <v>2776</v>
      </c>
      <c r="T2849" s="62" t="s">
        <v>3183</v>
      </c>
    </row>
    <row r="2850" spans="1:20" ht="95.1" customHeight="1" x14ac:dyDescent="0.25">
      <c r="A2850" s="121" t="s">
        <v>2280</v>
      </c>
      <c r="B2850" s="107">
        <v>2500</v>
      </c>
      <c r="C2850" s="107" t="s">
        <v>1496</v>
      </c>
      <c r="D2850" s="107" t="s">
        <v>3043</v>
      </c>
      <c r="E2850" s="1" t="s">
        <v>887</v>
      </c>
      <c r="F2850" s="63">
        <v>1025262</v>
      </c>
      <c r="G2850" s="1" t="s">
        <v>44</v>
      </c>
      <c r="H2850" s="45">
        <v>24</v>
      </c>
      <c r="I2850" s="106" t="s">
        <v>3956</v>
      </c>
      <c r="J2850" s="1" t="s">
        <v>57</v>
      </c>
      <c r="K2850" s="107" t="s">
        <v>3213</v>
      </c>
      <c r="L2850" s="9">
        <v>9.89</v>
      </c>
      <c r="M2850" s="108">
        <v>237.44</v>
      </c>
      <c r="N2850" s="5">
        <v>15001002</v>
      </c>
      <c r="O2850" s="1" t="s">
        <v>21</v>
      </c>
      <c r="P2850" s="1" t="s">
        <v>57</v>
      </c>
      <c r="Q2850" s="107" t="s">
        <v>3182</v>
      </c>
      <c r="R2850" s="16" t="s">
        <v>3058</v>
      </c>
      <c r="S2850" s="1" t="s">
        <v>2776</v>
      </c>
      <c r="T2850" s="62" t="s">
        <v>3183</v>
      </c>
    </row>
    <row r="2851" spans="1:20" ht="95.1" customHeight="1" x14ac:dyDescent="0.25">
      <c r="A2851" s="121" t="s">
        <v>2280</v>
      </c>
      <c r="B2851" s="107">
        <v>2500</v>
      </c>
      <c r="C2851" s="107" t="s">
        <v>1496</v>
      </c>
      <c r="D2851" s="107" t="s">
        <v>3043</v>
      </c>
      <c r="E2851" s="1" t="s">
        <v>887</v>
      </c>
      <c r="F2851" s="63">
        <v>1025327</v>
      </c>
      <c r="G2851" s="1" t="s">
        <v>44</v>
      </c>
      <c r="H2851" s="45">
        <v>36</v>
      </c>
      <c r="I2851" s="106" t="s">
        <v>3956</v>
      </c>
      <c r="J2851" s="1" t="s">
        <v>57</v>
      </c>
      <c r="K2851" s="107" t="s">
        <v>3214</v>
      </c>
      <c r="L2851" s="9">
        <v>15.36</v>
      </c>
      <c r="M2851" s="108">
        <v>553.08000000000004</v>
      </c>
      <c r="N2851" s="5">
        <v>15001002</v>
      </c>
      <c r="O2851" s="1" t="s">
        <v>21</v>
      </c>
      <c r="P2851" s="1" t="s">
        <v>57</v>
      </c>
      <c r="Q2851" s="107" t="s">
        <v>3182</v>
      </c>
      <c r="R2851" s="16" t="s">
        <v>3058</v>
      </c>
      <c r="S2851" s="1" t="s">
        <v>2776</v>
      </c>
      <c r="T2851" s="62" t="s">
        <v>3183</v>
      </c>
    </row>
    <row r="2852" spans="1:20" ht="95.1" customHeight="1" x14ac:dyDescent="0.25">
      <c r="A2852" s="121" t="s">
        <v>2280</v>
      </c>
      <c r="B2852" s="107">
        <v>2500</v>
      </c>
      <c r="C2852" s="107" t="s">
        <v>1496</v>
      </c>
      <c r="D2852" s="107" t="s">
        <v>3043</v>
      </c>
      <c r="E2852" s="1" t="s">
        <v>887</v>
      </c>
      <c r="F2852" s="63">
        <v>1025263</v>
      </c>
      <c r="G2852" s="1" t="s">
        <v>44</v>
      </c>
      <c r="H2852" s="45">
        <v>24</v>
      </c>
      <c r="I2852" s="106" t="s">
        <v>3956</v>
      </c>
      <c r="J2852" s="1" t="s">
        <v>57</v>
      </c>
      <c r="K2852" s="107" t="s">
        <v>3215</v>
      </c>
      <c r="L2852" s="9">
        <v>19.920000000000002</v>
      </c>
      <c r="M2852" s="108">
        <v>478</v>
      </c>
      <c r="N2852" s="5">
        <v>15001002</v>
      </c>
      <c r="O2852" s="1" t="s">
        <v>21</v>
      </c>
      <c r="P2852" s="1" t="s">
        <v>57</v>
      </c>
      <c r="Q2852" s="107" t="s">
        <v>3182</v>
      </c>
      <c r="R2852" s="16" t="s">
        <v>3058</v>
      </c>
      <c r="S2852" s="1" t="s">
        <v>2776</v>
      </c>
      <c r="T2852" s="62" t="s">
        <v>3183</v>
      </c>
    </row>
    <row r="2853" spans="1:20" ht="95.1" customHeight="1" x14ac:dyDescent="0.25">
      <c r="A2853" s="121" t="s">
        <v>2280</v>
      </c>
      <c r="B2853" s="107">
        <v>2500</v>
      </c>
      <c r="C2853" s="107" t="s">
        <v>1496</v>
      </c>
      <c r="D2853" s="107" t="s">
        <v>3043</v>
      </c>
      <c r="E2853" s="1" t="s">
        <v>887</v>
      </c>
      <c r="F2853" s="63">
        <v>1025264</v>
      </c>
      <c r="G2853" s="1" t="s">
        <v>44</v>
      </c>
      <c r="H2853" s="45">
        <v>24</v>
      </c>
      <c r="I2853" s="106" t="s">
        <v>3956</v>
      </c>
      <c r="J2853" s="1" t="s">
        <v>57</v>
      </c>
      <c r="K2853" s="107" t="s">
        <v>3216</v>
      </c>
      <c r="L2853" s="9">
        <v>11.41</v>
      </c>
      <c r="M2853" s="108">
        <v>273.76</v>
      </c>
      <c r="N2853" s="5">
        <v>15001002</v>
      </c>
      <c r="O2853" s="1" t="s">
        <v>21</v>
      </c>
      <c r="P2853" s="1" t="s">
        <v>57</v>
      </c>
      <c r="Q2853" s="107" t="s">
        <v>3182</v>
      </c>
      <c r="R2853" s="16" t="s">
        <v>3058</v>
      </c>
      <c r="S2853" s="1" t="s">
        <v>2776</v>
      </c>
      <c r="T2853" s="62" t="s">
        <v>3183</v>
      </c>
    </row>
    <row r="2854" spans="1:20" ht="95.1" customHeight="1" x14ac:dyDescent="0.25">
      <c r="A2854" s="121" t="s">
        <v>2280</v>
      </c>
      <c r="B2854" s="107">
        <v>2500</v>
      </c>
      <c r="C2854" s="107" t="s">
        <v>1496</v>
      </c>
      <c r="D2854" s="107" t="s">
        <v>3043</v>
      </c>
      <c r="E2854" s="1" t="s">
        <v>887</v>
      </c>
      <c r="F2854" s="63">
        <v>53888</v>
      </c>
      <c r="G2854" s="1" t="s">
        <v>44</v>
      </c>
      <c r="H2854" s="45">
        <v>36</v>
      </c>
      <c r="I2854" s="106" t="s">
        <v>3956</v>
      </c>
      <c r="J2854" s="1" t="s">
        <v>57</v>
      </c>
      <c r="K2854" s="107" t="s">
        <v>3217</v>
      </c>
      <c r="L2854" s="9">
        <v>19.920000000000002</v>
      </c>
      <c r="M2854" s="108">
        <v>717</v>
      </c>
      <c r="N2854" s="5">
        <v>15001002</v>
      </c>
      <c r="O2854" s="1" t="s">
        <v>21</v>
      </c>
      <c r="P2854" s="1" t="s">
        <v>57</v>
      </c>
      <c r="Q2854" s="107" t="s">
        <v>3182</v>
      </c>
      <c r="R2854" s="16" t="s">
        <v>3058</v>
      </c>
      <c r="S2854" s="1" t="s">
        <v>2776</v>
      </c>
      <c r="T2854" s="62" t="s">
        <v>3183</v>
      </c>
    </row>
    <row r="2855" spans="1:20" ht="95.1" customHeight="1" x14ac:dyDescent="0.25">
      <c r="A2855" s="121" t="s">
        <v>2280</v>
      </c>
      <c r="B2855" s="107">
        <v>2500</v>
      </c>
      <c r="C2855" s="107" t="s">
        <v>1496</v>
      </c>
      <c r="D2855" s="107" t="s">
        <v>3043</v>
      </c>
      <c r="E2855" s="1" t="s">
        <v>887</v>
      </c>
      <c r="F2855" s="63">
        <v>53884</v>
      </c>
      <c r="G2855" s="1" t="s">
        <v>44</v>
      </c>
      <c r="H2855" s="45">
        <v>24</v>
      </c>
      <c r="I2855" s="106" t="s">
        <v>3956</v>
      </c>
      <c r="J2855" s="1" t="s">
        <v>57</v>
      </c>
      <c r="K2855" s="107" t="s">
        <v>3218</v>
      </c>
      <c r="L2855" s="9">
        <v>15.28</v>
      </c>
      <c r="M2855" s="108">
        <v>366.64</v>
      </c>
      <c r="N2855" s="5">
        <v>15001002</v>
      </c>
      <c r="O2855" s="1" t="s">
        <v>21</v>
      </c>
      <c r="P2855" s="1" t="s">
        <v>57</v>
      </c>
      <c r="Q2855" s="107" t="s">
        <v>3182</v>
      </c>
      <c r="R2855" s="16" t="s">
        <v>3058</v>
      </c>
      <c r="S2855" s="1" t="s">
        <v>2776</v>
      </c>
      <c r="T2855" s="62" t="s">
        <v>3183</v>
      </c>
    </row>
    <row r="2856" spans="1:20" ht="95.1" customHeight="1" x14ac:dyDescent="0.25">
      <c r="A2856" s="121" t="s">
        <v>2280</v>
      </c>
      <c r="B2856" s="107">
        <v>2500</v>
      </c>
      <c r="C2856" s="107" t="s">
        <v>1496</v>
      </c>
      <c r="D2856" s="107" t="s">
        <v>3043</v>
      </c>
      <c r="E2856" s="1" t="s">
        <v>887</v>
      </c>
      <c r="F2856" s="63">
        <v>53886</v>
      </c>
      <c r="G2856" s="1" t="s">
        <v>44</v>
      </c>
      <c r="H2856" s="45">
        <v>24</v>
      </c>
      <c r="I2856" s="106" t="s">
        <v>3956</v>
      </c>
      <c r="J2856" s="1" t="s">
        <v>57</v>
      </c>
      <c r="K2856" s="107" t="s">
        <v>3219</v>
      </c>
      <c r="L2856" s="9">
        <v>17.23</v>
      </c>
      <c r="M2856" s="108">
        <v>413.6</v>
      </c>
      <c r="N2856" s="5">
        <v>15001002</v>
      </c>
      <c r="O2856" s="1" t="s">
        <v>21</v>
      </c>
      <c r="P2856" s="1" t="s">
        <v>57</v>
      </c>
      <c r="Q2856" s="107" t="s">
        <v>3182</v>
      </c>
      <c r="R2856" s="16" t="s">
        <v>3058</v>
      </c>
      <c r="S2856" s="1" t="s">
        <v>2776</v>
      </c>
      <c r="T2856" s="62" t="s">
        <v>3183</v>
      </c>
    </row>
    <row r="2857" spans="1:20" ht="95.1" customHeight="1" x14ac:dyDescent="0.25">
      <c r="A2857" s="121" t="s">
        <v>2280</v>
      </c>
      <c r="B2857" s="107">
        <v>2500</v>
      </c>
      <c r="C2857" s="107" t="s">
        <v>1496</v>
      </c>
      <c r="D2857" s="107" t="s">
        <v>3043</v>
      </c>
      <c r="E2857" s="1" t="s">
        <v>887</v>
      </c>
      <c r="F2857" s="63">
        <v>1033801</v>
      </c>
      <c r="G2857" s="1" t="s">
        <v>44</v>
      </c>
      <c r="H2857" s="45">
        <v>24</v>
      </c>
      <c r="I2857" s="106" t="s">
        <v>3956</v>
      </c>
      <c r="J2857" s="1" t="s">
        <v>57</v>
      </c>
      <c r="K2857" s="107" t="s">
        <v>3220</v>
      </c>
      <c r="L2857" s="9">
        <v>19.91</v>
      </c>
      <c r="M2857" s="108">
        <v>477.84</v>
      </c>
      <c r="N2857" s="5">
        <v>15001002</v>
      </c>
      <c r="O2857" s="1" t="s">
        <v>21</v>
      </c>
      <c r="P2857" s="1" t="s">
        <v>57</v>
      </c>
      <c r="Q2857" s="107" t="s">
        <v>3182</v>
      </c>
      <c r="R2857" s="16" t="s">
        <v>3058</v>
      </c>
      <c r="S2857" s="1" t="s">
        <v>2776</v>
      </c>
      <c r="T2857" s="62" t="s">
        <v>3183</v>
      </c>
    </row>
    <row r="2858" spans="1:20" ht="95.1" customHeight="1" x14ac:dyDescent="0.25">
      <c r="A2858" s="121" t="s">
        <v>2280</v>
      </c>
      <c r="B2858" s="107">
        <v>2500</v>
      </c>
      <c r="C2858" s="107" t="s">
        <v>1496</v>
      </c>
      <c r="D2858" s="107" t="s">
        <v>3043</v>
      </c>
      <c r="E2858" s="1" t="s">
        <v>887</v>
      </c>
      <c r="F2858" s="63">
        <v>1025265</v>
      </c>
      <c r="G2858" s="1" t="s">
        <v>44</v>
      </c>
      <c r="H2858" s="45">
        <v>24</v>
      </c>
      <c r="I2858" s="106" t="s">
        <v>3956</v>
      </c>
      <c r="J2858" s="1" t="s">
        <v>57</v>
      </c>
      <c r="K2858" s="107" t="s">
        <v>3221</v>
      </c>
      <c r="L2858" s="9">
        <v>16.010000000000002</v>
      </c>
      <c r="M2858" s="108">
        <v>384.32</v>
      </c>
      <c r="N2858" s="5">
        <v>15001002</v>
      </c>
      <c r="O2858" s="1" t="s">
        <v>21</v>
      </c>
      <c r="P2858" s="1" t="s">
        <v>57</v>
      </c>
      <c r="Q2858" s="107" t="s">
        <v>3182</v>
      </c>
      <c r="R2858" s="16" t="s">
        <v>3058</v>
      </c>
      <c r="S2858" s="1" t="s">
        <v>2776</v>
      </c>
      <c r="T2858" s="62" t="s">
        <v>3183</v>
      </c>
    </row>
    <row r="2859" spans="1:20" ht="95.1" customHeight="1" x14ac:dyDescent="0.25">
      <c r="A2859" s="121" t="s">
        <v>2280</v>
      </c>
      <c r="B2859" s="107">
        <v>2500</v>
      </c>
      <c r="C2859" s="107" t="s">
        <v>1496</v>
      </c>
      <c r="D2859" s="107" t="s">
        <v>3043</v>
      </c>
      <c r="E2859" s="1" t="s">
        <v>887</v>
      </c>
      <c r="F2859" s="63">
        <v>1025266</v>
      </c>
      <c r="G2859" s="1" t="s">
        <v>44</v>
      </c>
      <c r="H2859" s="45">
        <v>24</v>
      </c>
      <c r="I2859" s="106" t="s">
        <v>3956</v>
      </c>
      <c r="J2859" s="1" t="s">
        <v>57</v>
      </c>
      <c r="K2859" s="107" t="s">
        <v>3222</v>
      </c>
      <c r="L2859" s="9">
        <v>16.010000000000002</v>
      </c>
      <c r="M2859" s="108">
        <v>384.32</v>
      </c>
      <c r="N2859" s="5">
        <v>15001002</v>
      </c>
      <c r="O2859" s="1" t="s">
        <v>21</v>
      </c>
      <c r="P2859" s="1" t="s">
        <v>57</v>
      </c>
      <c r="Q2859" s="107" t="s">
        <v>3182</v>
      </c>
      <c r="R2859" s="16" t="s">
        <v>3058</v>
      </c>
      <c r="S2859" s="1" t="s">
        <v>2776</v>
      </c>
      <c r="T2859" s="62" t="s">
        <v>3183</v>
      </c>
    </row>
    <row r="2860" spans="1:20" ht="95.1" customHeight="1" x14ac:dyDescent="0.25">
      <c r="A2860" s="121" t="s">
        <v>2280</v>
      </c>
      <c r="B2860" s="107">
        <v>2500</v>
      </c>
      <c r="C2860" s="107" t="s">
        <v>1496</v>
      </c>
      <c r="D2860" s="107" t="s">
        <v>3043</v>
      </c>
      <c r="E2860" s="1" t="s">
        <v>887</v>
      </c>
      <c r="F2860" s="63">
        <v>53876</v>
      </c>
      <c r="G2860" s="1" t="s">
        <v>44</v>
      </c>
      <c r="H2860" s="45">
        <v>36</v>
      </c>
      <c r="I2860" s="106" t="s">
        <v>3956</v>
      </c>
      <c r="J2860" s="1" t="s">
        <v>57</v>
      </c>
      <c r="K2860" s="107" t="s">
        <v>3223</v>
      </c>
      <c r="L2860" s="9">
        <v>18.23</v>
      </c>
      <c r="M2860" s="108">
        <v>656.4</v>
      </c>
      <c r="N2860" s="5">
        <v>15001002</v>
      </c>
      <c r="O2860" s="1" t="s">
        <v>21</v>
      </c>
      <c r="P2860" s="1" t="s">
        <v>57</v>
      </c>
      <c r="Q2860" s="107" t="s">
        <v>3182</v>
      </c>
      <c r="R2860" s="16" t="s">
        <v>3058</v>
      </c>
      <c r="S2860" s="1" t="s">
        <v>2776</v>
      </c>
      <c r="T2860" s="62" t="s">
        <v>3183</v>
      </c>
    </row>
    <row r="2861" spans="1:20" ht="95.1" customHeight="1" x14ac:dyDescent="0.25">
      <c r="A2861" s="121" t="s">
        <v>2280</v>
      </c>
      <c r="B2861" s="107">
        <v>2500</v>
      </c>
      <c r="C2861" s="107" t="s">
        <v>1496</v>
      </c>
      <c r="D2861" s="107" t="s">
        <v>3043</v>
      </c>
      <c r="E2861" s="1" t="s">
        <v>887</v>
      </c>
      <c r="F2861" s="63">
        <v>53878</v>
      </c>
      <c r="G2861" s="1" t="s">
        <v>44</v>
      </c>
      <c r="H2861" s="45">
        <v>36</v>
      </c>
      <c r="I2861" s="106" t="s">
        <v>3956</v>
      </c>
      <c r="J2861" s="1" t="s">
        <v>57</v>
      </c>
      <c r="K2861" s="107" t="s">
        <v>3224</v>
      </c>
      <c r="L2861" s="9">
        <v>15.28</v>
      </c>
      <c r="M2861" s="108">
        <v>549.96</v>
      </c>
      <c r="N2861" s="5">
        <v>15001002</v>
      </c>
      <c r="O2861" s="1" t="s">
        <v>21</v>
      </c>
      <c r="P2861" s="1" t="s">
        <v>57</v>
      </c>
      <c r="Q2861" s="107" t="s">
        <v>3182</v>
      </c>
      <c r="R2861" s="16" t="s">
        <v>3058</v>
      </c>
      <c r="S2861" s="1" t="s">
        <v>2776</v>
      </c>
      <c r="T2861" s="62" t="s">
        <v>3183</v>
      </c>
    </row>
    <row r="2862" spans="1:20" ht="95.1" customHeight="1" x14ac:dyDescent="0.25">
      <c r="A2862" s="121" t="s">
        <v>2280</v>
      </c>
      <c r="B2862" s="107">
        <v>2500</v>
      </c>
      <c r="C2862" s="107" t="s">
        <v>1496</v>
      </c>
      <c r="D2862" s="107" t="s">
        <v>3043</v>
      </c>
      <c r="E2862" s="1" t="s">
        <v>887</v>
      </c>
      <c r="F2862" s="63">
        <v>1025258</v>
      </c>
      <c r="G2862" s="1" t="s">
        <v>44</v>
      </c>
      <c r="H2862" s="45">
        <v>36</v>
      </c>
      <c r="I2862" s="106" t="s">
        <v>3956</v>
      </c>
      <c r="J2862" s="1" t="s">
        <v>57</v>
      </c>
      <c r="K2862" s="107" t="s">
        <v>3225</v>
      </c>
      <c r="L2862" s="9">
        <v>16.899999999999999</v>
      </c>
      <c r="M2862" s="108">
        <v>608.4</v>
      </c>
      <c r="N2862" s="5">
        <v>15001002</v>
      </c>
      <c r="O2862" s="1" t="s">
        <v>21</v>
      </c>
      <c r="P2862" s="1" t="s">
        <v>57</v>
      </c>
      <c r="Q2862" s="107" t="s">
        <v>3182</v>
      </c>
      <c r="R2862" s="16" t="s">
        <v>3058</v>
      </c>
      <c r="S2862" s="1" t="s">
        <v>2776</v>
      </c>
      <c r="T2862" s="62" t="s">
        <v>3183</v>
      </c>
    </row>
    <row r="2863" spans="1:20" ht="95.1" customHeight="1" x14ac:dyDescent="0.25">
      <c r="A2863" s="121" t="s">
        <v>2280</v>
      </c>
      <c r="B2863" s="107">
        <v>2500</v>
      </c>
      <c r="C2863" s="107" t="s">
        <v>1496</v>
      </c>
      <c r="D2863" s="107" t="s">
        <v>3043</v>
      </c>
      <c r="E2863" s="1" t="s">
        <v>887</v>
      </c>
      <c r="F2863" s="63">
        <v>1033781</v>
      </c>
      <c r="G2863" s="1" t="s">
        <v>44</v>
      </c>
      <c r="H2863" s="45">
        <v>50</v>
      </c>
      <c r="I2863" s="106" t="s">
        <v>3956</v>
      </c>
      <c r="J2863" s="1" t="s">
        <v>57</v>
      </c>
      <c r="K2863" s="107" t="s">
        <v>3226</v>
      </c>
      <c r="L2863" s="9">
        <v>14.9</v>
      </c>
      <c r="M2863" s="108">
        <v>745</v>
      </c>
      <c r="N2863" s="5">
        <v>15001002</v>
      </c>
      <c r="O2863" s="1" t="s">
        <v>21</v>
      </c>
      <c r="P2863" s="1" t="s">
        <v>57</v>
      </c>
      <c r="Q2863" s="107" t="s">
        <v>3182</v>
      </c>
      <c r="R2863" s="16" t="s">
        <v>3058</v>
      </c>
      <c r="S2863" s="1" t="s">
        <v>2776</v>
      </c>
      <c r="T2863" s="62" t="s">
        <v>3183</v>
      </c>
    </row>
    <row r="2864" spans="1:20" ht="95.1" customHeight="1" x14ac:dyDescent="0.25">
      <c r="A2864" s="121" t="s">
        <v>2280</v>
      </c>
      <c r="B2864" s="107">
        <v>2500</v>
      </c>
      <c r="C2864" s="107" t="s">
        <v>1496</v>
      </c>
      <c r="D2864" s="107" t="s">
        <v>3043</v>
      </c>
      <c r="E2864" s="1" t="s">
        <v>887</v>
      </c>
      <c r="F2864" s="63">
        <v>1025257</v>
      </c>
      <c r="G2864" s="1" t="s">
        <v>44</v>
      </c>
      <c r="H2864" s="45">
        <v>50</v>
      </c>
      <c r="I2864" s="106" t="s">
        <v>3956</v>
      </c>
      <c r="J2864" s="1" t="s">
        <v>57</v>
      </c>
      <c r="K2864" s="107" t="s">
        <v>3227</v>
      </c>
      <c r="L2864" s="9">
        <v>12.63</v>
      </c>
      <c r="M2864" s="108">
        <v>631.66999999999996</v>
      </c>
      <c r="N2864" s="5">
        <v>15001002</v>
      </c>
      <c r="O2864" s="1" t="s">
        <v>21</v>
      </c>
      <c r="P2864" s="1" t="s">
        <v>57</v>
      </c>
      <c r="Q2864" s="107" t="s">
        <v>3182</v>
      </c>
      <c r="R2864" s="16" t="s">
        <v>3058</v>
      </c>
      <c r="S2864" s="1" t="s">
        <v>2776</v>
      </c>
      <c r="T2864" s="62" t="s">
        <v>3183</v>
      </c>
    </row>
    <row r="2865" spans="1:20" ht="95.1" customHeight="1" x14ac:dyDescent="0.25">
      <c r="A2865" s="121" t="s">
        <v>2280</v>
      </c>
      <c r="B2865" s="107">
        <v>2500</v>
      </c>
      <c r="C2865" s="107" t="s">
        <v>1496</v>
      </c>
      <c r="D2865" s="107" t="s">
        <v>3043</v>
      </c>
      <c r="E2865" s="1" t="s">
        <v>887</v>
      </c>
      <c r="F2865" s="63">
        <v>1033782</v>
      </c>
      <c r="G2865" s="1" t="s">
        <v>44</v>
      </c>
      <c r="H2865" s="45">
        <v>50</v>
      </c>
      <c r="I2865" s="106" t="s">
        <v>3956</v>
      </c>
      <c r="J2865" s="1" t="s">
        <v>57</v>
      </c>
      <c r="K2865" s="107" t="s">
        <v>3228</v>
      </c>
      <c r="L2865" s="9">
        <v>19.920000000000002</v>
      </c>
      <c r="M2865" s="108">
        <v>995.83</v>
      </c>
      <c r="N2865" s="5">
        <v>15001002</v>
      </c>
      <c r="O2865" s="1" t="s">
        <v>21</v>
      </c>
      <c r="P2865" s="1" t="s">
        <v>57</v>
      </c>
      <c r="Q2865" s="107" t="s">
        <v>3182</v>
      </c>
      <c r="R2865" s="16" t="s">
        <v>3058</v>
      </c>
      <c r="S2865" s="1" t="s">
        <v>2776</v>
      </c>
      <c r="T2865" s="62" t="s">
        <v>3183</v>
      </c>
    </row>
    <row r="2866" spans="1:20" ht="95.1" customHeight="1" x14ac:dyDescent="0.25">
      <c r="A2866" s="121" t="s">
        <v>2280</v>
      </c>
      <c r="B2866" s="107">
        <v>2500</v>
      </c>
      <c r="C2866" s="107" t="s">
        <v>1496</v>
      </c>
      <c r="D2866" s="107" t="s">
        <v>3043</v>
      </c>
      <c r="E2866" s="1" t="s">
        <v>887</v>
      </c>
      <c r="F2866" s="63">
        <v>6513079800025</v>
      </c>
      <c r="G2866" s="1" t="s">
        <v>44</v>
      </c>
      <c r="H2866" s="45">
        <v>40</v>
      </c>
      <c r="I2866" s="106" t="s">
        <v>3956</v>
      </c>
      <c r="J2866" s="1" t="s">
        <v>57</v>
      </c>
      <c r="K2866" s="107" t="s">
        <v>3229</v>
      </c>
      <c r="L2866" s="9">
        <v>10.77</v>
      </c>
      <c r="M2866" s="108">
        <v>430.67</v>
      </c>
      <c r="N2866" s="5">
        <v>15001002</v>
      </c>
      <c r="O2866" s="1" t="s">
        <v>21</v>
      </c>
      <c r="P2866" s="1" t="s">
        <v>57</v>
      </c>
      <c r="Q2866" s="107" t="s">
        <v>3182</v>
      </c>
      <c r="R2866" s="16" t="s">
        <v>3058</v>
      </c>
      <c r="S2866" s="1" t="s">
        <v>2776</v>
      </c>
      <c r="T2866" s="62" t="s">
        <v>3183</v>
      </c>
    </row>
    <row r="2867" spans="1:20" ht="95.1" customHeight="1" x14ac:dyDescent="0.25">
      <c r="A2867" s="121" t="s">
        <v>2280</v>
      </c>
      <c r="B2867" s="107">
        <v>2500</v>
      </c>
      <c r="C2867" s="107" t="s">
        <v>1496</v>
      </c>
      <c r="D2867" s="107" t="s">
        <v>3043</v>
      </c>
      <c r="E2867" s="1" t="s">
        <v>887</v>
      </c>
      <c r="F2867" s="63">
        <v>6513079800026</v>
      </c>
      <c r="G2867" s="1" t="s">
        <v>44</v>
      </c>
      <c r="H2867" s="45">
        <v>40</v>
      </c>
      <c r="I2867" s="106" t="s">
        <v>3956</v>
      </c>
      <c r="J2867" s="1" t="s">
        <v>57</v>
      </c>
      <c r="K2867" s="107" t="s">
        <v>3230</v>
      </c>
      <c r="L2867" s="9">
        <v>10.77</v>
      </c>
      <c r="M2867" s="108">
        <v>430.67</v>
      </c>
      <c r="N2867" s="5">
        <v>15001002</v>
      </c>
      <c r="O2867" s="1" t="s">
        <v>21</v>
      </c>
      <c r="P2867" s="1" t="s">
        <v>57</v>
      </c>
      <c r="Q2867" s="107" t="s">
        <v>3182</v>
      </c>
      <c r="R2867" s="16" t="s">
        <v>3058</v>
      </c>
      <c r="S2867" s="1" t="s">
        <v>2776</v>
      </c>
      <c r="T2867" s="62" t="s">
        <v>3183</v>
      </c>
    </row>
    <row r="2868" spans="1:20" ht="95.1" customHeight="1" x14ac:dyDescent="0.25">
      <c r="A2868" s="121" t="s">
        <v>2280</v>
      </c>
      <c r="B2868" s="107">
        <v>2500</v>
      </c>
      <c r="C2868" s="107" t="s">
        <v>1496</v>
      </c>
      <c r="D2868" s="107" t="s">
        <v>3043</v>
      </c>
      <c r="E2868" s="1" t="s">
        <v>887</v>
      </c>
      <c r="F2868" s="63">
        <v>6513079800027</v>
      </c>
      <c r="G2868" s="1" t="s">
        <v>44</v>
      </c>
      <c r="H2868" s="45">
        <v>50</v>
      </c>
      <c r="I2868" s="106" t="s">
        <v>3956</v>
      </c>
      <c r="J2868" s="1" t="s">
        <v>57</v>
      </c>
      <c r="K2868" s="107" t="s">
        <v>3231</v>
      </c>
      <c r="L2868" s="9">
        <v>13.95</v>
      </c>
      <c r="M2868" s="108">
        <v>697.25</v>
      </c>
      <c r="N2868" s="5">
        <v>15001002</v>
      </c>
      <c r="O2868" s="1" t="s">
        <v>21</v>
      </c>
      <c r="P2868" s="1" t="s">
        <v>57</v>
      </c>
      <c r="Q2868" s="107" t="s">
        <v>3182</v>
      </c>
      <c r="R2868" s="16" t="s">
        <v>3058</v>
      </c>
      <c r="S2868" s="1" t="s">
        <v>2776</v>
      </c>
      <c r="T2868" s="62" t="s">
        <v>3183</v>
      </c>
    </row>
    <row r="2869" spans="1:20" ht="95.1" customHeight="1" x14ac:dyDescent="0.25">
      <c r="A2869" s="121" t="s">
        <v>2280</v>
      </c>
      <c r="B2869" s="107">
        <v>2500</v>
      </c>
      <c r="C2869" s="107" t="s">
        <v>1496</v>
      </c>
      <c r="D2869" s="107" t="s">
        <v>3043</v>
      </c>
      <c r="E2869" s="1" t="s">
        <v>887</v>
      </c>
      <c r="F2869" s="63">
        <v>1002927</v>
      </c>
      <c r="G2869" s="1" t="s">
        <v>44</v>
      </c>
      <c r="H2869" s="45">
        <v>75</v>
      </c>
      <c r="I2869" s="106" t="s">
        <v>3956</v>
      </c>
      <c r="J2869" s="1" t="s">
        <v>57</v>
      </c>
      <c r="K2869" s="107" t="s">
        <v>3232</v>
      </c>
      <c r="L2869" s="9">
        <v>14.97</v>
      </c>
      <c r="M2869" s="108">
        <v>1122.5</v>
      </c>
      <c r="N2869" s="5">
        <v>15001002</v>
      </c>
      <c r="O2869" s="1" t="s">
        <v>21</v>
      </c>
      <c r="P2869" s="1" t="s">
        <v>57</v>
      </c>
      <c r="Q2869" s="107" t="s">
        <v>3182</v>
      </c>
      <c r="R2869" s="16" t="s">
        <v>3058</v>
      </c>
      <c r="S2869" s="1" t="s">
        <v>2776</v>
      </c>
      <c r="T2869" s="62" t="s">
        <v>3183</v>
      </c>
    </row>
    <row r="2870" spans="1:20" ht="95.1" customHeight="1" x14ac:dyDescent="0.25">
      <c r="A2870" s="121" t="s">
        <v>2280</v>
      </c>
      <c r="B2870" s="107">
        <v>2500</v>
      </c>
      <c r="C2870" s="107" t="s">
        <v>1496</v>
      </c>
      <c r="D2870" s="107" t="s">
        <v>3043</v>
      </c>
      <c r="E2870" s="1" t="s">
        <v>887</v>
      </c>
      <c r="F2870" s="63">
        <v>1008550</v>
      </c>
      <c r="G2870" s="1" t="s">
        <v>44</v>
      </c>
      <c r="H2870" s="45">
        <v>65</v>
      </c>
      <c r="I2870" s="106" t="s">
        <v>3956</v>
      </c>
      <c r="J2870" s="1" t="s">
        <v>57</v>
      </c>
      <c r="K2870" s="107" t="s">
        <v>3233</v>
      </c>
      <c r="L2870" s="9">
        <v>21.21</v>
      </c>
      <c r="M2870" s="108">
        <v>1378.43</v>
      </c>
      <c r="N2870" s="5">
        <v>15001002</v>
      </c>
      <c r="O2870" s="1" t="s">
        <v>21</v>
      </c>
      <c r="P2870" s="1" t="s">
        <v>57</v>
      </c>
      <c r="Q2870" s="107" t="s">
        <v>3182</v>
      </c>
      <c r="R2870" s="16" t="s">
        <v>3058</v>
      </c>
      <c r="S2870" s="1" t="s">
        <v>2776</v>
      </c>
      <c r="T2870" s="62" t="s">
        <v>3183</v>
      </c>
    </row>
    <row r="2871" spans="1:20" ht="95.1" customHeight="1" x14ac:dyDescent="0.25">
      <c r="A2871" s="121" t="s">
        <v>2280</v>
      </c>
      <c r="B2871" s="107">
        <v>2500</v>
      </c>
      <c r="C2871" s="107" t="s">
        <v>1496</v>
      </c>
      <c r="D2871" s="107" t="s">
        <v>3043</v>
      </c>
      <c r="E2871" s="1" t="s">
        <v>887</v>
      </c>
      <c r="F2871" s="63">
        <v>6513079800030</v>
      </c>
      <c r="G2871" s="1" t="s">
        <v>44</v>
      </c>
      <c r="H2871" s="45">
        <v>40</v>
      </c>
      <c r="I2871" s="106" t="s">
        <v>3956</v>
      </c>
      <c r="J2871" s="1" t="s">
        <v>57</v>
      </c>
      <c r="K2871" s="107" t="s">
        <v>3234</v>
      </c>
      <c r="L2871" s="9">
        <v>14.4</v>
      </c>
      <c r="M2871" s="108">
        <v>576</v>
      </c>
      <c r="N2871" s="5">
        <v>15001002</v>
      </c>
      <c r="O2871" s="1" t="s">
        <v>21</v>
      </c>
      <c r="P2871" s="1" t="s">
        <v>57</v>
      </c>
      <c r="Q2871" s="107" t="s">
        <v>3182</v>
      </c>
      <c r="R2871" s="16" t="s">
        <v>3058</v>
      </c>
      <c r="S2871" s="1" t="s">
        <v>2776</v>
      </c>
      <c r="T2871" s="62" t="s">
        <v>3183</v>
      </c>
    </row>
    <row r="2872" spans="1:20" ht="95.1" customHeight="1" x14ac:dyDescent="0.25">
      <c r="A2872" s="121" t="s">
        <v>2280</v>
      </c>
      <c r="B2872" s="107">
        <v>2500</v>
      </c>
      <c r="C2872" s="107" t="s">
        <v>1496</v>
      </c>
      <c r="D2872" s="107" t="s">
        <v>3043</v>
      </c>
      <c r="E2872" s="1" t="s">
        <v>887</v>
      </c>
      <c r="F2872" s="63">
        <v>6513079800034</v>
      </c>
      <c r="G2872" s="1" t="s">
        <v>44</v>
      </c>
      <c r="H2872" s="45">
        <v>65</v>
      </c>
      <c r="I2872" s="106" t="s">
        <v>3956</v>
      </c>
      <c r="J2872" s="1" t="s">
        <v>57</v>
      </c>
      <c r="K2872" s="107" t="s">
        <v>3235</v>
      </c>
      <c r="L2872" s="9">
        <v>17.77</v>
      </c>
      <c r="M2872" s="108">
        <v>1154.83</v>
      </c>
      <c r="N2872" s="5">
        <v>15001002</v>
      </c>
      <c r="O2872" s="1" t="s">
        <v>21</v>
      </c>
      <c r="P2872" s="1" t="s">
        <v>57</v>
      </c>
      <c r="Q2872" s="107" t="s">
        <v>3182</v>
      </c>
      <c r="R2872" s="16" t="s">
        <v>3058</v>
      </c>
      <c r="S2872" s="1" t="s">
        <v>2776</v>
      </c>
      <c r="T2872" s="62" t="s">
        <v>3183</v>
      </c>
    </row>
    <row r="2873" spans="1:20" ht="95.1" customHeight="1" x14ac:dyDescent="0.25">
      <c r="A2873" s="121" t="s">
        <v>2280</v>
      </c>
      <c r="B2873" s="107">
        <v>2500</v>
      </c>
      <c r="C2873" s="107" t="s">
        <v>1496</v>
      </c>
      <c r="D2873" s="107" t="s">
        <v>3043</v>
      </c>
      <c r="E2873" s="1" t="s">
        <v>887</v>
      </c>
      <c r="F2873" s="63">
        <v>6513079800035</v>
      </c>
      <c r="G2873" s="1" t="s">
        <v>44</v>
      </c>
      <c r="H2873" s="45">
        <v>65</v>
      </c>
      <c r="I2873" s="106" t="s">
        <v>3956</v>
      </c>
      <c r="J2873" s="1" t="s">
        <v>57</v>
      </c>
      <c r="K2873" s="107" t="s">
        <v>3236</v>
      </c>
      <c r="L2873" s="9">
        <v>18.13</v>
      </c>
      <c r="M2873" s="108">
        <v>1178.45</v>
      </c>
      <c r="N2873" s="5">
        <v>15001002</v>
      </c>
      <c r="O2873" s="1" t="s">
        <v>21</v>
      </c>
      <c r="P2873" s="1" t="s">
        <v>57</v>
      </c>
      <c r="Q2873" s="107" t="s">
        <v>3182</v>
      </c>
      <c r="R2873" s="16" t="s">
        <v>3058</v>
      </c>
      <c r="S2873" s="1" t="s">
        <v>2776</v>
      </c>
      <c r="T2873" s="62" t="s">
        <v>3183</v>
      </c>
    </row>
    <row r="2874" spans="1:20" ht="95.1" customHeight="1" x14ac:dyDescent="0.25">
      <c r="A2874" s="121" t="s">
        <v>2280</v>
      </c>
      <c r="B2874" s="107">
        <v>2500</v>
      </c>
      <c r="C2874" s="107" t="s">
        <v>1496</v>
      </c>
      <c r="D2874" s="107" t="s">
        <v>3043</v>
      </c>
      <c r="E2874" s="1" t="s">
        <v>887</v>
      </c>
      <c r="F2874" s="63">
        <v>6513079800028</v>
      </c>
      <c r="G2874" s="1" t="s">
        <v>44</v>
      </c>
      <c r="H2874" s="45">
        <v>48</v>
      </c>
      <c r="I2874" s="106" t="s">
        <v>3956</v>
      </c>
      <c r="J2874" s="1" t="s">
        <v>57</v>
      </c>
      <c r="K2874" s="107" t="s">
        <v>3237</v>
      </c>
      <c r="L2874" s="9">
        <v>27.77</v>
      </c>
      <c r="M2874" s="108">
        <v>1332.8</v>
      </c>
      <c r="N2874" s="5">
        <v>15001002</v>
      </c>
      <c r="O2874" s="1" t="s">
        <v>21</v>
      </c>
      <c r="P2874" s="1" t="s">
        <v>57</v>
      </c>
      <c r="Q2874" s="107" t="s">
        <v>3182</v>
      </c>
      <c r="R2874" s="16" t="s">
        <v>3058</v>
      </c>
      <c r="S2874" s="1" t="s">
        <v>2776</v>
      </c>
      <c r="T2874" s="62" t="s">
        <v>3183</v>
      </c>
    </row>
    <row r="2875" spans="1:20" ht="95.1" customHeight="1" x14ac:dyDescent="0.25">
      <c r="A2875" s="121" t="s">
        <v>2280</v>
      </c>
      <c r="B2875" s="107">
        <v>2500</v>
      </c>
      <c r="C2875" s="107" t="s">
        <v>1496</v>
      </c>
      <c r="D2875" s="107" t="s">
        <v>3043</v>
      </c>
      <c r="E2875" s="1" t="s">
        <v>887</v>
      </c>
      <c r="F2875" s="63">
        <v>1039458</v>
      </c>
      <c r="G2875" s="1" t="s">
        <v>44</v>
      </c>
      <c r="H2875" s="45">
        <v>20</v>
      </c>
      <c r="I2875" s="106" t="s">
        <v>3956</v>
      </c>
      <c r="J2875" s="1" t="s">
        <v>57</v>
      </c>
      <c r="K2875" s="107" t="s">
        <v>3238</v>
      </c>
      <c r="L2875" s="9">
        <v>20.25</v>
      </c>
      <c r="M2875" s="108">
        <v>405</v>
      </c>
      <c r="N2875" s="5">
        <v>15001002</v>
      </c>
      <c r="O2875" s="1" t="s">
        <v>21</v>
      </c>
      <c r="P2875" s="1" t="s">
        <v>57</v>
      </c>
      <c r="Q2875" s="107" t="s">
        <v>3182</v>
      </c>
      <c r="R2875" s="16" t="s">
        <v>3058</v>
      </c>
      <c r="S2875" s="1" t="s">
        <v>2776</v>
      </c>
      <c r="T2875" s="62" t="s">
        <v>3183</v>
      </c>
    </row>
    <row r="2876" spans="1:20" ht="95.1" customHeight="1" x14ac:dyDescent="0.25">
      <c r="A2876" s="121" t="s">
        <v>2280</v>
      </c>
      <c r="B2876" s="107">
        <v>2500</v>
      </c>
      <c r="C2876" s="107" t="s">
        <v>1496</v>
      </c>
      <c r="D2876" s="107" t="s">
        <v>3043</v>
      </c>
      <c r="E2876" s="1" t="s">
        <v>887</v>
      </c>
      <c r="F2876" s="63">
        <v>1022772</v>
      </c>
      <c r="G2876" s="1" t="s">
        <v>44</v>
      </c>
      <c r="H2876" s="45">
        <v>20</v>
      </c>
      <c r="I2876" s="106" t="s">
        <v>3956</v>
      </c>
      <c r="J2876" s="1" t="s">
        <v>57</v>
      </c>
      <c r="K2876" s="107" t="s">
        <v>3239</v>
      </c>
      <c r="L2876" s="9">
        <v>18.920000000000002</v>
      </c>
      <c r="M2876" s="108">
        <v>378.33</v>
      </c>
      <c r="N2876" s="5">
        <v>15001002</v>
      </c>
      <c r="O2876" s="1" t="s">
        <v>21</v>
      </c>
      <c r="P2876" s="1" t="s">
        <v>57</v>
      </c>
      <c r="Q2876" s="107" t="s">
        <v>3182</v>
      </c>
      <c r="R2876" s="16" t="s">
        <v>3058</v>
      </c>
      <c r="S2876" s="1" t="s">
        <v>2776</v>
      </c>
      <c r="T2876" s="62" t="s">
        <v>3183</v>
      </c>
    </row>
    <row r="2877" spans="1:20" ht="95.1" customHeight="1" x14ac:dyDescent="0.25">
      <c r="A2877" s="121" t="s">
        <v>2280</v>
      </c>
      <c r="B2877" s="107">
        <v>2500</v>
      </c>
      <c r="C2877" s="107" t="s">
        <v>1496</v>
      </c>
      <c r="D2877" s="107" t="s">
        <v>3043</v>
      </c>
      <c r="E2877" s="1" t="s">
        <v>887</v>
      </c>
      <c r="F2877" s="63">
        <v>6513079800001</v>
      </c>
      <c r="G2877" s="1" t="s">
        <v>44</v>
      </c>
      <c r="H2877" s="45">
        <v>40</v>
      </c>
      <c r="I2877" s="106" t="s">
        <v>3956</v>
      </c>
      <c r="J2877" s="1" t="s">
        <v>57</v>
      </c>
      <c r="K2877" s="107" t="s">
        <v>3240</v>
      </c>
      <c r="L2877" s="9">
        <v>55.77</v>
      </c>
      <c r="M2877" s="108">
        <v>2230.67</v>
      </c>
      <c r="N2877" s="5">
        <v>15001002</v>
      </c>
      <c r="O2877" s="1" t="s">
        <v>21</v>
      </c>
      <c r="P2877" s="1" t="s">
        <v>57</v>
      </c>
      <c r="Q2877" s="107" t="s">
        <v>3182</v>
      </c>
      <c r="R2877" s="16" t="s">
        <v>3058</v>
      </c>
      <c r="S2877" s="1" t="s">
        <v>2776</v>
      </c>
      <c r="T2877" s="62" t="s">
        <v>3183</v>
      </c>
    </row>
    <row r="2878" spans="1:20" ht="95.1" customHeight="1" x14ac:dyDescent="0.25">
      <c r="A2878" s="121" t="s">
        <v>2280</v>
      </c>
      <c r="B2878" s="107">
        <v>2500</v>
      </c>
      <c r="C2878" s="107" t="s">
        <v>1496</v>
      </c>
      <c r="D2878" s="107" t="s">
        <v>3043</v>
      </c>
      <c r="E2878" s="1" t="s">
        <v>887</v>
      </c>
      <c r="F2878" s="63">
        <v>53879</v>
      </c>
      <c r="G2878" s="1" t="s">
        <v>44</v>
      </c>
      <c r="H2878" s="45">
        <v>20</v>
      </c>
      <c r="I2878" s="106" t="s">
        <v>3956</v>
      </c>
      <c r="J2878" s="1" t="s">
        <v>57</v>
      </c>
      <c r="K2878" s="107" t="s">
        <v>3241</v>
      </c>
      <c r="L2878" s="9">
        <v>20.25</v>
      </c>
      <c r="M2878" s="108">
        <v>405</v>
      </c>
      <c r="N2878" s="5">
        <v>15001002</v>
      </c>
      <c r="O2878" s="1" t="s">
        <v>21</v>
      </c>
      <c r="P2878" s="1" t="s">
        <v>57</v>
      </c>
      <c r="Q2878" s="107" t="s">
        <v>3182</v>
      </c>
      <c r="R2878" s="16" t="s">
        <v>3058</v>
      </c>
      <c r="S2878" s="1" t="s">
        <v>2776</v>
      </c>
      <c r="T2878" s="62" t="s">
        <v>3183</v>
      </c>
    </row>
    <row r="2879" spans="1:20" ht="95.1" customHeight="1" x14ac:dyDescent="0.25">
      <c r="A2879" s="121" t="s">
        <v>2280</v>
      </c>
      <c r="B2879" s="107">
        <v>2500</v>
      </c>
      <c r="C2879" s="107" t="s">
        <v>1496</v>
      </c>
      <c r="D2879" s="107" t="s">
        <v>3043</v>
      </c>
      <c r="E2879" s="1" t="s">
        <v>887</v>
      </c>
      <c r="F2879" s="63">
        <v>53870</v>
      </c>
      <c r="G2879" s="1" t="s">
        <v>44</v>
      </c>
      <c r="H2879" s="45">
        <v>30</v>
      </c>
      <c r="I2879" s="106" t="s">
        <v>3956</v>
      </c>
      <c r="J2879" s="1" t="s">
        <v>57</v>
      </c>
      <c r="K2879" s="107" t="s">
        <v>3242</v>
      </c>
      <c r="L2879" s="9">
        <v>15.83</v>
      </c>
      <c r="M2879" s="108">
        <v>474.9</v>
      </c>
      <c r="N2879" s="5">
        <v>15001002</v>
      </c>
      <c r="O2879" s="1" t="s">
        <v>21</v>
      </c>
      <c r="P2879" s="1" t="s">
        <v>57</v>
      </c>
      <c r="Q2879" s="107" t="s">
        <v>3182</v>
      </c>
      <c r="R2879" s="16" t="s">
        <v>3058</v>
      </c>
      <c r="S2879" s="1" t="s">
        <v>2776</v>
      </c>
      <c r="T2879" s="62" t="s">
        <v>3183</v>
      </c>
    </row>
    <row r="2880" spans="1:20" ht="95.1" customHeight="1" x14ac:dyDescent="0.25">
      <c r="A2880" s="121" t="s">
        <v>2280</v>
      </c>
      <c r="B2880" s="107">
        <v>2500</v>
      </c>
      <c r="C2880" s="107" t="s">
        <v>1496</v>
      </c>
      <c r="D2880" s="107" t="s">
        <v>3043</v>
      </c>
      <c r="E2880" s="1" t="s">
        <v>887</v>
      </c>
      <c r="F2880" s="63">
        <v>53871</v>
      </c>
      <c r="G2880" s="1" t="s">
        <v>44</v>
      </c>
      <c r="H2880" s="45">
        <v>30</v>
      </c>
      <c r="I2880" s="106" t="s">
        <v>3956</v>
      </c>
      <c r="J2880" s="1" t="s">
        <v>57</v>
      </c>
      <c r="K2880" s="107" t="s">
        <v>3243</v>
      </c>
      <c r="L2880" s="9">
        <v>15</v>
      </c>
      <c r="M2880" s="108">
        <v>449.9</v>
      </c>
      <c r="N2880" s="5">
        <v>15001002</v>
      </c>
      <c r="O2880" s="1" t="s">
        <v>21</v>
      </c>
      <c r="P2880" s="1" t="s">
        <v>57</v>
      </c>
      <c r="Q2880" s="107" t="s">
        <v>3182</v>
      </c>
      <c r="R2880" s="16" t="s">
        <v>3058</v>
      </c>
      <c r="S2880" s="1" t="s">
        <v>2776</v>
      </c>
      <c r="T2880" s="62" t="s">
        <v>3183</v>
      </c>
    </row>
    <row r="2881" spans="1:20" ht="95.1" customHeight="1" x14ac:dyDescent="0.25">
      <c r="A2881" s="121" t="s">
        <v>2280</v>
      </c>
      <c r="B2881" s="107">
        <v>2500</v>
      </c>
      <c r="C2881" s="107" t="s">
        <v>1496</v>
      </c>
      <c r="D2881" s="107" t="s">
        <v>3043</v>
      </c>
      <c r="E2881" s="1" t="s">
        <v>887</v>
      </c>
      <c r="F2881" s="63">
        <v>53872</v>
      </c>
      <c r="G2881" s="1" t="s">
        <v>44</v>
      </c>
      <c r="H2881" s="45">
        <v>30</v>
      </c>
      <c r="I2881" s="106" t="s">
        <v>3956</v>
      </c>
      <c r="J2881" s="1" t="s">
        <v>57</v>
      </c>
      <c r="K2881" s="107" t="s">
        <v>3244</v>
      </c>
      <c r="L2881" s="9">
        <v>15.27</v>
      </c>
      <c r="M2881" s="108">
        <v>458.1</v>
      </c>
      <c r="N2881" s="5">
        <v>15001002</v>
      </c>
      <c r="O2881" s="1" t="s">
        <v>21</v>
      </c>
      <c r="P2881" s="1" t="s">
        <v>57</v>
      </c>
      <c r="Q2881" s="107" t="s">
        <v>3182</v>
      </c>
      <c r="R2881" s="16" t="s">
        <v>3058</v>
      </c>
      <c r="S2881" s="1" t="s">
        <v>2776</v>
      </c>
      <c r="T2881" s="62" t="s">
        <v>3183</v>
      </c>
    </row>
    <row r="2882" spans="1:20" ht="95.1" customHeight="1" x14ac:dyDescent="0.25">
      <c r="A2882" s="121" t="s">
        <v>2280</v>
      </c>
      <c r="B2882" s="107">
        <v>2500</v>
      </c>
      <c r="C2882" s="107" t="s">
        <v>1496</v>
      </c>
      <c r="D2882" s="107" t="s">
        <v>3043</v>
      </c>
      <c r="E2882" s="1" t="s">
        <v>887</v>
      </c>
      <c r="F2882" s="63">
        <v>53874</v>
      </c>
      <c r="G2882" s="1" t="s">
        <v>44</v>
      </c>
      <c r="H2882" s="45">
        <v>30</v>
      </c>
      <c r="I2882" s="106" t="s">
        <v>3956</v>
      </c>
      <c r="J2882" s="1" t="s">
        <v>57</v>
      </c>
      <c r="K2882" s="107" t="s">
        <v>3245</v>
      </c>
      <c r="L2882" s="9">
        <v>15.63</v>
      </c>
      <c r="M2882" s="108">
        <v>469</v>
      </c>
      <c r="N2882" s="5">
        <v>15001002</v>
      </c>
      <c r="O2882" s="1" t="s">
        <v>21</v>
      </c>
      <c r="P2882" s="1" t="s">
        <v>57</v>
      </c>
      <c r="Q2882" s="107" t="s">
        <v>3182</v>
      </c>
      <c r="R2882" s="16" t="s">
        <v>3058</v>
      </c>
      <c r="S2882" s="1" t="s">
        <v>2776</v>
      </c>
      <c r="T2882" s="62" t="s">
        <v>3183</v>
      </c>
    </row>
    <row r="2883" spans="1:20" ht="95.1" customHeight="1" x14ac:dyDescent="0.25">
      <c r="A2883" s="121" t="s">
        <v>2280</v>
      </c>
      <c r="B2883" s="107">
        <v>2500</v>
      </c>
      <c r="C2883" s="107" t="s">
        <v>1496</v>
      </c>
      <c r="D2883" s="107" t="s">
        <v>3043</v>
      </c>
      <c r="E2883" s="1" t="s">
        <v>887</v>
      </c>
      <c r="F2883" s="63">
        <v>6513079800003</v>
      </c>
      <c r="G2883" s="1" t="s">
        <v>44</v>
      </c>
      <c r="H2883" s="45">
        <v>30</v>
      </c>
      <c r="I2883" s="106" t="s">
        <v>3956</v>
      </c>
      <c r="J2883" s="1" t="s">
        <v>57</v>
      </c>
      <c r="K2883" s="107" t="s">
        <v>3246</v>
      </c>
      <c r="L2883" s="9">
        <v>13.9</v>
      </c>
      <c r="M2883" s="108">
        <v>416.9</v>
      </c>
      <c r="N2883" s="5">
        <v>15001002</v>
      </c>
      <c r="O2883" s="1" t="s">
        <v>21</v>
      </c>
      <c r="P2883" s="1" t="s">
        <v>57</v>
      </c>
      <c r="Q2883" s="107" t="s">
        <v>3182</v>
      </c>
      <c r="R2883" s="16" t="s">
        <v>3058</v>
      </c>
      <c r="S2883" s="1" t="s">
        <v>2776</v>
      </c>
      <c r="T2883" s="62" t="s">
        <v>3183</v>
      </c>
    </row>
    <row r="2884" spans="1:20" ht="95.1" customHeight="1" x14ac:dyDescent="0.25">
      <c r="A2884" s="121" t="s">
        <v>2280</v>
      </c>
      <c r="B2884" s="107">
        <v>2500</v>
      </c>
      <c r="C2884" s="107" t="s">
        <v>1496</v>
      </c>
      <c r="D2884" s="107" t="s">
        <v>3043</v>
      </c>
      <c r="E2884" s="1" t="s">
        <v>887</v>
      </c>
      <c r="F2884" s="63">
        <v>6513079800004</v>
      </c>
      <c r="G2884" s="1" t="s">
        <v>44</v>
      </c>
      <c r="H2884" s="45">
        <v>30</v>
      </c>
      <c r="I2884" s="106" t="s">
        <v>3956</v>
      </c>
      <c r="J2884" s="1" t="s">
        <v>57</v>
      </c>
      <c r="K2884" s="107" t="s">
        <v>3247</v>
      </c>
      <c r="L2884" s="9">
        <v>13.9</v>
      </c>
      <c r="M2884" s="108">
        <v>416.9</v>
      </c>
      <c r="N2884" s="5">
        <v>15001002</v>
      </c>
      <c r="O2884" s="1" t="s">
        <v>21</v>
      </c>
      <c r="P2884" s="1" t="s">
        <v>57</v>
      </c>
      <c r="Q2884" s="107" t="s">
        <v>3182</v>
      </c>
      <c r="R2884" s="16" t="s">
        <v>3058</v>
      </c>
      <c r="S2884" s="1" t="s">
        <v>2776</v>
      </c>
      <c r="T2884" s="62" t="s">
        <v>3183</v>
      </c>
    </row>
    <row r="2885" spans="1:20" ht="95.1" customHeight="1" x14ac:dyDescent="0.25">
      <c r="A2885" s="121" t="s">
        <v>2280</v>
      </c>
      <c r="B2885" s="107">
        <v>2500</v>
      </c>
      <c r="C2885" s="107" t="s">
        <v>1496</v>
      </c>
      <c r="D2885" s="107" t="s">
        <v>3043</v>
      </c>
      <c r="E2885" s="1" t="s">
        <v>887</v>
      </c>
      <c r="F2885" s="63">
        <v>6513079800005</v>
      </c>
      <c r="G2885" s="1" t="s">
        <v>44</v>
      </c>
      <c r="H2885" s="45">
        <v>30</v>
      </c>
      <c r="I2885" s="106" t="s">
        <v>3956</v>
      </c>
      <c r="J2885" s="1" t="s">
        <v>57</v>
      </c>
      <c r="K2885" s="107" t="s">
        <v>3248</v>
      </c>
      <c r="L2885" s="9">
        <v>13.59</v>
      </c>
      <c r="M2885" s="108">
        <v>407.8</v>
      </c>
      <c r="N2885" s="5">
        <v>15001002</v>
      </c>
      <c r="O2885" s="1" t="s">
        <v>21</v>
      </c>
      <c r="P2885" s="1" t="s">
        <v>57</v>
      </c>
      <c r="Q2885" s="107" t="s">
        <v>3182</v>
      </c>
      <c r="R2885" s="16" t="s">
        <v>3058</v>
      </c>
      <c r="S2885" s="1" t="s">
        <v>2776</v>
      </c>
      <c r="T2885" s="62" t="s">
        <v>3183</v>
      </c>
    </row>
    <row r="2886" spans="1:20" ht="95.1" customHeight="1" x14ac:dyDescent="0.25">
      <c r="A2886" s="121" t="s">
        <v>2280</v>
      </c>
      <c r="B2886" s="107">
        <v>2500</v>
      </c>
      <c r="C2886" s="107" t="s">
        <v>1496</v>
      </c>
      <c r="D2886" s="107" t="s">
        <v>3043</v>
      </c>
      <c r="E2886" s="1" t="s">
        <v>887</v>
      </c>
      <c r="F2886" s="63">
        <v>6513079800006</v>
      </c>
      <c r="G2886" s="1" t="s">
        <v>44</v>
      </c>
      <c r="H2886" s="45">
        <v>30</v>
      </c>
      <c r="I2886" s="106" t="s">
        <v>3956</v>
      </c>
      <c r="J2886" s="1" t="s">
        <v>57</v>
      </c>
      <c r="K2886" s="107" t="s">
        <v>3249</v>
      </c>
      <c r="L2886" s="9">
        <v>13.59</v>
      </c>
      <c r="M2886" s="108">
        <v>407.8</v>
      </c>
      <c r="N2886" s="5">
        <v>15001002</v>
      </c>
      <c r="O2886" s="1" t="s">
        <v>21</v>
      </c>
      <c r="P2886" s="1" t="s">
        <v>57</v>
      </c>
      <c r="Q2886" s="107" t="s">
        <v>3182</v>
      </c>
      <c r="R2886" s="16" t="s">
        <v>3058</v>
      </c>
      <c r="S2886" s="1" t="s">
        <v>2776</v>
      </c>
      <c r="T2886" s="62" t="s">
        <v>3183</v>
      </c>
    </row>
    <row r="2887" spans="1:20" ht="95.1" customHeight="1" x14ac:dyDescent="0.25">
      <c r="A2887" s="121" t="s">
        <v>2280</v>
      </c>
      <c r="B2887" s="107">
        <v>2500</v>
      </c>
      <c r="C2887" s="107" t="s">
        <v>1496</v>
      </c>
      <c r="D2887" s="107" t="s">
        <v>3043</v>
      </c>
      <c r="E2887" s="1" t="s">
        <v>887</v>
      </c>
      <c r="F2887" s="63">
        <v>6513079800007</v>
      </c>
      <c r="G2887" s="1" t="s">
        <v>44</v>
      </c>
      <c r="H2887" s="45">
        <v>30</v>
      </c>
      <c r="I2887" s="106" t="s">
        <v>3956</v>
      </c>
      <c r="J2887" s="1" t="s">
        <v>57</v>
      </c>
      <c r="K2887" s="107" t="s">
        <v>3250</v>
      </c>
      <c r="L2887" s="9">
        <v>13.59</v>
      </c>
      <c r="M2887" s="108">
        <v>407.8</v>
      </c>
      <c r="N2887" s="5">
        <v>15001002</v>
      </c>
      <c r="O2887" s="1" t="s">
        <v>21</v>
      </c>
      <c r="P2887" s="1" t="s">
        <v>57</v>
      </c>
      <c r="Q2887" s="107" t="s">
        <v>3182</v>
      </c>
      <c r="R2887" s="16" t="s">
        <v>3058</v>
      </c>
      <c r="S2887" s="1" t="s">
        <v>2776</v>
      </c>
      <c r="T2887" s="62" t="s">
        <v>3183</v>
      </c>
    </row>
    <row r="2888" spans="1:20" ht="95.1" customHeight="1" x14ac:dyDescent="0.25">
      <c r="A2888" s="121" t="s">
        <v>2280</v>
      </c>
      <c r="B2888" s="107">
        <v>2500</v>
      </c>
      <c r="C2888" s="107" t="s">
        <v>1496</v>
      </c>
      <c r="D2888" s="107" t="s">
        <v>3043</v>
      </c>
      <c r="E2888" s="1" t="s">
        <v>887</v>
      </c>
      <c r="F2888" s="63">
        <v>6513079800008</v>
      </c>
      <c r="G2888" s="1" t="s">
        <v>44</v>
      </c>
      <c r="H2888" s="45">
        <v>30</v>
      </c>
      <c r="I2888" s="106" t="s">
        <v>3956</v>
      </c>
      <c r="J2888" s="1" t="s">
        <v>57</v>
      </c>
      <c r="K2888" s="107" t="s">
        <v>3251</v>
      </c>
      <c r="L2888" s="9">
        <v>14.4</v>
      </c>
      <c r="M2888" s="108">
        <v>432</v>
      </c>
      <c r="N2888" s="5">
        <v>15001002</v>
      </c>
      <c r="O2888" s="1" t="s">
        <v>21</v>
      </c>
      <c r="P2888" s="1" t="s">
        <v>57</v>
      </c>
      <c r="Q2888" s="107" t="s">
        <v>3182</v>
      </c>
      <c r="R2888" s="16" t="s">
        <v>3058</v>
      </c>
      <c r="S2888" s="1" t="s">
        <v>2776</v>
      </c>
      <c r="T2888" s="62" t="s">
        <v>3183</v>
      </c>
    </row>
    <row r="2889" spans="1:20" ht="95.1" customHeight="1" x14ac:dyDescent="0.25">
      <c r="A2889" s="121" t="s">
        <v>2280</v>
      </c>
      <c r="B2889" s="107">
        <v>2500</v>
      </c>
      <c r="C2889" s="107" t="s">
        <v>1496</v>
      </c>
      <c r="D2889" s="107" t="s">
        <v>3043</v>
      </c>
      <c r="E2889" s="1" t="s">
        <v>887</v>
      </c>
      <c r="F2889" s="63">
        <v>6513079800009</v>
      </c>
      <c r="G2889" s="1" t="s">
        <v>44</v>
      </c>
      <c r="H2889" s="45">
        <v>30</v>
      </c>
      <c r="I2889" s="106" t="s">
        <v>3956</v>
      </c>
      <c r="J2889" s="1" t="s">
        <v>57</v>
      </c>
      <c r="K2889" s="107" t="s">
        <v>3252</v>
      </c>
      <c r="L2889" s="9">
        <v>13.27</v>
      </c>
      <c r="M2889" s="108">
        <v>398.1</v>
      </c>
      <c r="N2889" s="5">
        <v>15001002</v>
      </c>
      <c r="O2889" s="1" t="s">
        <v>21</v>
      </c>
      <c r="P2889" s="1" t="s">
        <v>57</v>
      </c>
      <c r="Q2889" s="107" t="s">
        <v>3182</v>
      </c>
      <c r="R2889" s="16" t="s">
        <v>3058</v>
      </c>
      <c r="S2889" s="1" t="s">
        <v>2776</v>
      </c>
      <c r="T2889" s="62" t="s">
        <v>3183</v>
      </c>
    </row>
    <row r="2890" spans="1:20" ht="95.1" customHeight="1" x14ac:dyDescent="0.25">
      <c r="A2890" s="121" t="s">
        <v>2280</v>
      </c>
      <c r="B2890" s="107">
        <v>2500</v>
      </c>
      <c r="C2890" s="107" t="s">
        <v>1496</v>
      </c>
      <c r="D2890" s="107" t="s">
        <v>3043</v>
      </c>
      <c r="E2890" s="1" t="s">
        <v>887</v>
      </c>
      <c r="F2890" s="63">
        <v>403606</v>
      </c>
      <c r="G2890" s="1" t="s">
        <v>3039</v>
      </c>
      <c r="H2890" s="45">
        <v>8</v>
      </c>
      <c r="I2890" s="106" t="s">
        <v>3956</v>
      </c>
      <c r="J2890" s="1" t="s">
        <v>57</v>
      </c>
      <c r="K2890" s="107" t="s">
        <v>3253</v>
      </c>
      <c r="L2890" s="9">
        <v>114.88</v>
      </c>
      <c r="M2890" s="108">
        <v>919.04</v>
      </c>
      <c r="N2890" s="5">
        <v>15001002</v>
      </c>
      <c r="O2890" s="1" t="s">
        <v>21</v>
      </c>
      <c r="P2890" s="1" t="s">
        <v>57</v>
      </c>
      <c r="Q2890" s="107" t="s">
        <v>3182</v>
      </c>
      <c r="R2890" s="16" t="s">
        <v>3058</v>
      </c>
      <c r="S2890" s="1" t="s">
        <v>2776</v>
      </c>
      <c r="T2890" s="62" t="s">
        <v>3183</v>
      </c>
    </row>
    <row r="2891" spans="1:20" ht="95.1" customHeight="1" x14ac:dyDescent="0.25">
      <c r="A2891" s="121" t="s">
        <v>2280</v>
      </c>
      <c r="B2891" s="107">
        <v>2500</v>
      </c>
      <c r="C2891" s="107" t="s">
        <v>1496</v>
      </c>
      <c r="D2891" s="107" t="s">
        <v>3043</v>
      </c>
      <c r="E2891" s="1" t="s">
        <v>887</v>
      </c>
      <c r="F2891" s="63">
        <v>403607</v>
      </c>
      <c r="G2891" s="1" t="s">
        <v>3039</v>
      </c>
      <c r="H2891" s="45">
        <v>8</v>
      </c>
      <c r="I2891" s="106" t="s">
        <v>3956</v>
      </c>
      <c r="J2891" s="1" t="s">
        <v>57</v>
      </c>
      <c r="K2891" s="107" t="s">
        <v>3254</v>
      </c>
      <c r="L2891" s="9">
        <v>68.95</v>
      </c>
      <c r="M2891" s="108">
        <v>551.55999999999995</v>
      </c>
      <c r="N2891" s="5">
        <v>15001002</v>
      </c>
      <c r="O2891" s="1" t="s">
        <v>21</v>
      </c>
      <c r="P2891" s="1" t="s">
        <v>57</v>
      </c>
      <c r="Q2891" s="107" t="s">
        <v>3182</v>
      </c>
      <c r="R2891" s="16" t="s">
        <v>3058</v>
      </c>
      <c r="S2891" s="1" t="s">
        <v>2776</v>
      </c>
      <c r="T2891" s="62" t="s">
        <v>3183</v>
      </c>
    </row>
    <row r="2892" spans="1:20" s="28" customFormat="1" ht="95.1" customHeight="1" x14ac:dyDescent="0.25">
      <c r="A2892" s="118" t="s">
        <v>2280</v>
      </c>
      <c r="B2892" s="1">
        <v>2500</v>
      </c>
      <c r="C2892" s="1" t="s">
        <v>1496</v>
      </c>
      <c r="D2892" s="1" t="s">
        <v>3043</v>
      </c>
      <c r="E2892" s="1" t="s">
        <v>887</v>
      </c>
      <c r="F2892" s="14">
        <v>403919</v>
      </c>
      <c r="G2892" s="1" t="s">
        <v>3039</v>
      </c>
      <c r="H2892" s="133">
        <v>8</v>
      </c>
      <c r="I2892" s="73" t="s">
        <v>3956</v>
      </c>
      <c r="J2892" s="1" t="s">
        <v>57</v>
      </c>
      <c r="K2892" s="1" t="s">
        <v>3255</v>
      </c>
      <c r="L2892" s="9">
        <v>24.93</v>
      </c>
      <c r="M2892" s="9">
        <v>199.47</v>
      </c>
      <c r="N2892" s="5">
        <v>15001002</v>
      </c>
      <c r="O2892" s="1" t="s">
        <v>21</v>
      </c>
      <c r="P2892" s="1" t="s">
        <v>57</v>
      </c>
      <c r="Q2892" s="1" t="s">
        <v>3182</v>
      </c>
      <c r="R2892" s="6" t="s">
        <v>3058</v>
      </c>
      <c r="S2892" s="1" t="s">
        <v>2776</v>
      </c>
      <c r="T2892" s="127" t="s">
        <v>3183</v>
      </c>
    </row>
    <row r="2893" spans="1:20" ht="95.1" customHeight="1" x14ac:dyDescent="0.25">
      <c r="A2893" s="121" t="s">
        <v>2280</v>
      </c>
      <c r="B2893" s="107">
        <v>2500</v>
      </c>
      <c r="C2893" s="107" t="s">
        <v>1496</v>
      </c>
      <c r="D2893" s="107" t="s">
        <v>3043</v>
      </c>
      <c r="E2893" s="1" t="s">
        <v>887</v>
      </c>
      <c r="F2893" s="63">
        <v>43920</v>
      </c>
      <c r="G2893" s="1" t="s">
        <v>3039</v>
      </c>
      <c r="H2893" s="45">
        <v>8</v>
      </c>
      <c r="I2893" s="106" t="s">
        <v>3956</v>
      </c>
      <c r="J2893" s="1" t="s">
        <v>57</v>
      </c>
      <c r="K2893" s="107" t="s">
        <v>3256</v>
      </c>
      <c r="L2893" s="9">
        <v>22.4</v>
      </c>
      <c r="M2893" s="108">
        <v>179.2</v>
      </c>
      <c r="N2893" s="5">
        <v>15001002</v>
      </c>
      <c r="O2893" s="1" t="s">
        <v>21</v>
      </c>
      <c r="P2893" s="1" t="s">
        <v>57</v>
      </c>
      <c r="Q2893" s="107" t="s">
        <v>3182</v>
      </c>
      <c r="R2893" s="16" t="s">
        <v>3058</v>
      </c>
      <c r="S2893" s="1" t="s">
        <v>2776</v>
      </c>
      <c r="T2893" s="62" t="s">
        <v>3183</v>
      </c>
    </row>
    <row r="2894" spans="1:20" ht="95.1" customHeight="1" x14ac:dyDescent="0.25">
      <c r="A2894" s="121" t="s">
        <v>2280</v>
      </c>
      <c r="B2894" s="107">
        <v>2500</v>
      </c>
      <c r="C2894" s="107" t="s">
        <v>1496</v>
      </c>
      <c r="D2894" s="107" t="s">
        <v>3043</v>
      </c>
      <c r="E2894" s="1" t="s">
        <v>887</v>
      </c>
      <c r="F2894" s="63">
        <v>422540</v>
      </c>
      <c r="G2894" s="1" t="s">
        <v>44</v>
      </c>
      <c r="H2894" s="45">
        <v>8</v>
      </c>
      <c r="I2894" s="106" t="s">
        <v>3956</v>
      </c>
      <c r="J2894" s="1" t="s">
        <v>57</v>
      </c>
      <c r="K2894" s="107" t="s">
        <v>3257</v>
      </c>
      <c r="L2894" s="9">
        <v>92.41</v>
      </c>
      <c r="M2894" s="108">
        <v>739.28</v>
      </c>
      <c r="N2894" s="5">
        <v>15001002</v>
      </c>
      <c r="O2894" s="1" t="s">
        <v>21</v>
      </c>
      <c r="P2894" s="1" t="s">
        <v>57</v>
      </c>
      <c r="Q2894" s="107" t="s">
        <v>3182</v>
      </c>
      <c r="R2894" s="16" t="s">
        <v>3058</v>
      </c>
      <c r="S2894" s="1" t="s">
        <v>2776</v>
      </c>
      <c r="T2894" s="62" t="s">
        <v>3183</v>
      </c>
    </row>
    <row r="2895" spans="1:20" ht="95.1" customHeight="1" x14ac:dyDescent="0.25">
      <c r="A2895" s="121" t="s">
        <v>2280</v>
      </c>
      <c r="B2895" s="107">
        <v>2500</v>
      </c>
      <c r="C2895" s="107" t="s">
        <v>1496</v>
      </c>
      <c r="D2895" s="107" t="s">
        <v>3043</v>
      </c>
      <c r="E2895" s="1" t="s">
        <v>887</v>
      </c>
      <c r="F2895" s="63">
        <v>1035157</v>
      </c>
      <c r="G2895" s="1" t="s">
        <v>44</v>
      </c>
      <c r="H2895" s="45">
        <v>12</v>
      </c>
      <c r="I2895" s="106" t="s">
        <v>3956</v>
      </c>
      <c r="J2895" s="1" t="s">
        <v>57</v>
      </c>
      <c r="K2895" s="107" t="s">
        <v>3258</v>
      </c>
      <c r="L2895" s="9">
        <v>210.96</v>
      </c>
      <c r="M2895" s="108">
        <v>2531.52</v>
      </c>
      <c r="N2895" s="5">
        <v>15001002</v>
      </c>
      <c r="O2895" s="1" t="s">
        <v>21</v>
      </c>
      <c r="P2895" s="1" t="s">
        <v>57</v>
      </c>
      <c r="Q2895" s="107" t="s">
        <v>3182</v>
      </c>
      <c r="R2895" s="16" t="s">
        <v>3058</v>
      </c>
      <c r="S2895" s="1" t="s">
        <v>2776</v>
      </c>
      <c r="T2895" s="62" t="s">
        <v>3183</v>
      </c>
    </row>
    <row r="2896" spans="1:20" ht="95.1" customHeight="1" x14ac:dyDescent="0.25">
      <c r="A2896" s="121" t="s">
        <v>2280</v>
      </c>
      <c r="B2896" s="107">
        <v>2500</v>
      </c>
      <c r="C2896" s="107" t="s">
        <v>1496</v>
      </c>
      <c r="D2896" s="107" t="s">
        <v>3043</v>
      </c>
      <c r="E2896" s="1" t="s">
        <v>887</v>
      </c>
      <c r="F2896" s="63">
        <v>1035158</v>
      </c>
      <c r="G2896" s="1" t="s">
        <v>44</v>
      </c>
      <c r="H2896" s="45">
        <v>12</v>
      </c>
      <c r="I2896" s="106" t="s">
        <v>3956</v>
      </c>
      <c r="J2896" s="1" t="s">
        <v>57</v>
      </c>
      <c r="K2896" s="107" t="s">
        <v>3259</v>
      </c>
      <c r="L2896" s="9">
        <v>83.6</v>
      </c>
      <c r="M2896" s="108">
        <v>1003.16</v>
      </c>
      <c r="N2896" s="5">
        <v>15001002</v>
      </c>
      <c r="O2896" s="1" t="s">
        <v>21</v>
      </c>
      <c r="P2896" s="1" t="s">
        <v>57</v>
      </c>
      <c r="Q2896" s="107" t="s">
        <v>3182</v>
      </c>
      <c r="R2896" s="16" t="s">
        <v>3058</v>
      </c>
      <c r="S2896" s="1" t="s">
        <v>2776</v>
      </c>
      <c r="T2896" s="62" t="s">
        <v>3183</v>
      </c>
    </row>
    <row r="2897" spans="1:20" ht="95.1" customHeight="1" x14ac:dyDescent="0.25">
      <c r="A2897" s="121" t="s">
        <v>2280</v>
      </c>
      <c r="B2897" s="107">
        <v>2500</v>
      </c>
      <c r="C2897" s="107" t="s">
        <v>1496</v>
      </c>
      <c r="D2897" s="107" t="s">
        <v>3043</v>
      </c>
      <c r="E2897" s="1" t="s">
        <v>887</v>
      </c>
      <c r="F2897" s="63">
        <v>1035159</v>
      </c>
      <c r="G2897" s="1" t="s">
        <v>44</v>
      </c>
      <c r="H2897" s="45">
        <v>12</v>
      </c>
      <c r="I2897" s="106" t="s">
        <v>3956</v>
      </c>
      <c r="J2897" s="1" t="s">
        <v>57</v>
      </c>
      <c r="K2897" s="107" t="s">
        <v>3260</v>
      </c>
      <c r="L2897" s="9">
        <v>241.95</v>
      </c>
      <c r="M2897" s="108">
        <v>2903.34</v>
      </c>
      <c r="N2897" s="5">
        <v>15001002</v>
      </c>
      <c r="O2897" s="1" t="s">
        <v>21</v>
      </c>
      <c r="P2897" s="1" t="s">
        <v>57</v>
      </c>
      <c r="Q2897" s="107" t="s">
        <v>3182</v>
      </c>
      <c r="R2897" s="16" t="s">
        <v>3058</v>
      </c>
      <c r="S2897" s="1" t="s">
        <v>2776</v>
      </c>
      <c r="T2897" s="62" t="s">
        <v>3183</v>
      </c>
    </row>
    <row r="2898" spans="1:20" ht="95.1" customHeight="1" x14ac:dyDescent="0.25">
      <c r="A2898" s="121" t="s">
        <v>2280</v>
      </c>
      <c r="B2898" s="107">
        <v>2500</v>
      </c>
      <c r="C2898" s="107" t="s">
        <v>1496</v>
      </c>
      <c r="D2898" s="107" t="s">
        <v>3043</v>
      </c>
      <c r="E2898" s="1" t="s">
        <v>887</v>
      </c>
      <c r="F2898" s="63">
        <v>6513079800021</v>
      </c>
      <c r="G2898" s="1" t="s">
        <v>44</v>
      </c>
      <c r="H2898" s="45">
        <v>50</v>
      </c>
      <c r="I2898" s="106" t="s">
        <v>3956</v>
      </c>
      <c r="J2898" s="1" t="s">
        <v>57</v>
      </c>
      <c r="K2898" s="107" t="s">
        <v>3261</v>
      </c>
      <c r="L2898" s="9">
        <v>15.28</v>
      </c>
      <c r="M2898" s="108">
        <v>763.83</v>
      </c>
      <c r="N2898" s="5">
        <v>15001002</v>
      </c>
      <c r="O2898" s="1" t="s">
        <v>21</v>
      </c>
      <c r="P2898" s="1" t="s">
        <v>57</v>
      </c>
      <c r="Q2898" s="107" t="s">
        <v>3182</v>
      </c>
      <c r="R2898" s="16" t="s">
        <v>3058</v>
      </c>
      <c r="S2898" s="1" t="s">
        <v>2776</v>
      </c>
      <c r="T2898" s="62" t="s">
        <v>3183</v>
      </c>
    </row>
    <row r="2899" spans="1:20" ht="95.1" customHeight="1" x14ac:dyDescent="0.25">
      <c r="A2899" s="121" t="s">
        <v>2280</v>
      </c>
      <c r="B2899" s="107">
        <v>2500</v>
      </c>
      <c r="C2899" s="107" t="s">
        <v>1496</v>
      </c>
      <c r="D2899" s="107" t="s">
        <v>3043</v>
      </c>
      <c r="E2899" s="1" t="s">
        <v>887</v>
      </c>
      <c r="F2899" s="63">
        <v>6513079800018</v>
      </c>
      <c r="G2899" s="1" t="s">
        <v>44</v>
      </c>
      <c r="H2899" s="45">
        <v>30</v>
      </c>
      <c r="I2899" s="106" t="s">
        <v>3956</v>
      </c>
      <c r="J2899" s="1" t="s">
        <v>57</v>
      </c>
      <c r="K2899" s="107" t="s">
        <v>3262</v>
      </c>
      <c r="L2899" s="9">
        <v>16.61</v>
      </c>
      <c r="M2899" s="108">
        <v>498.3</v>
      </c>
      <c r="N2899" s="5">
        <v>15001002</v>
      </c>
      <c r="O2899" s="1" t="s">
        <v>21</v>
      </c>
      <c r="P2899" s="1" t="s">
        <v>57</v>
      </c>
      <c r="Q2899" s="107" t="s">
        <v>3182</v>
      </c>
      <c r="R2899" s="16" t="s">
        <v>3058</v>
      </c>
      <c r="S2899" s="1" t="s">
        <v>2776</v>
      </c>
      <c r="T2899" s="62" t="s">
        <v>3183</v>
      </c>
    </row>
    <row r="2900" spans="1:20" ht="95.1" customHeight="1" x14ac:dyDescent="0.25">
      <c r="A2900" s="121" t="s">
        <v>2280</v>
      </c>
      <c r="B2900" s="107">
        <v>2500</v>
      </c>
      <c r="C2900" s="107" t="s">
        <v>1496</v>
      </c>
      <c r="D2900" s="107" t="s">
        <v>3043</v>
      </c>
      <c r="E2900" s="1" t="s">
        <v>887</v>
      </c>
      <c r="F2900" s="63">
        <v>1026335</v>
      </c>
      <c r="G2900" s="1" t="s">
        <v>44</v>
      </c>
      <c r="H2900" s="45">
        <v>36</v>
      </c>
      <c r="I2900" s="106" t="s">
        <v>3956</v>
      </c>
      <c r="J2900" s="1" t="s">
        <v>57</v>
      </c>
      <c r="K2900" s="107" t="s">
        <v>3263</v>
      </c>
      <c r="L2900" s="9">
        <v>16.61</v>
      </c>
      <c r="M2900" s="108">
        <v>597.96</v>
      </c>
      <c r="N2900" s="5">
        <v>15001002</v>
      </c>
      <c r="O2900" s="1" t="s">
        <v>21</v>
      </c>
      <c r="P2900" s="1" t="s">
        <v>57</v>
      </c>
      <c r="Q2900" s="107" t="s">
        <v>3182</v>
      </c>
      <c r="R2900" s="16" t="s">
        <v>3058</v>
      </c>
      <c r="S2900" s="1" t="s">
        <v>2776</v>
      </c>
      <c r="T2900" s="62" t="s">
        <v>3183</v>
      </c>
    </row>
    <row r="2901" spans="1:20" ht="95.1" customHeight="1" x14ac:dyDescent="0.25">
      <c r="A2901" s="121" t="s">
        <v>2280</v>
      </c>
      <c r="B2901" s="107">
        <v>2500</v>
      </c>
      <c r="C2901" s="107" t="s">
        <v>1496</v>
      </c>
      <c r="D2901" s="107" t="s">
        <v>3043</v>
      </c>
      <c r="E2901" s="1" t="s">
        <v>887</v>
      </c>
      <c r="F2901" s="63">
        <v>6513079800019</v>
      </c>
      <c r="G2901" s="1" t="s">
        <v>44</v>
      </c>
      <c r="H2901" s="45">
        <v>30</v>
      </c>
      <c r="I2901" s="106" t="s">
        <v>3956</v>
      </c>
      <c r="J2901" s="1" t="s">
        <v>57</v>
      </c>
      <c r="K2901" s="107" t="s">
        <v>3264</v>
      </c>
      <c r="L2901" s="9">
        <v>19.920000000000002</v>
      </c>
      <c r="M2901" s="108">
        <v>597.5</v>
      </c>
      <c r="N2901" s="5">
        <v>15001002</v>
      </c>
      <c r="O2901" s="1" t="s">
        <v>21</v>
      </c>
      <c r="P2901" s="1" t="s">
        <v>57</v>
      </c>
      <c r="Q2901" s="107" t="s">
        <v>3182</v>
      </c>
      <c r="R2901" s="16" t="s">
        <v>3058</v>
      </c>
      <c r="S2901" s="1" t="s">
        <v>2776</v>
      </c>
      <c r="T2901" s="62" t="s">
        <v>3183</v>
      </c>
    </row>
    <row r="2902" spans="1:20" ht="95.1" customHeight="1" x14ac:dyDescent="0.25">
      <c r="A2902" s="121" t="s">
        <v>2280</v>
      </c>
      <c r="B2902" s="107">
        <v>2500</v>
      </c>
      <c r="C2902" s="107" t="s">
        <v>1496</v>
      </c>
      <c r="D2902" s="107" t="s">
        <v>3043</v>
      </c>
      <c r="E2902" s="1" t="s">
        <v>887</v>
      </c>
      <c r="F2902" s="63">
        <v>6513079800020</v>
      </c>
      <c r="G2902" s="1" t="s">
        <v>44</v>
      </c>
      <c r="H2902" s="45">
        <v>20</v>
      </c>
      <c r="I2902" s="106" t="s">
        <v>3956</v>
      </c>
      <c r="J2902" s="1" t="s">
        <v>57</v>
      </c>
      <c r="K2902" s="107" t="s">
        <v>3265</v>
      </c>
      <c r="L2902" s="9">
        <v>12.97</v>
      </c>
      <c r="M2902" s="108">
        <v>259.47000000000003</v>
      </c>
      <c r="N2902" s="5">
        <v>15001002</v>
      </c>
      <c r="O2902" s="1" t="s">
        <v>21</v>
      </c>
      <c r="P2902" s="1" t="s">
        <v>57</v>
      </c>
      <c r="Q2902" s="107" t="s">
        <v>3182</v>
      </c>
      <c r="R2902" s="16" t="s">
        <v>3058</v>
      </c>
      <c r="S2902" s="1" t="s">
        <v>2776</v>
      </c>
      <c r="T2902" s="62" t="s">
        <v>3183</v>
      </c>
    </row>
    <row r="2903" spans="1:20" ht="95.1" customHeight="1" x14ac:dyDescent="0.25">
      <c r="A2903" s="121" t="s">
        <v>2280</v>
      </c>
      <c r="B2903" s="107">
        <v>2500</v>
      </c>
      <c r="C2903" s="107" t="s">
        <v>1496</v>
      </c>
      <c r="D2903" s="107" t="s">
        <v>3043</v>
      </c>
      <c r="E2903" s="1" t="s">
        <v>887</v>
      </c>
      <c r="F2903" s="63">
        <v>6513079800024</v>
      </c>
      <c r="G2903" s="1" t="s">
        <v>44</v>
      </c>
      <c r="H2903" s="45">
        <v>20</v>
      </c>
      <c r="I2903" s="106" t="s">
        <v>3956</v>
      </c>
      <c r="J2903" s="1" t="s">
        <v>57</v>
      </c>
      <c r="K2903" s="107" t="s">
        <v>3266</v>
      </c>
      <c r="L2903" s="9">
        <v>16.25</v>
      </c>
      <c r="M2903" s="108">
        <v>325</v>
      </c>
      <c r="N2903" s="5">
        <v>15001002</v>
      </c>
      <c r="O2903" s="1" t="s">
        <v>21</v>
      </c>
      <c r="P2903" s="1" t="s">
        <v>57</v>
      </c>
      <c r="Q2903" s="107" t="s">
        <v>3182</v>
      </c>
      <c r="R2903" s="16" t="s">
        <v>3058</v>
      </c>
      <c r="S2903" s="1" t="s">
        <v>2776</v>
      </c>
      <c r="T2903" s="62" t="s">
        <v>3183</v>
      </c>
    </row>
    <row r="2904" spans="1:20" ht="95.1" customHeight="1" x14ac:dyDescent="0.25">
      <c r="A2904" s="121" t="s">
        <v>2280</v>
      </c>
      <c r="B2904" s="107">
        <v>2500</v>
      </c>
      <c r="C2904" s="107" t="s">
        <v>1496</v>
      </c>
      <c r="D2904" s="107" t="s">
        <v>3043</v>
      </c>
      <c r="E2904" s="1" t="s">
        <v>887</v>
      </c>
      <c r="F2904" s="63">
        <v>6513079800016</v>
      </c>
      <c r="G2904" s="1" t="s">
        <v>44</v>
      </c>
      <c r="H2904" s="45">
        <v>110</v>
      </c>
      <c r="I2904" s="106" t="s">
        <v>3956</v>
      </c>
      <c r="J2904" s="1" t="s">
        <v>57</v>
      </c>
      <c r="K2904" s="107" t="s">
        <v>3267</v>
      </c>
      <c r="L2904" s="9">
        <v>20.25</v>
      </c>
      <c r="M2904" s="108">
        <v>2227.5</v>
      </c>
      <c r="N2904" s="5">
        <v>15001002</v>
      </c>
      <c r="O2904" s="1" t="s">
        <v>21</v>
      </c>
      <c r="P2904" s="1" t="s">
        <v>57</v>
      </c>
      <c r="Q2904" s="107" t="s">
        <v>3182</v>
      </c>
      <c r="R2904" s="16" t="s">
        <v>3058</v>
      </c>
      <c r="S2904" s="1" t="s">
        <v>2776</v>
      </c>
      <c r="T2904" s="62" t="s">
        <v>3183</v>
      </c>
    </row>
    <row r="2905" spans="1:20" ht="95.1" customHeight="1" x14ac:dyDescent="0.25">
      <c r="A2905" s="121" t="s">
        <v>2280</v>
      </c>
      <c r="B2905" s="107">
        <v>2500</v>
      </c>
      <c r="C2905" s="107" t="s">
        <v>1496</v>
      </c>
      <c r="D2905" s="107" t="s">
        <v>3043</v>
      </c>
      <c r="E2905" s="1" t="s">
        <v>887</v>
      </c>
      <c r="F2905" s="63">
        <v>6513079800017</v>
      </c>
      <c r="G2905" s="1" t="s">
        <v>44</v>
      </c>
      <c r="H2905" s="45">
        <v>100</v>
      </c>
      <c r="I2905" s="106" t="s">
        <v>3956</v>
      </c>
      <c r="J2905" s="1" t="s">
        <v>57</v>
      </c>
      <c r="K2905" s="107" t="s">
        <v>3268</v>
      </c>
      <c r="L2905" s="9">
        <v>20.9</v>
      </c>
      <c r="M2905" s="108">
        <v>2090</v>
      </c>
      <c r="N2905" s="5">
        <v>15001002</v>
      </c>
      <c r="O2905" s="1" t="s">
        <v>21</v>
      </c>
      <c r="P2905" s="1" t="s">
        <v>57</v>
      </c>
      <c r="Q2905" s="107" t="s">
        <v>3182</v>
      </c>
      <c r="R2905" s="16" t="s">
        <v>3058</v>
      </c>
      <c r="S2905" s="1" t="s">
        <v>2776</v>
      </c>
      <c r="T2905" s="62" t="s">
        <v>3183</v>
      </c>
    </row>
    <row r="2906" spans="1:20" ht="95.1" customHeight="1" x14ac:dyDescent="0.25">
      <c r="A2906" s="121" t="s">
        <v>2280</v>
      </c>
      <c r="B2906" s="107">
        <v>2500</v>
      </c>
      <c r="C2906" s="107" t="s">
        <v>1496</v>
      </c>
      <c r="D2906" s="107" t="s">
        <v>3043</v>
      </c>
      <c r="E2906" s="1" t="s">
        <v>887</v>
      </c>
      <c r="F2906" s="63">
        <v>1005203</v>
      </c>
      <c r="G2906" s="1" t="s">
        <v>44</v>
      </c>
      <c r="H2906" s="45">
        <v>20</v>
      </c>
      <c r="I2906" s="106" t="s">
        <v>3956</v>
      </c>
      <c r="J2906" s="1" t="s">
        <v>57</v>
      </c>
      <c r="K2906" s="107" t="s">
        <v>3269</v>
      </c>
      <c r="L2906" s="9">
        <v>14.03</v>
      </c>
      <c r="M2906" s="108">
        <v>280.60000000000002</v>
      </c>
      <c r="N2906" s="5">
        <v>15001002</v>
      </c>
      <c r="O2906" s="1" t="s">
        <v>21</v>
      </c>
      <c r="P2906" s="1" t="s">
        <v>57</v>
      </c>
      <c r="Q2906" s="107" t="s">
        <v>3182</v>
      </c>
      <c r="R2906" s="16" t="s">
        <v>3058</v>
      </c>
      <c r="S2906" s="1" t="s">
        <v>2776</v>
      </c>
      <c r="T2906" s="62" t="s">
        <v>3183</v>
      </c>
    </row>
    <row r="2907" spans="1:20" ht="95.1" customHeight="1" x14ac:dyDescent="0.25">
      <c r="A2907" s="121" t="s">
        <v>2280</v>
      </c>
      <c r="B2907" s="107">
        <v>2500</v>
      </c>
      <c r="C2907" s="107" t="s">
        <v>1496</v>
      </c>
      <c r="D2907" s="107" t="s">
        <v>3043</v>
      </c>
      <c r="E2907" s="1" t="s">
        <v>887</v>
      </c>
      <c r="F2907" s="63">
        <v>403915</v>
      </c>
      <c r="G2907" s="1" t="s">
        <v>44</v>
      </c>
      <c r="H2907" s="45">
        <v>16</v>
      </c>
      <c r="I2907" s="106" t="s">
        <v>3956</v>
      </c>
      <c r="J2907" s="1" t="s">
        <v>57</v>
      </c>
      <c r="K2907" s="107" t="s">
        <v>3270</v>
      </c>
      <c r="L2907" s="9">
        <v>16.77</v>
      </c>
      <c r="M2907" s="108">
        <v>268.27</v>
      </c>
      <c r="N2907" s="5">
        <v>15001002</v>
      </c>
      <c r="O2907" s="1" t="s">
        <v>21</v>
      </c>
      <c r="P2907" s="1" t="s">
        <v>57</v>
      </c>
      <c r="Q2907" s="107" t="s">
        <v>3182</v>
      </c>
      <c r="R2907" s="16" t="s">
        <v>3058</v>
      </c>
      <c r="S2907" s="1" t="s">
        <v>2776</v>
      </c>
      <c r="T2907" s="62" t="s">
        <v>3183</v>
      </c>
    </row>
    <row r="2908" spans="1:20" ht="95.1" customHeight="1" x14ac:dyDescent="0.25">
      <c r="A2908" s="121" t="s">
        <v>2280</v>
      </c>
      <c r="B2908" s="107">
        <v>2500</v>
      </c>
      <c r="C2908" s="107" t="s">
        <v>1496</v>
      </c>
      <c r="D2908" s="107" t="s">
        <v>3043</v>
      </c>
      <c r="E2908" s="1" t="s">
        <v>887</v>
      </c>
      <c r="F2908" s="63">
        <v>403916</v>
      </c>
      <c r="G2908" s="1" t="s">
        <v>44</v>
      </c>
      <c r="H2908" s="45">
        <v>16</v>
      </c>
      <c r="I2908" s="106" t="s">
        <v>3956</v>
      </c>
      <c r="J2908" s="1" t="s">
        <v>57</v>
      </c>
      <c r="K2908" s="107" t="s">
        <v>3271</v>
      </c>
      <c r="L2908" s="9">
        <v>16.77</v>
      </c>
      <c r="M2908" s="108">
        <v>268.27</v>
      </c>
      <c r="N2908" s="5">
        <v>15001002</v>
      </c>
      <c r="O2908" s="1" t="s">
        <v>21</v>
      </c>
      <c r="P2908" s="1" t="s">
        <v>57</v>
      </c>
      <c r="Q2908" s="107" t="s">
        <v>3182</v>
      </c>
      <c r="R2908" s="16" t="s">
        <v>3058</v>
      </c>
      <c r="S2908" s="1" t="s">
        <v>2776</v>
      </c>
      <c r="T2908" s="62" t="s">
        <v>3183</v>
      </c>
    </row>
    <row r="2909" spans="1:20" ht="95.1" customHeight="1" x14ac:dyDescent="0.25">
      <c r="A2909" s="121" t="s">
        <v>2280</v>
      </c>
      <c r="B2909" s="107">
        <v>2500</v>
      </c>
      <c r="C2909" s="107" t="s">
        <v>1496</v>
      </c>
      <c r="D2909" s="107" t="s">
        <v>3043</v>
      </c>
      <c r="E2909" s="1" t="s">
        <v>887</v>
      </c>
      <c r="F2909" s="63">
        <v>403917</v>
      </c>
      <c r="G2909" s="1" t="s">
        <v>44</v>
      </c>
      <c r="H2909" s="45">
        <v>16</v>
      </c>
      <c r="I2909" s="106" t="s">
        <v>3956</v>
      </c>
      <c r="J2909" s="1" t="s">
        <v>57</v>
      </c>
      <c r="K2909" s="107" t="s">
        <v>3272</v>
      </c>
      <c r="L2909" s="9">
        <v>16.77</v>
      </c>
      <c r="M2909" s="108">
        <v>268.27</v>
      </c>
      <c r="N2909" s="5">
        <v>15001002</v>
      </c>
      <c r="O2909" s="1" t="s">
        <v>21</v>
      </c>
      <c r="P2909" s="1" t="s">
        <v>57</v>
      </c>
      <c r="Q2909" s="107" t="s">
        <v>3182</v>
      </c>
      <c r="R2909" s="16" t="s">
        <v>3058</v>
      </c>
      <c r="S2909" s="1" t="s">
        <v>2776</v>
      </c>
      <c r="T2909" s="62" t="s">
        <v>3183</v>
      </c>
    </row>
    <row r="2910" spans="1:20" ht="95.1" customHeight="1" x14ac:dyDescent="0.25">
      <c r="A2910" s="121" t="s">
        <v>2280</v>
      </c>
      <c r="B2910" s="107">
        <v>2500</v>
      </c>
      <c r="C2910" s="107" t="s">
        <v>1496</v>
      </c>
      <c r="D2910" s="107" t="s">
        <v>3043</v>
      </c>
      <c r="E2910" s="1" t="s">
        <v>887</v>
      </c>
      <c r="F2910" s="63">
        <v>403609</v>
      </c>
      <c r="G2910" s="1" t="s">
        <v>3039</v>
      </c>
      <c r="H2910" s="45">
        <v>20</v>
      </c>
      <c r="I2910" s="106" t="s">
        <v>3956</v>
      </c>
      <c r="J2910" s="1" t="s">
        <v>57</v>
      </c>
      <c r="K2910" s="107" t="s">
        <v>3273</v>
      </c>
      <c r="L2910" s="9">
        <v>21.18</v>
      </c>
      <c r="M2910" s="108">
        <v>423.6</v>
      </c>
      <c r="N2910" s="5">
        <v>15001002</v>
      </c>
      <c r="O2910" s="1" t="s">
        <v>21</v>
      </c>
      <c r="P2910" s="1" t="s">
        <v>57</v>
      </c>
      <c r="Q2910" s="107" t="s">
        <v>3182</v>
      </c>
      <c r="R2910" s="16" t="s">
        <v>3058</v>
      </c>
      <c r="S2910" s="1" t="s">
        <v>2776</v>
      </c>
      <c r="T2910" s="62" t="s">
        <v>3183</v>
      </c>
    </row>
    <row r="2911" spans="1:20" ht="95.1" customHeight="1" x14ac:dyDescent="0.25">
      <c r="A2911" s="121" t="s">
        <v>2280</v>
      </c>
      <c r="B2911" s="107">
        <v>2500</v>
      </c>
      <c r="C2911" s="107" t="s">
        <v>1496</v>
      </c>
      <c r="D2911" s="107" t="s">
        <v>3043</v>
      </c>
      <c r="E2911" s="1" t="s">
        <v>887</v>
      </c>
      <c r="F2911" s="63">
        <v>403610</v>
      </c>
      <c r="G2911" s="1" t="s">
        <v>3039</v>
      </c>
      <c r="H2911" s="45">
        <v>20</v>
      </c>
      <c r="I2911" s="106" t="s">
        <v>3956</v>
      </c>
      <c r="J2911" s="1" t="s">
        <v>57</v>
      </c>
      <c r="K2911" s="107" t="s">
        <v>3274</v>
      </c>
      <c r="L2911" s="9">
        <v>22.71</v>
      </c>
      <c r="M2911" s="108">
        <v>454.13</v>
      </c>
      <c r="N2911" s="5">
        <v>15001002</v>
      </c>
      <c r="O2911" s="1" t="s">
        <v>21</v>
      </c>
      <c r="P2911" s="1" t="s">
        <v>57</v>
      </c>
      <c r="Q2911" s="107" t="s">
        <v>3182</v>
      </c>
      <c r="R2911" s="16" t="s">
        <v>3058</v>
      </c>
      <c r="S2911" s="1" t="s">
        <v>2776</v>
      </c>
      <c r="T2911" s="62" t="s">
        <v>3183</v>
      </c>
    </row>
    <row r="2912" spans="1:20" ht="95.1" customHeight="1" x14ac:dyDescent="0.25">
      <c r="A2912" s="121" t="s">
        <v>2280</v>
      </c>
      <c r="B2912" s="107">
        <v>2500</v>
      </c>
      <c r="C2912" s="107" t="s">
        <v>1496</v>
      </c>
      <c r="D2912" s="107" t="s">
        <v>3043</v>
      </c>
      <c r="E2912" s="1" t="s">
        <v>887</v>
      </c>
      <c r="F2912" s="63">
        <v>403611</v>
      </c>
      <c r="G2912" s="1" t="s">
        <v>3039</v>
      </c>
      <c r="H2912" s="45">
        <v>20</v>
      </c>
      <c r="I2912" s="106" t="s">
        <v>3956</v>
      </c>
      <c r="J2912" s="1" t="s">
        <v>57</v>
      </c>
      <c r="K2912" s="107" t="s">
        <v>3275</v>
      </c>
      <c r="L2912" s="9">
        <v>22.37</v>
      </c>
      <c r="M2912" s="108">
        <v>447.47</v>
      </c>
      <c r="N2912" s="5">
        <v>15001002</v>
      </c>
      <c r="O2912" s="1" t="s">
        <v>21</v>
      </c>
      <c r="P2912" s="1" t="s">
        <v>57</v>
      </c>
      <c r="Q2912" s="107" t="s">
        <v>3182</v>
      </c>
      <c r="R2912" s="16" t="s">
        <v>3058</v>
      </c>
      <c r="S2912" s="1" t="s">
        <v>2776</v>
      </c>
      <c r="T2912" s="62" t="s">
        <v>3183</v>
      </c>
    </row>
    <row r="2913" spans="1:20" ht="95.1" customHeight="1" x14ac:dyDescent="0.25">
      <c r="A2913" s="121" t="s">
        <v>2280</v>
      </c>
      <c r="B2913" s="107">
        <v>2500</v>
      </c>
      <c r="C2913" s="107" t="s">
        <v>1496</v>
      </c>
      <c r="D2913" s="107" t="s">
        <v>3043</v>
      </c>
      <c r="E2913" s="1" t="s">
        <v>887</v>
      </c>
      <c r="F2913" s="63">
        <v>6513076100001</v>
      </c>
      <c r="G2913" s="1" t="s">
        <v>3039</v>
      </c>
      <c r="H2913" s="45">
        <v>24</v>
      </c>
      <c r="I2913" s="106" t="s">
        <v>3956</v>
      </c>
      <c r="J2913" s="1" t="s">
        <v>57</v>
      </c>
      <c r="K2913" s="107" t="s">
        <v>3276</v>
      </c>
      <c r="L2913" s="9">
        <v>338.48</v>
      </c>
      <c r="M2913" s="108">
        <v>8123.6</v>
      </c>
      <c r="N2913" s="5">
        <v>15001002</v>
      </c>
      <c r="O2913" s="1" t="s">
        <v>21</v>
      </c>
      <c r="P2913" s="1" t="s">
        <v>57</v>
      </c>
      <c r="Q2913" s="107" t="s">
        <v>3182</v>
      </c>
      <c r="R2913" s="16" t="s">
        <v>3058</v>
      </c>
      <c r="S2913" s="1" t="s">
        <v>2776</v>
      </c>
      <c r="T2913" s="62" t="s">
        <v>3183</v>
      </c>
    </row>
    <row r="2914" spans="1:20" ht="95.1" customHeight="1" x14ac:dyDescent="0.25">
      <c r="A2914" s="121" t="s">
        <v>2280</v>
      </c>
      <c r="B2914" s="107">
        <v>2500</v>
      </c>
      <c r="C2914" s="107" t="s">
        <v>1496</v>
      </c>
      <c r="D2914" s="107" t="s">
        <v>3043</v>
      </c>
      <c r="E2914" s="1" t="s">
        <v>887</v>
      </c>
      <c r="F2914" s="63">
        <v>1116529</v>
      </c>
      <c r="G2914" s="1" t="s">
        <v>3041</v>
      </c>
      <c r="H2914" s="45">
        <v>5</v>
      </c>
      <c r="I2914" s="106" t="s">
        <v>3956</v>
      </c>
      <c r="J2914" s="1" t="s">
        <v>57</v>
      </c>
      <c r="K2914" s="107" t="s">
        <v>3277</v>
      </c>
      <c r="L2914" s="9">
        <v>14.76</v>
      </c>
      <c r="M2914" s="108">
        <v>73.78</v>
      </c>
      <c r="N2914" s="5">
        <v>15001002</v>
      </c>
      <c r="O2914" s="1" t="s">
        <v>21</v>
      </c>
      <c r="P2914" s="1" t="s">
        <v>57</v>
      </c>
      <c r="Q2914" s="107" t="s">
        <v>3182</v>
      </c>
      <c r="R2914" s="16" t="s">
        <v>3058</v>
      </c>
      <c r="S2914" s="1" t="s">
        <v>2776</v>
      </c>
      <c r="T2914" s="62" t="s">
        <v>3183</v>
      </c>
    </row>
    <row r="2915" spans="1:20" ht="95.1" customHeight="1" x14ac:dyDescent="0.25">
      <c r="A2915" s="121" t="s">
        <v>2280</v>
      </c>
      <c r="B2915" s="107">
        <v>2500</v>
      </c>
      <c r="C2915" s="107" t="s">
        <v>1496</v>
      </c>
      <c r="D2915" s="107" t="s">
        <v>3043</v>
      </c>
      <c r="E2915" s="1" t="s">
        <v>887</v>
      </c>
      <c r="F2915" s="63">
        <v>1116527</v>
      </c>
      <c r="G2915" s="1" t="s">
        <v>3041</v>
      </c>
      <c r="H2915" s="45">
        <v>10</v>
      </c>
      <c r="I2915" s="106" t="s">
        <v>3956</v>
      </c>
      <c r="J2915" s="1" t="s">
        <v>57</v>
      </c>
      <c r="K2915" s="107" t="s">
        <v>3278</v>
      </c>
      <c r="L2915" s="9">
        <v>9.73</v>
      </c>
      <c r="M2915" s="108">
        <v>97.33</v>
      </c>
      <c r="N2915" s="5">
        <v>15001002</v>
      </c>
      <c r="O2915" s="1" t="s">
        <v>21</v>
      </c>
      <c r="P2915" s="1" t="s">
        <v>57</v>
      </c>
      <c r="Q2915" s="107" t="s">
        <v>3182</v>
      </c>
      <c r="R2915" s="16" t="s">
        <v>3058</v>
      </c>
      <c r="S2915" s="1" t="s">
        <v>2776</v>
      </c>
      <c r="T2915" s="62" t="s">
        <v>3183</v>
      </c>
    </row>
    <row r="2916" spans="1:20" ht="95.1" customHeight="1" x14ac:dyDescent="0.25">
      <c r="A2916" s="121" t="s">
        <v>2280</v>
      </c>
      <c r="B2916" s="107">
        <v>2500</v>
      </c>
      <c r="C2916" s="107" t="s">
        <v>1496</v>
      </c>
      <c r="D2916" s="107" t="s">
        <v>3043</v>
      </c>
      <c r="E2916" s="1" t="s">
        <v>887</v>
      </c>
      <c r="F2916" s="63">
        <v>6513077000001</v>
      </c>
      <c r="G2916" s="1" t="s">
        <v>3039</v>
      </c>
      <c r="H2916" s="45">
        <v>25</v>
      </c>
      <c r="I2916" s="106" t="s">
        <v>3956</v>
      </c>
      <c r="J2916" s="1" t="s">
        <v>57</v>
      </c>
      <c r="K2916" s="107" t="s">
        <v>3279</v>
      </c>
      <c r="L2916" s="9">
        <v>29.58</v>
      </c>
      <c r="M2916" s="108">
        <v>739.58</v>
      </c>
      <c r="N2916" s="5">
        <v>15001002</v>
      </c>
      <c r="O2916" s="1" t="s">
        <v>21</v>
      </c>
      <c r="P2916" s="1" t="s">
        <v>57</v>
      </c>
      <c r="Q2916" s="107" t="s">
        <v>3182</v>
      </c>
      <c r="R2916" s="16" t="s">
        <v>3058</v>
      </c>
      <c r="S2916" s="1" t="s">
        <v>2776</v>
      </c>
      <c r="T2916" s="62" t="s">
        <v>3183</v>
      </c>
    </row>
    <row r="2917" spans="1:20" ht="95.1" customHeight="1" x14ac:dyDescent="0.25">
      <c r="A2917" s="121" t="s">
        <v>2280</v>
      </c>
      <c r="B2917" s="107">
        <v>2500</v>
      </c>
      <c r="C2917" s="107" t="s">
        <v>1496</v>
      </c>
      <c r="D2917" s="107" t="s">
        <v>3043</v>
      </c>
      <c r="E2917" s="1" t="s">
        <v>887</v>
      </c>
      <c r="F2917" s="63">
        <v>6513077000003</v>
      </c>
      <c r="G2917" s="1" t="s">
        <v>3039</v>
      </c>
      <c r="H2917" s="45">
        <v>24</v>
      </c>
      <c r="I2917" s="106" t="s">
        <v>3956</v>
      </c>
      <c r="J2917" s="1" t="s">
        <v>57</v>
      </c>
      <c r="K2917" s="107" t="s">
        <v>3280</v>
      </c>
      <c r="L2917" s="9">
        <v>30.79</v>
      </c>
      <c r="M2917" s="108">
        <v>738.88</v>
      </c>
      <c r="N2917" s="5">
        <v>15001002</v>
      </c>
      <c r="O2917" s="1" t="s">
        <v>21</v>
      </c>
      <c r="P2917" s="1" t="s">
        <v>57</v>
      </c>
      <c r="Q2917" s="107" t="s">
        <v>3182</v>
      </c>
      <c r="R2917" s="16" t="s">
        <v>3058</v>
      </c>
      <c r="S2917" s="1" t="s">
        <v>2776</v>
      </c>
      <c r="T2917" s="62" t="s">
        <v>3183</v>
      </c>
    </row>
    <row r="2918" spans="1:20" ht="95.1" customHeight="1" x14ac:dyDescent="0.25">
      <c r="A2918" s="121" t="s">
        <v>2280</v>
      </c>
      <c r="B2918" s="107">
        <v>2500</v>
      </c>
      <c r="C2918" s="107" t="s">
        <v>1496</v>
      </c>
      <c r="D2918" s="107" t="s">
        <v>3043</v>
      </c>
      <c r="E2918" s="1" t="s">
        <v>887</v>
      </c>
      <c r="F2918" s="63">
        <v>1033816</v>
      </c>
      <c r="G2918" s="1" t="s">
        <v>44</v>
      </c>
      <c r="H2918" s="45">
        <v>20</v>
      </c>
      <c r="I2918" s="106" t="s">
        <v>3956</v>
      </c>
      <c r="J2918" s="1" t="s">
        <v>57</v>
      </c>
      <c r="K2918" s="107" t="s">
        <v>3281</v>
      </c>
      <c r="L2918" s="9">
        <v>87.06</v>
      </c>
      <c r="M2918" s="108">
        <v>1741.13</v>
      </c>
      <c r="N2918" s="5">
        <v>15001002</v>
      </c>
      <c r="O2918" s="1" t="s">
        <v>21</v>
      </c>
      <c r="P2918" s="1" t="s">
        <v>57</v>
      </c>
      <c r="Q2918" s="107" t="s">
        <v>3182</v>
      </c>
      <c r="R2918" s="16" t="s">
        <v>3058</v>
      </c>
      <c r="S2918" s="1" t="s">
        <v>2776</v>
      </c>
      <c r="T2918" s="62" t="s">
        <v>3183</v>
      </c>
    </row>
    <row r="2919" spans="1:20" ht="95.1" customHeight="1" x14ac:dyDescent="0.25">
      <c r="A2919" s="121" t="s">
        <v>2280</v>
      </c>
      <c r="B2919" s="107">
        <v>2500</v>
      </c>
      <c r="C2919" s="107" t="s">
        <v>1496</v>
      </c>
      <c r="D2919" s="107" t="s">
        <v>3043</v>
      </c>
      <c r="E2919" s="1" t="s">
        <v>887</v>
      </c>
      <c r="F2919" s="63">
        <v>6513083600003</v>
      </c>
      <c r="G2919" s="1" t="s">
        <v>44</v>
      </c>
      <c r="H2919" s="45">
        <v>8</v>
      </c>
      <c r="I2919" s="106" t="s">
        <v>3956</v>
      </c>
      <c r="J2919" s="1" t="s">
        <v>57</v>
      </c>
      <c r="K2919" s="107" t="s">
        <v>3282</v>
      </c>
      <c r="L2919" s="9">
        <v>149.6</v>
      </c>
      <c r="M2919" s="108">
        <v>1196.8</v>
      </c>
      <c r="N2919" s="5">
        <v>15001002</v>
      </c>
      <c r="O2919" s="1" t="s">
        <v>21</v>
      </c>
      <c r="P2919" s="1" t="s">
        <v>57</v>
      </c>
      <c r="Q2919" s="107" t="s">
        <v>3182</v>
      </c>
      <c r="R2919" s="16" t="s">
        <v>3058</v>
      </c>
      <c r="S2919" s="1" t="s">
        <v>2776</v>
      </c>
      <c r="T2919" s="62" t="s">
        <v>3183</v>
      </c>
    </row>
    <row r="2920" spans="1:20" ht="95.1" customHeight="1" x14ac:dyDescent="0.25">
      <c r="A2920" s="121" t="s">
        <v>2280</v>
      </c>
      <c r="B2920" s="107">
        <v>2500</v>
      </c>
      <c r="C2920" s="107" t="s">
        <v>1496</v>
      </c>
      <c r="D2920" s="107" t="s">
        <v>3043</v>
      </c>
      <c r="E2920" s="1" t="s">
        <v>887</v>
      </c>
      <c r="F2920" s="63">
        <v>1073590</v>
      </c>
      <c r="G2920" s="1" t="s">
        <v>4047</v>
      </c>
      <c r="H2920" s="45">
        <v>96</v>
      </c>
      <c r="I2920" s="106" t="s">
        <v>3956</v>
      </c>
      <c r="J2920" s="1" t="s">
        <v>57</v>
      </c>
      <c r="K2920" s="107" t="s">
        <v>3283</v>
      </c>
      <c r="L2920" s="9">
        <v>93.79</v>
      </c>
      <c r="M2920" s="108">
        <v>9003.84</v>
      </c>
      <c r="N2920" s="5">
        <v>15001002</v>
      </c>
      <c r="O2920" s="1" t="s">
        <v>21</v>
      </c>
      <c r="P2920" s="1" t="s">
        <v>57</v>
      </c>
      <c r="Q2920" s="107" t="s">
        <v>3182</v>
      </c>
      <c r="R2920" s="16" t="s">
        <v>3058</v>
      </c>
      <c r="S2920" s="1" t="s">
        <v>2776</v>
      </c>
      <c r="T2920" s="62" t="s">
        <v>3183</v>
      </c>
    </row>
    <row r="2921" spans="1:20" ht="95.1" customHeight="1" x14ac:dyDescent="0.25">
      <c r="A2921" s="121" t="s">
        <v>2280</v>
      </c>
      <c r="B2921" s="107">
        <v>2500</v>
      </c>
      <c r="C2921" s="107" t="s">
        <v>1496</v>
      </c>
      <c r="D2921" s="107" t="s">
        <v>3043</v>
      </c>
      <c r="E2921" s="1" t="s">
        <v>887</v>
      </c>
      <c r="F2921" s="63">
        <v>1033820</v>
      </c>
      <c r="G2921" s="1" t="s">
        <v>44</v>
      </c>
      <c r="H2921" s="45">
        <v>36</v>
      </c>
      <c r="I2921" s="106" t="s">
        <v>3956</v>
      </c>
      <c r="J2921" s="1" t="s">
        <v>57</v>
      </c>
      <c r="K2921" s="107" t="s">
        <v>3284</v>
      </c>
      <c r="L2921" s="9">
        <v>60.96</v>
      </c>
      <c r="M2921" s="108">
        <v>2194.56</v>
      </c>
      <c r="N2921" s="5">
        <v>15001002</v>
      </c>
      <c r="O2921" s="1" t="s">
        <v>21</v>
      </c>
      <c r="P2921" s="1" t="s">
        <v>57</v>
      </c>
      <c r="Q2921" s="107" t="s">
        <v>3182</v>
      </c>
      <c r="R2921" s="16" t="s">
        <v>3058</v>
      </c>
      <c r="S2921" s="1" t="s">
        <v>2776</v>
      </c>
      <c r="T2921" s="62" t="s">
        <v>3183</v>
      </c>
    </row>
    <row r="2922" spans="1:20" ht="95.1" customHeight="1" x14ac:dyDescent="0.25">
      <c r="A2922" s="121" t="s">
        <v>2280</v>
      </c>
      <c r="B2922" s="107">
        <v>2500</v>
      </c>
      <c r="C2922" s="107" t="s">
        <v>1496</v>
      </c>
      <c r="D2922" s="107" t="s">
        <v>3043</v>
      </c>
      <c r="E2922" s="1" t="s">
        <v>887</v>
      </c>
      <c r="F2922" s="63">
        <v>1088193</v>
      </c>
      <c r="G2922" s="1" t="s">
        <v>4047</v>
      </c>
      <c r="H2922" s="45">
        <v>24</v>
      </c>
      <c r="I2922" s="106" t="s">
        <v>3956</v>
      </c>
      <c r="J2922" s="1" t="s">
        <v>57</v>
      </c>
      <c r="K2922" s="107" t="s">
        <v>3285</v>
      </c>
      <c r="L2922" s="9">
        <v>111.31</v>
      </c>
      <c r="M2922" s="108">
        <v>2671.52</v>
      </c>
      <c r="N2922" s="5">
        <v>15001002</v>
      </c>
      <c r="O2922" s="1" t="s">
        <v>21</v>
      </c>
      <c r="P2922" s="1" t="s">
        <v>57</v>
      </c>
      <c r="Q2922" s="107" t="s">
        <v>3182</v>
      </c>
      <c r="R2922" s="16" t="s">
        <v>3058</v>
      </c>
      <c r="S2922" s="1" t="s">
        <v>2776</v>
      </c>
      <c r="T2922" s="62" t="s">
        <v>3183</v>
      </c>
    </row>
    <row r="2923" spans="1:20" ht="95.1" customHeight="1" x14ac:dyDescent="0.25">
      <c r="A2923" s="121" t="s">
        <v>2280</v>
      </c>
      <c r="B2923" s="107">
        <v>2500</v>
      </c>
      <c r="C2923" s="107" t="s">
        <v>1496</v>
      </c>
      <c r="D2923" s="107" t="s">
        <v>3043</v>
      </c>
      <c r="E2923" s="1" t="s">
        <v>887</v>
      </c>
      <c r="F2923" s="63">
        <v>1088194</v>
      </c>
      <c r="G2923" s="1" t="s">
        <v>4047</v>
      </c>
      <c r="H2923" s="45">
        <v>24</v>
      </c>
      <c r="I2923" s="106" t="s">
        <v>3956</v>
      </c>
      <c r="J2923" s="1" t="s">
        <v>57</v>
      </c>
      <c r="K2923" s="107" t="s">
        <v>3286</v>
      </c>
      <c r="L2923" s="9">
        <v>215.6</v>
      </c>
      <c r="M2923" s="108">
        <v>5174.3999999999996</v>
      </c>
      <c r="N2923" s="5">
        <v>15001002</v>
      </c>
      <c r="O2923" s="1" t="s">
        <v>21</v>
      </c>
      <c r="P2923" s="1" t="s">
        <v>57</v>
      </c>
      <c r="Q2923" s="107" t="s">
        <v>3182</v>
      </c>
      <c r="R2923" s="16" t="s">
        <v>3058</v>
      </c>
      <c r="S2923" s="1" t="s">
        <v>2776</v>
      </c>
      <c r="T2923" s="62" t="s">
        <v>3183</v>
      </c>
    </row>
    <row r="2924" spans="1:20" ht="95.1" customHeight="1" x14ac:dyDescent="0.25">
      <c r="A2924" s="121" t="s">
        <v>2280</v>
      </c>
      <c r="B2924" s="107">
        <v>2500</v>
      </c>
      <c r="C2924" s="107" t="s">
        <v>1496</v>
      </c>
      <c r="D2924" s="107" t="s">
        <v>3043</v>
      </c>
      <c r="E2924" s="1" t="s">
        <v>887</v>
      </c>
      <c r="F2924" s="63">
        <v>1073591</v>
      </c>
      <c r="G2924" s="1" t="s">
        <v>44</v>
      </c>
      <c r="H2924" s="45">
        <v>48</v>
      </c>
      <c r="I2924" s="106" t="s">
        <v>3956</v>
      </c>
      <c r="J2924" s="1" t="s">
        <v>57</v>
      </c>
      <c r="K2924" s="107" t="s">
        <v>3287</v>
      </c>
      <c r="L2924" s="9">
        <v>72.599999999999994</v>
      </c>
      <c r="M2924" s="108">
        <v>3484.8</v>
      </c>
      <c r="N2924" s="5">
        <v>15001002</v>
      </c>
      <c r="O2924" s="1" t="s">
        <v>21</v>
      </c>
      <c r="P2924" s="1" t="s">
        <v>57</v>
      </c>
      <c r="Q2924" s="107" t="s">
        <v>3182</v>
      </c>
      <c r="R2924" s="16" t="s">
        <v>3058</v>
      </c>
      <c r="S2924" s="1" t="s">
        <v>2776</v>
      </c>
      <c r="T2924" s="62" t="s">
        <v>3183</v>
      </c>
    </row>
    <row r="2925" spans="1:20" ht="95.1" customHeight="1" x14ac:dyDescent="0.25">
      <c r="A2925" s="121" t="s">
        <v>2280</v>
      </c>
      <c r="B2925" s="107">
        <v>2500</v>
      </c>
      <c r="C2925" s="107" t="s">
        <v>1496</v>
      </c>
      <c r="D2925" s="107" t="s">
        <v>3043</v>
      </c>
      <c r="E2925" s="1" t="s">
        <v>887</v>
      </c>
      <c r="F2925" s="63">
        <v>1033821</v>
      </c>
      <c r="G2925" s="1" t="s">
        <v>4047</v>
      </c>
      <c r="H2925" s="45">
        <v>48</v>
      </c>
      <c r="I2925" s="106" t="s">
        <v>3956</v>
      </c>
      <c r="J2925" s="1" t="s">
        <v>57</v>
      </c>
      <c r="K2925" s="107" t="s">
        <v>3288</v>
      </c>
      <c r="L2925" s="9">
        <v>185.9</v>
      </c>
      <c r="M2925" s="108">
        <v>8923.2000000000007</v>
      </c>
      <c r="N2925" s="5">
        <v>15001002</v>
      </c>
      <c r="O2925" s="1" t="s">
        <v>21</v>
      </c>
      <c r="P2925" s="1" t="s">
        <v>57</v>
      </c>
      <c r="Q2925" s="107" t="s">
        <v>3182</v>
      </c>
      <c r="R2925" s="16" t="s">
        <v>3058</v>
      </c>
      <c r="S2925" s="1" t="s">
        <v>2776</v>
      </c>
      <c r="T2925" s="62" t="s">
        <v>3183</v>
      </c>
    </row>
    <row r="2926" spans="1:20" ht="95.1" customHeight="1" x14ac:dyDescent="0.25">
      <c r="A2926" s="121" t="s">
        <v>2280</v>
      </c>
      <c r="B2926" s="107">
        <v>2500</v>
      </c>
      <c r="C2926" s="107" t="s">
        <v>1496</v>
      </c>
      <c r="D2926" s="107" t="s">
        <v>3043</v>
      </c>
      <c r="E2926" s="1" t="s">
        <v>887</v>
      </c>
      <c r="F2926" s="63">
        <v>6513083600002</v>
      </c>
      <c r="G2926" s="1" t="s">
        <v>4047</v>
      </c>
      <c r="H2926" s="45">
        <v>24</v>
      </c>
      <c r="I2926" s="106" t="s">
        <v>3956</v>
      </c>
      <c r="J2926" s="1" t="s">
        <v>57</v>
      </c>
      <c r="K2926" s="107" t="s">
        <v>3289</v>
      </c>
      <c r="L2926" s="9">
        <v>116.59</v>
      </c>
      <c r="M2926" s="108">
        <v>2798.16</v>
      </c>
      <c r="N2926" s="5">
        <v>15001002</v>
      </c>
      <c r="O2926" s="1" t="s">
        <v>21</v>
      </c>
      <c r="P2926" s="1" t="s">
        <v>57</v>
      </c>
      <c r="Q2926" s="107" t="s">
        <v>3182</v>
      </c>
      <c r="R2926" s="16" t="s">
        <v>3058</v>
      </c>
      <c r="S2926" s="1" t="s">
        <v>2776</v>
      </c>
      <c r="T2926" s="62" t="s">
        <v>3183</v>
      </c>
    </row>
    <row r="2927" spans="1:20" ht="95.1" customHeight="1" x14ac:dyDescent="0.25">
      <c r="A2927" s="121" t="s">
        <v>2280</v>
      </c>
      <c r="B2927" s="107">
        <v>2500</v>
      </c>
      <c r="C2927" s="107" t="s">
        <v>1496</v>
      </c>
      <c r="D2927" s="107" t="s">
        <v>3043</v>
      </c>
      <c r="E2927" s="1" t="s">
        <v>887</v>
      </c>
      <c r="F2927" s="63">
        <v>1097455</v>
      </c>
      <c r="G2927" s="1" t="s">
        <v>44</v>
      </c>
      <c r="H2927" s="45">
        <v>4</v>
      </c>
      <c r="I2927" s="106" t="s">
        <v>3956</v>
      </c>
      <c r="J2927" s="1" t="s">
        <v>57</v>
      </c>
      <c r="K2927" s="107" t="s">
        <v>3290</v>
      </c>
      <c r="L2927" s="9">
        <v>27.8</v>
      </c>
      <c r="M2927" s="108">
        <v>111.2</v>
      </c>
      <c r="N2927" s="5">
        <v>15001002</v>
      </c>
      <c r="O2927" s="1" t="s">
        <v>21</v>
      </c>
      <c r="P2927" s="1" t="s">
        <v>57</v>
      </c>
      <c r="Q2927" s="107" t="s">
        <v>3182</v>
      </c>
      <c r="R2927" s="16" t="s">
        <v>3058</v>
      </c>
      <c r="S2927" s="1" t="s">
        <v>2776</v>
      </c>
      <c r="T2927" s="62" t="s">
        <v>3183</v>
      </c>
    </row>
    <row r="2928" spans="1:20" ht="95.1" customHeight="1" x14ac:dyDescent="0.25">
      <c r="A2928" s="121" t="s">
        <v>2280</v>
      </c>
      <c r="B2928" s="107">
        <v>2500</v>
      </c>
      <c r="C2928" s="107" t="s">
        <v>1496</v>
      </c>
      <c r="D2928" s="107" t="s">
        <v>3043</v>
      </c>
      <c r="E2928" s="1" t="s">
        <v>887</v>
      </c>
      <c r="F2928" s="63">
        <v>6513083600001</v>
      </c>
      <c r="G2928" s="1" t="s">
        <v>4047</v>
      </c>
      <c r="H2928" s="45">
        <v>24</v>
      </c>
      <c r="I2928" s="106" t="s">
        <v>3956</v>
      </c>
      <c r="J2928" s="1" t="s">
        <v>57</v>
      </c>
      <c r="K2928" s="107" t="s">
        <v>3291</v>
      </c>
      <c r="L2928" s="9">
        <v>123.1</v>
      </c>
      <c r="M2928" s="108">
        <v>2954.4</v>
      </c>
      <c r="N2928" s="5">
        <v>15001002</v>
      </c>
      <c r="O2928" s="1" t="s">
        <v>21</v>
      </c>
      <c r="P2928" s="1" t="s">
        <v>57</v>
      </c>
      <c r="Q2928" s="107" t="s">
        <v>3182</v>
      </c>
      <c r="R2928" s="16" t="s">
        <v>3058</v>
      </c>
      <c r="S2928" s="1" t="s">
        <v>2776</v>
      </c>
      <c r="T2928" s="62" t="s">
        <v>3183</v>
      </c>
    </row>
    <row r="2929" spans="1:20" ht="95.1" customHeight="1" x14ac:dyDescent="0.25">
      <c r="A2929" s="121" t="s">
        <v>2280</v>
      </c>
      <c r="B2929" s="107">
        <v>2500</v>
      </c>
      <c r="C2929" s="107" t="s">
        <v>1496</v>
      </c>
      <c r="D2929" s="107" t="s">
        <v>3043</v>
      </c>
      <c r="E2929" s="1" t="s">
        <v>887</v>
      </c>
      <c r="F2929" s="63">
        <v>52442</v>
      </c>
      <c r="G2929" s="1" t="s">
        <v>44</v>
      </c>
      <c r="H2929" s="45">
        <v>60</v>
      </c>
      <c r="I2929" s="106" t="s">
        <v>3956</v>
      </c>
      <c r="J2929" s="1" t="s">
        <v>57</v>
      </c>
      <c r="K2929" s="107" t="s">
        <v>3292</v>
      </c>
      <c r="L2929" s="9">
        <v>30.7</v>
      </c>
      <c r="M2929" s="108">
        <v>1842</v>
      </c>
      <c r="N2929" s="5">
        <v>15001002</v>
      </c>
      <c r="O2929" s="1" t="s">
        <v>21</v>
      </c>
      <c r="P2929" s="1" t="s">
        <v>57</v>
      </c>
      <c r="Q2929" s="107" t="s">
        <v>3182</v>
      </c>
      <c r="R2929" s="16" t="s">
        <v>3058</v>
      </c>
      <c r="S2929" s="1" t="s">
        <v>2776</v>
      </c>
      <c r="T2929" s="62" t="s">
        <v>3183</v>
      </c>
    </row>
    <row r="2930" spans="1:20" ht="95.1" customHeight="1" x14ac:dyDescent="0.25">
      <c r="A2930" s="121" t="s">
        <v>2280</v>
      </c>
      <c r="B2930" s="107">
        <v>2500</v>
      </c>
      <c r="C2930" s="107" t="s">
        <v>1496</v>
      </c>
      <c r="D2930" s="107" t="s">
        <v>3043</v>
      </c>
      <c r="E2930" s="1" t="s">
        <v>887</v>
      </c>
      <c r="F2930" s="63">
        <v>419388</v>
      </c>
      <c r="G2930" s="1" t="s">
        <v>44</v>
      </c>
      <c r="H2930" s="45">
        <v>12</v>
      </c>
      <c r="I2930" s="106" t="s">
        <v>3956</v>
      </c>
      <c r="J2930" s="1" t="s">
        <v>57</v>
      </c>
      <c r="K2930" s="107" t="s">
        <v>3293</v>
      </c>
      <c r="L2930" s="9">
        <v>231.28</v>
      </c>
      <c r="M2930" s="108">
        <v>2775.36</v>
      </c>
      <c r="N2930" s="5">
        <v>15001002</v>
      </c>
      <c r="O2930" s="1" t="s">
        <v>21</v>
      </c>
      <c r="P2930" s="1" t="s">
        <v>57</v>
      </c>
      <c r="Q2930" s="107" t="s">
        <v>3182</v>
      </c>
      <c r="R2930" s="16" t="s">
        <v>3058</v>
      </c>
      <c r="S2930" s="1" t="s">
        <v>2776</v>
      </c>
      <c r="T2930" s="62" t="s">
        <v>3183</v>
      </c>
    </row>
    <row r="2931" spans="1:20" ht="95.1" customHeight="1" x14ac:dyDescent="0.25">
      <c r="A2931" s="121" t="s">
        <v>2280</v>
      </c>
      <c r="B2931" s="107">
        <v>2500</v>
      </c>
      <c r="C2931" s="107" t="s">
        <v>1496</v>
      </c>
      <c r="D2931" s="107" t="s">
        <v>3043</v>
      </c>
      <c r="E2931" s="1" t="s">
        <v>887</v>
      </c>
      <c r="F2931" s="63">
        <v>419403</v>
      </c>
      <c r="G2931" s="1" t="s">
        <v>44</v>
      </c>
      <c r="H2931" s="45">
        <v>12</v>
      </c>
      <c r="I2931" s="106" t="s">
        <v>3956</v>
      </c>
      <c r="J2931" s="1" t="s">
        <v>57</v>
      </c>
      <c r="K2931" s="107" t="s">
        <v>3294</v>
      </c>
      <c r="L2931" s="9">
        <v>277.97000000000003</v>
      </c>
      <c r="M2931" s="108">
        <v>3335.64</v>
      </c>
      <c r="N2931" s="5">
        <v>15001002</v>
      </c>
      <c r="O2931" s="1" t="s">
        <v>21</v>
      </c>
      <c r="P2931" s="1" t="s">
        <v>57</v>
      </c>
      <c r="Q2931" s="107" t="s">
        <v>3182</v>
      </c>
      <c r="R2931" s="16" t="s">
        <v>3058</v>
      </c>
      <c r="S2931" s="1" t="s">
        <v>2776</v>
      </c>
      <c r="T2931" s="62" t="s">
        <v>3183</v>
      </c>
    </row>
    <row r="2932" spans="1:20" ht="95.1" customHeight="1" x14ac:dyDescent="0.25">
      <c r="A2932" s="121" t="s">
        <v>2280</v>
      </c>
      <c r="B2932" s="107">
        <v>2500</v>
      </c>
      <c r="C2932" s="107" t="s">
        <v>1496</v>
      </c>
      <c r="D2932" s="107" t="s">
        <v>3043</v>
      </c>
      <c r="E2932" s="1" t="s">
        <v>887</v>
      </c>
      <c r="F2932" s="63">
        <v>418467</v>
      </c>
      <c r="G2932" s="1" t="s">
        <v>44</v>
      </c>
      <c r="H2932" s="45">
        <v>12</v>
      </c>
      <c r="I2932" s="106" t="s">
        <v>3956</v>
      </c>
      <c r="J2932" s="1" t="s">
        <v>57</v>
      </c>
      <c r="K2932" s="107" t="s">
        <v>3295</v>
      </c>
      <c r="L2932" s="9">
        <v>277.97000000000003</v>
      </c>
      <c r="M2932" s="108">
        <v>3335.64</v>
      </c>
      <c r="N2932" s="5">
        <v>15001002</v>
      </c>
      <c r="O2932" s="1" t="s">
        <v>21</v>
      </c>
      <c r="P2932" s="1" t="s">
        <v>57</v>
      </c>
      <c r="Q2932" s="107" t="s">
        <v>3182</v>
      </c>
      <c r="R2932" s="16" t="s">
        <v>3058</v>
      </c>
      <c r="S2932" s="1" t="s">
        <v>2776</v>
      </c>
      <c r="T2932" s="62" t="s">
        <v>3183</v>
      </c>
    </row>
    <row r="2933" spans="1:20" ht="95.1" customHeight="1" x14ac:dyDescent="0.25">
      <c r="A2933" s="121" t="s">
        <v>2280</v>
      </c>
      <c r="B2933" s="107">
        <v>2500</v>
      </c>
      <c r="C2933" s="107" t="s">
        <v>1496</v>
      </c>
      <c r="D2933" s="107" t="s">
        <v>3043</v>
      </c>
      <c r="E2933" s="1" t="s">
        <v>887</v>
      </c>
      <c r="F2933" s="63">
        <v>418462</v>
      </c>
      <c r="G2933" s="1" t="s">
        <v>44</v>
      </c>
      <c r="H2933" s="45">
        <v>12</v>
      </c>
      <c r="I2933" s="106" t="s">
        <v>3956</v>
      </c>
      <c r="J2933" s="1" t="s">
        <v>57</v>
      </c>
      <c r="K2933" s="107" t="s">
        <v>3296</v>
      </c>
      <c r="L2933" s="9">
        <v>277.97000000000003</v>
      </c>
      <c r="M2933" s="108">
        <v>3335.64</v>
      </c>
      <c r="N2933" s="5">
        <v>15001002</v>
      </c>
      <c r="O2933" s="1" t="s">
        <v>21</v>
      </c>
      <c r="P2933" s="1" t="s">
        <v>57</v>
      </c>
      <c r="Q2933" s="107" t="s">
        <v>3182</v>
      </c>
      <c r="R2933" s="16" t="s">
        <v>3058</v>
      </c>
      <c r="S2933" s="1" t="s">
        <v>2776</v>
      </c>
      <c r="T2933" s="62" t="s">
        <v>3183</v>
      </c>
    </row>
    <row r="2934" spans="1:20" ht="95.1" customHeight="1" x14ac:dyDescent="0.25">
      <c r="A2934" s="121" t="s">
        <v>2280</v>
      </c>
      <c r="B2934" s="107">
        <v>2500</v>
      </c>
      <c r="C2934" s="107" t="s">
        <v>1496</v>
      </c>
      <c r="D2934" s="107" t="s">
        <v>3043</v>
      </c>
      <c r="E2934" s="1" t="s">
        <v>887</v>
      </c>
      <c r="F2934" s="63">
        <v>419006</v>
      </c>
      <c r="G2934" s="1" t="s">
        <v>3039</v>
      </c>
      <c r="H2934" s="45">
        <v>14</v>
      </c>
      <c r="I2934" s="106" t="s">
        <v>3956</v>
      </c>
      <c r="J2934" s="1" t="s">
        <v>57</v>
      </c>
      <c r="K2934" s="107" t="s">
        <v>3297</v>
      </c>
      <c r="L2934" s="9">
        <v>51.17</v>
      </c>
      <c r="M2934" s="108">
        <v>716.43</v>
      </c>
      <c r="N2934" s="5">
        <v>15001002</v>
      </c>
      <c r="O2934" s="1" t="s">
        <v>21</v>
      </c>
      <c r="P2934" s="1" t="s">
        <v>57</v>
      </c>
      <c r="Q2934" s="107" t="s">
        <v>3182</v>
      </c>
      <c r="R2934" s="16" t="s">
        <v>3058</v>
      </c>
      <c r="S2934" s="1" t="s">
        <v>2776</v>
      </c>
      <c r="T2934" s="62" t="s">
        <v>3183</v>
      </c>
    </row>
    <row r="2935" spans="1:20" ht="95.1" customHeight="1" x14ac:dyDescent="0.25">
      <c r="A2935" s="121" t="s">
        <v>2280</v>
      </c>
      <c r="B2935" s="107">
        <v>2500</v>
      </c>
      <c r="C2935" s="107" t="s">
        <v>1496</v>
      </c>
      <c r="D2935" s="107" t="s">
        <v>3043</v>
      </c>
      <c r="E2935" s="1" t="s">
        <v>887</v>
      </c>
      <c r="F2935" s="63">
        <v>419007</v>
      </c>
      <c r="G2935" s="1" t="s">
        <v>3039</v>
      </c>
      <c r="H2935" s="45">
        <v>14</v>
      </c>
      <c r="I2935" s="106" t="s">
        <v>3956</v>
      </c>
      <c r="J2935" s="1" t="s">
        <v>57</v>
      </c>
      <c r="K2935" s="107" t="s">
        <v>3298</v>
      </c>
      <c r="L2935" s="9">
        <v>51.17</v>
      </c>
      <c r="M2935" s="108">
        <v>716.43</v>
      </c>
      <c r="N2935" s="5">
        <v>15001002</v>
      </c>
      <c r="O2935" s="1" t="s">
        <v>21</v>
      </c>
      <c r="P2935" s="1" t="s">
        <v>57</v>
      </c>
      <c r="Q2935" s="107" t="s">
        <v>3182</v>
      </c>
      <c r="R2935" s="16" t="s">
        <v>3058</v>
      </c>
      <c r="S2935" s="1" t="s">
        <v>2776</v>
      </c>
      <c r="T2935" s="62" t="s">
        <v>3183</v>
      </c>
    </row>
    <row r="2936" spans="1:20" ht="95.1" customHeight="1" x14ac:dyDescent="0.25">
      <c r="A2936" s="121" t="s">
        <v>2280</v>
      </c>
      <c r="B2936" s="107">
        <v>2500</v>
      </c>
      <c r="C2936" s="107" t="s">
        <v>1496</v>
      </c>
      <c r="D2936" s="107" t="s">
        <v>3043</v>
      </c>
      <c r="E2936" s="1" t="s">
        <v>887</v>
      </c>
      <c r="F2936" s="63">
        <v>423621</v>
      </c>
      <c r="G2936" s="1" t="s">
        <v>3039</v>
      </c>
      <c r="H2936" s="45">
        <v>14</v>
      </c>
      <c r="I2936" s="106" t="s">
        <v>3956</v>
      </c>
      <c r="J2936" s="1" t="s">
        <v>57</v>
      </c>
      <c r="K2936" s="107" t="s">
        <v>3299</v>
      </c>
      <c r="L2936" s="9">
        <v>41.75</v>
      </c>
      <c r="M2936" s="108">
        <v>584.54999999999995</v>
      </c>
      <c r="N2936" s="5">
        <v>15001002</v>
      </c>
      <c r="O2936" s="1" t="s">
        <v>21</v>
      </c>
      <c r="P2936" s="1" t="s">
        <v>57</v>
      </c>
      <c r="Q2936" s="107" t="s">
        <v>3182</v>
      </c>
      <c r="R2936" s="16" t="s">
        <v>3058</v>
      </c>
      <c r="S2936" s="1" t="s">
        <v>2776</v>
      </c>
      <c r="T2936" s="62" t="s">
        <v>3183</v>
      </c>
    </row>
    <row r="2937" spans="1:20" ht="95.1" customHeight="1" x14ac:dyDescent="0.25">
      <c r="A2937" s="121" t="s">
        <v>2280</v>
      </c>
      <c r="B2937" s="107">
        <v>2500</v>
      </c>
      <c r="C2937" s="107" t="s">
        <v>1496</v>
      </c>
      <c r="D2937" s="107" t="s">
        <v>3043</v>
      </c>
      <c r="E2937" s="1" t="s">
        <v>887</v>
      </c>
      <c r="F2937" s="63">
        <v>419184</v>
      </c>
      <c r="G2937" s="1" t="s">
        <v>3039</v>
      </c>
      <c r="H2937" s="45">
        <v>14</v>
      </c>
      <c r="I2937" s="106" t="s">
        <v>3956</v>
      </c>
      <c r="J2937" s="1" t="s">
        <v>57</v>
      </c>
      <c r="K2937" s="107" t="s">
        <v>3300</v>
      </c>
      <c r="L2937" s="9">
        <v>41.75</v>
      </c>
      <c r="M2937" s="108">
        <v>584.54999999999995</v>
      </c>
      <c r="N2937" s="5">
        <v>15001002</v>
      </c>
      <c r="O2937" s="1" t="s">
        <v>21</v>
      </c>
      <c r="P2937" s="1" t="s">
        <v>57</v>
      </c>
      <c r="Q2937" s="107" t="s">
        <v>3182</v>
      </c>
      <c r="R2937" s="16" t="s">
        <v>3058</v>
      </c>
      <c r="S2937" s="1" t="s">
        <v>2776</v>
      </c>
      <c r="T2937" s="62" t="s">
        <v>3183</v>
      </c>
    </row>
    <row r="2938" spans="1:20" ht="95.1" customHeight="1" x14ac:dyDescent="0.25">
      <c r="A2938" s="121" t="s">
        <v>2280</v>
      </c>
      <c r="B2938" s="107">
        <v>2500</v>
      </c>
      <c r="C2938" s="107" t="s">
        <v>1496</v>
      </c>
      <c r="D2938" s="107" t="s">
        <v>3043</v>
      </c>
      <c r="E2938" s="1" t="s">
        <v>887</v>
      </c>
      <c r="F2938" s="63">
        <v>6526066600001</v>
      </c>
      <c r="G2938" s="1" t="s">
        <v>44</v>
      </c>
      <c r="H2938" s="45">
        <v>45</v>
      </c>
      <c r="I2938" s="106" t="s">
        <v>3956</v>
      </c>
      <c r="J2938" s="1" t="s">
        <v>57</v>
      </c>
      <c r="K2938" s="107" t="s">
        <v>3301</v>
      </c>
      <c r="L2938" s="9">
        <v>14.53</v>
      </c>
      <c r="M2938" s="108">
        <v>653.85</v>
      </c>
      <c r="N2938" s="5">
        <v>15001002</v>
      </c>
      <c r="O2938" s="1" t="s">
        <v>21</v>
      </c>
      <c r="P2938" s="1" t="s">
        <v>57</v>
      </c>
      <c r="Q2938" s="107" t="s">
        <v>3182</v>
      </c>
      <c r="R2938" s="16" t="s">
        <v>3058</v>
      </c>
      <c r="S2938" s="1" t="s">
        <v>2776</v>
      </c>
      <c r="T2938" s="62" t="s">
        <v>3183</v>
      </c>
    </row>
    <row r="2939" spans="1:20" ht="95.1" customHeight="1" x14ac:dyDescent="0.25">
      <c r="A2939" s="121" t="s">
        <v>2280</v>
      </c>
      <c r="B2939" s="107">
        <v>2500</v>
      </c>
      <c r="C2939" s="107" t="s">
        <v>1496</v>
      </c>
      <c r="D2939" s="107" t="s">
        <v>3043</v>
      </c>
      <c r="E2939" s="1" t="s">
        <v>887</v>
      </c>
      <c r="F2939" s="63">
        <v>1010651</v>
      </c>
      <c r="G2939" s="110" t="s">
        <v>3041</v>
      </c>
      <c r="H2939" s="45">
        <v>36</v>
      </c>
      <c r="I2939" s="106" t="s">
        <v>3956</v>
      </c>
      <c r="J2939" s="1" t="s">
        <v>57</v>
      </c>
      <c r="K2939" s="107" t="s">
        <v>3302</v>
      </c>
      <c r="L2939" s="9">
        <v>46.19</v>
      </c>
      <c r="M2939" s="108">
        <v>1662.96</v>
      </c>
      <c r="N2939" s="5">
        <v>15001002</v>
      </c>
      <c r="O2939" s="1" t="s">
        <v>21</v>
      </c>
      <c r="P2939" s="1" t="s">
        <v>57</v>
      </c>
      <c r="Q2939" s="107" t="s">
        <v>3182</v>
      </c>
      <c r="R2939" s="16" t="s">
        <v>3058</v>
      </c>
      <c r="S2939" s="1" t="s">
        <v>2776</v>
      </c>
      <c r="T2939" s="62" t="s">
        <v>3183</v>
      </c>
    </row>
    <row r="2940" spans="1:20" ht="95.1" customHeight="1" x14ac:dyDescent="0.25">
      <c r="A2940" s="121" t="s">
        <v>2280</v>
      </c>
      <c r="B2940" s="107">
        <v>2500</v>
      </c>
      <c r="C2940" s="107" t="s">
        <v>1496</v>
      </c>
      <c r="D2940" s="107" t="s">
        <v>3043</v>
      </c>
      <c r="E2940" s="1" t="s">
        <v>887</v>
      </c>
      <c r="F2940" s="63">
        <v>1088192</v>
      </c>
      <c r="G2940" s="110" t="s">
        <v>3041</v>
      </c>
      <c r="H2940" s="45">
        <v>24</v>
      </c>
      <c r="I2940" s="106" t="s">
        <v>3956</v>
      </c>
      <c r="J2940" s="1" t="s">
        <v>57</v>
      </c>
      <c r="K2940" s="107" t="s">
        <v>3303</v>
      </c>
      <c r="L2940" s="9">
        <v>43.9</v>
      </c>
      <c r="M2940" s="108">
        <v>1053.5999999999999</v>
      </c>
      <c r="N2940" s="5">
        <v>15001002</v>
      </c>
      <c r="O2940" s="1" t="s">
        <v>21</v>
      </c>
      <c r="P2940" s="1" t="s">
        <v>57</v>
      </c>
      <c r="Q2940" s="107" t="s">
        <v>3182</v>
      </c>
      <c r="R2940" s="16" t="s">
        <v>3058</v>
      </c>
      <c r="S2940" s="1" t="s">
        <v>2776</v>
      </c>
      <c r="T2940" s="62" t="s">
        <v>3183</v>
      </c>
    </row>
    <row r="2941" spans="1:20" ht="95.1" customHeight="1" x14ac:dyDescent="0.25">
      <c r="A2941" s="121" t="s">
        <v>2280</v>
      </c>
      <c r="B2941" s="107">
        <v>2500</v>
      </c>
      <c r="C2941" s="107" t="s">
        <v>1496</v>
      </c>
      <c r="D2941" s="107" t="s">
        <v>3043</v>
      </c>
      <c r="E2941" s="1" t="s">
        <v>887</v>
      </c>
      <c r="F2941" s="63">
        <v>1116507</v>
      </c>
      <c r="G2941" s="1" t="s">
        <v>44</v>
      </c>
      <c r="H2941" s="45">
        <v>48</v>
      </c>
      <c r="I2941" s="106" t="s">
        <v>3956</v>
      </c>
      <c r="J2941" s="1" t="s">
        <v>57</v>
      </c>
      <c r="K2941" s="107" t="s">
        <v>3304</v>
      </c>
      <c r="L2941" s="9">
        <v>62.23</v>
      </c>
      <c r="M2941" s="108">
        <v>2987.2</v>
      </c>
      <c r="N2941" s="5">
        <v>15001002</v>
      </c>
      <c r="O2941" s="1" t="s">
        <v>21</v>
      </c>
      <c r="P2941" s="1" t="s">
        <v>57</v>
      </c>
      <c r="Q2941" s="107" t="s">
        <v>3182</v>
      </c>
      <c r="R2941" s="16" t="s">
        <v>3058</v>
      </c>
      <c r="S2941" s="1" t="s">
        <v>2776</v>
      </c>
      <c r="T2941" s="62" t="s">
        <v>3183</v>
      </c>
    </row>
    <row r="2942" spans="1:20" ht="95.1" customHeight="1" x14ac:dyDescent="0.25">
      <c r="A2942" s="121" t="s">
        <v>2280</v>
      </c>
      <c r="B2942" s="107">
        <v>2500</v>
      </c>
      <c r="C2942" s="107" t="s">
        <v>1496</v>
      </c>
      <c r="D2942" s="107" t="s">
        <v>3043</v>
      </c>
      <c r="E2942" s="1" t="s">
        <v>887</v>
      </c>
      <c r="F2942" s="63">
        <v>6513303200001</v>
      </c>
      <c r="G2942" s="1" t="s">
        <v>3039</v>
      </c>
      <c r="H2942" s="45">
        <v>24</v>
      </c>
      <c r="I2942" s="106" t="s">
        <v>3956</v>
      </c>
      <c r="J2942" s="1" t="s">
        <v>57</v>
      </c>
      <c r="K2942" s="107" t="s">
        <v>3305</v>
      </c>
      <c r="L2942" s="9">
        <v>112.9</v>
      </c>
      <c r="M2942" s="108">
        <v>2709.6</v>
      </c>
      <c r="N2942" s="5">
        <v>15001002</v>
      </c>
      <c r="O2942" s="1" t="s">
        <v>21</v>
      </c>
      <c r="P2942" s="1" t="s">
        <v>57</v>
      </c>
      <c r="Q2942" s="107" t="s">
        <v>3182</v>
      </c>
      <c r="R2942" s="16" t="s">
        <v>3058</v>
      </c>
      <c r="S2942" s="1" t="s">
        <v>2776</v>
      </c>
      <c r="T2942" s="62" t="s">
        <v>3183</v>
      </c>
    </row>
    <row r="2943" spans="1:20" ht="95.1" customHeight="1" x14ac:dyDescent="0.25">
      <c r="A2943" s="121" t="s">
        <v>2280</v>
      </c>
      <c r="B2943" s="107">
        <v>2500</v>
      </c>
      <c r="C2943" s="107" t="s">
        <v>1496</v>
      </c>
      <c r="D2943" s="107" t="s">
        <v>3043</v>
      </c>
      <c r="E2943" s="1" t="s">
        <v>887</v>
      </c>
      <c r="F2943" s="63">
        <v>6513303200002</v>
      </c>
      <c r="G2943" s="1" t="s">
        <v>3039</v>
      </c>
      <c r="H2943" s="45">
        <v>20</v>
      </c>
      <c r="I2943" s="106" t="s">
        <v>3956</v>
      </c>
      <c r="J2943" s="1" t="s">
        <v>57</v>
      </c>
      <c r="K2943" s="107" t="s">
        <v>3306</v>
      </c>
      <c r="L2943" s="9">
        <v>133.57</v>
      </c>
      <c r="M2943" s="108">
        <v>2671.33</v>
      </c>
      <c r="N2943" s="5">
        <v>15001002</v>
      </c>
      <c r="O2943" s="1" t="s">
        <v>21</v>
      </c>
      <c r="P2943" s="1" t="s">
        <v>57</v>
      </c>
      <c r="Q2943" s="107" t="s">
        <v>3182</v>
      </c>
      <c r="R2943" s="16" t="s">
        <v>3058</v>
      </c>
      <c r="S2943" s="1" t="s">
        <v>2776</v>
      </c>
      <c r="T2943" s="62" t="s">
        <v>3183</v>
      </c>
    </row>
    <row r="2944" spans="1:20" ht="95.1" customHeight="1" x14ac:dyDescent="0.25">
      <c r="A2944" s="121" t="s">
        <v>2280</v>
      </c>
      <c r="B2944" s="107">
        <v>2500</v>
      </c>
      <c r="C2944" s="107" t="s">
        <v>1496</v>
      </c>
      <c r="D2944" s="107" t="s">
        <v>3043</v>
      </c>
      <c r="E2944" s="1" t="s">
        <v>887</v>
      </c>
      <c r="F2944" s="63">
        <v>1116509</v>
      </c>
      <c r="G2944" s="1" t="s">
        <v>44</v>
      </c>
      <c r="H2944" s="45">
        <v>24</v>
      </c>
      <c r="I2944" s="106" t="s">
        <v>3956</v>
      </c>
      <c r="J2944" s="1" t="s">
        <v>57</v>
      </c>
      <c r="K2944" s="107" t="s">
        <v>3307</v>
      </c>
      <c r="L2944" s="9">
        <v>11.75</v>
      </c>
      <c r="M2944" s="108">
        <v>282.08</v>
      </c>
      <c r="N2944" s="5">
        <v>15001002</v>
      </c>
      <c r="O2944" s="1" t="s">
        <v>21</v>
      </c>
      <c r="P2944" s="1" t="s">
        <v>57</v>
      </c>
      <c r="Q2944" s="107" t="s">
        <v>3182</v>
      </c>
      <c r="R2944" s="16" t="s">
        <v>3058</v>
      </c>
      <c r="S2944" s="1" t="s">
        <v>2776</v>
      </c>
      <c r="T2944" s="62" t="s">
        <v>3183</v>
      </c>
    </row>
    <row r="2945" spans="1:20" ht="95.1" customHeight="1" x14ac:dyDescent="0.25">
      <c r="A2945" s="121" t="s">
        <v>2280</v>
      </c>
      <c r="B2945" s="107">
        <v>2500</v>
      </c>
      <c r="C2945" s="107" t="s">
        <v>1496</v>
      </c>
      <c r="D2945" s="107" t="s">
        <v>3043</v>
      </c>
      <c r="E2945" s="1" t="s">
        <v>887</v>
      </c>
      <c r="F2945" s="63">
        <v>1056171</v>
      </c>
      <c r="G2945" s="1" t="s">
        <v>44</v>
      </c>
      <c r="H2945" s="45">
        <v>10</v>
      </c>
      <c r="I2945" s="106" t="s">
        <v>3956</v>
      </c>
      <c r="J2945" s="1" t="s">
        <v>57</v>
      </c>
      <c r="K2945" s="107" t="s">
        <v>3308</v>
      </c>
      <c r="L2945" s="9">
        <v>54.14</v>
      </c>
      <c r="M2945" s="108">
        <v>541.42999999999995</v>
      </c>
      <c r="N2945" s="5">
        <v>15001002</v>
      </c>
      <c r="O2945" s="1" t="s">
        <v>21</v>
      </c>
      <c r="P2945" s="1" t="s">
        <v>57</v>
      </c>
      <c r="Q2945" s="107" t="s">
        <v>3182</v>
      </c>
      <c r="R2945" s="16" t="s">
        <v>3058</v>
      </c>
      <c r="S2945" s="1" t="s">
        <v>2776</v>
      </c>
      <c r="T2945" s="62" t="s">
        <v>3183</v>
      </c>
    </row>
    <row r="2946" spans="1:20" ht="95.1" customHeight="1" x14ac:dyDescent="0.25">
      <c r="A2946" s="121" t="s">
        <v>2280</v>
      </c>
      <c r="B2946" s="107">
        <v>2500</v>
      </c>
      <c r="C2946" s="107" t="s">
        <v>1496</v>
      </c>
      <c r="D2946" s="107" t="s">
        <v>3043</v>
      </c>
      <c r="E2946" s="1" t="s">
        <v>887</v>
      </c>
      <c r="F2946" s="63">
        <v>6513076800002</v>
      </c>
      <c r="G2946" s="110" t="s">
        <v>3041</v>
      </c>
      <c r="H2946" s="45">
        <v>5</v>
      </c>
      <c r="I2946" s="106" t="s">
        <v>3956</v>
      </c>
      <c r="J2946" s="1" t="s">
        <v>57</v>
      </c>
      <c r="K2946" s="107" t="s">
        <v>3309</v>
      </c>
      <c r="L2946" s="9">
        <v>86.76</v>
      </c>
      <c r="M2946" s="108">
        <v>433.82</v>
      </c>
      <c r="N2946" s="5">
        <v>15001002</v>
      </c>
      <c r="O2946" s="1" t="s">
        <v>21</v>
      </c>
      <c r="P2946" s="1" t="s">
        <v>57</v>
      </c>
      <c r="Q2946" s="107" t="s">
        <v>3182</v>
      </c>
      <c r="R2946" s="16" t="s">
        <v>3058</v>
      </c>
      <c r="S2946" s="1" t="s">
        <v>2776</v>
      </c>
      <c r="T2946" s="62" t="s">
        <v>3183</v>
      </c>
    </row>
    <row r="2947" spans="1:20" ht="95.1" customHeight="1" x14ac:dyDescent="0.25">
      <c r="A2947" s="121" t="s">
        <v>2280</v>
      </c>
      <c r="B2947" s="107">
        <v>2500</v>
      </c>
      <c r="C2947" s="107" t="s">
        <v>1496</v>
      </c>
      <c r="D2947" s="107" t="s">
        <v>3043</v>
      </c>
      <c r="E2947" s="1" t="s">
        <v>887</v>
      </c>
      <c r="F2947" s="63">
        <v>6513076800004</v>
      </c>
      <c r="G2947" s="110" t="s">
        <v>3041</v>
      </c>
      <c r="H2947" s="45">
        <v>5</v>
      </c>
      <c r="I2947" s="106" t="s">
        <v>3956</v>
      </c>
      <c r="J2947" s="1" t="s">
        <v>57</v>
      </c>
      <c r="K2947" s="107" t="s">
        <v>3310</v>
      </c>
      <c r="L2947" s="9">
        <v>86.76</v>
      </c>
      <c r="M2947" s="108">
        <v>433.82</v>
      </c>
      <c r="N2947" s="5">
        <v>15001002</v>
      </c>
      <c r="O2947" s="1" t="s">
        <v>21</v>
      </c>
      <c r="P2947" s="1" t="s">
        <v>57</v>
      </c>
      <c r="Q2947" s="107" t="s">
        <v>3182</v>
      </c>
      <c r="R2947" s="16" t="s">
        <v>3058</v>
      </c>
      <c r="S2947" s="1" t="s">
        <v>2776</v>
      </c>
      <c r="T2947" s="62" t="s">
        <v>3183</v>
      </c>
    </row>
    <row r="2948" spans="1:20" ht="95.1" customHeight="1" x14ac:dyDescent="0.25">
      <c r="A2948" s="121" t="s">
        <v>2280</v>
      </c>
      <c r="B2948" s="107">
        <v>2500</v>
      </c>
      <c r="C2948" s="107" t="s">
        <v>1496</v>
      </c>
      <c r="D2948" s="107" t="s">
        <v>3043</v>
      </c>
      <c r="E2948" s="1" t="s">
        <v>887</v>
      </c>
      <c r="F2948" s="63">
        <v>6513076800003</v>
      </c>
      <c r="G2948" s="110" t="s">
        <v>3041</v>
      </c>
      <c r="H2948" s="45">
        <v>5</v>
      </c>
      <c r="I2948" s="106" t="s">
        <v>3956</v>
      </c>
      <c r="J2948" s="1" t="s">
        <v>57</v>
      </c>
      <c r="K2948" s="107" t="s">
        <v>3311</v>
      </c>
      <c r="L2948" s="9">
        <v>86.76</v>
      </c>
      <c r="M2948" s="108">
        <v>433.82</v>
      </c>
      <c r="N2948" s="5">
        <v>15001002</v>
      </c>
      <c r="O2948" s="1" t="s">
        <v>21</v>
      </c>
      <c r="P2948" s="1" t="s">
        <v>57</v>
      </c>
      <c r="Q2948" s="107" t="s">
        <v>3182</v>
      </c>
      <c r="R2948" s="16" t="s">
        <v>3058</v>
      </c>
      <c r="S2948" s="1" t="s">
        <v>2776</v>
      </c>
      <c r="T2948" s="62" t="s">
        <v>3183</v>
      </c>
    </row>
    <row r="2949" spans="1:20" ht="95.1" customHeight="1" x14ac:dyDescent="0.25">
      <c r="A2949" s="121" t="s">
        <v>2280</v>
      </c>
      <c r="B2949" s="107">
        <v>2500</v>
      </c>
      <c r="C2949" s="107" t="s">
        <v>1496</v>
      </c>
      <c r="D2949" s="107" t="s">
        <v>3043</v>
      </c>
      <c r="E2949" s="1" t="s">
        <v>887</v>
      </c>
      <c r="F2949" s="63">
        <v>453232</v>
      </c>
      <c r="G2949" s="110" t="s">
        <v>1817</v>
      </c>
      <c r="H2949" s="45">
        <v>10</v>
      </c>
      <c r="I2949" s="106" t="s">
        <v>3956</v>
      </c>
      <c r="J2949" s="1" t="s">
        <v>57</v>
      </c>
      <c r="K2949" s="107" t="s">
        <v>3312</v>
      </c>
      <c r="L2949" s="9">
        <v>142.82</v>
      </c>
      <c r="M2949" s="108">
        <v>1428.17</v>
      </c>
      <c r="N2949" s="5">
        <v>15001002</v>
      </c>
      <c r="O2949" s="1" t="s">
        <v>21</v>
      </c>
      <c r="P2949" s="1" t="s">
        <v>57</v>
      </c>
      <c r="Q2949" s="107" t="s">
        <v>3182</v>
      </c>
      <c r="R2949" s="16" t="s">
        <v>3058</v>
      </c>
      <c r="S2949" s="1" t="s">
        <v>2776</v>
      </c>
      <c r="T2949" s="62" t="s">
        <v>3183</v>
      </c>
    </row>
    <row r="2950" spans="1:20" ht="95.1" customHeight="1" x14ac:dyDescent="0.25">
      <c r="A2950" s="121" t="s">
        <v>2280</v>
      </c>
      <c r="B2950" s="107">
        <v>2500</v>
      </c>
      <c r="C2950" s="107" t="s">
        <v>1496</v>
      </c>
      <c r="D2950" s="107" t="s">
        <v>3043</v>
      </c>
      <c r="E2950" s="1" t="s">
        <v>887</v>
      </c>
      <c r="F2950" s="63">
        <v>1116508</v>
      </c>
      <c r="G2950" s="1" t="s">
        <v>44</v>
      </c>
      <c r="H2950" s="45">
        <v>24</v>
      </c>
      <c r="I2950" s="106" t="s">
        <v>3956</v>
      </c>
      <c r="J2950" s="1" t="s">
        <v>57</v>
      </c>
      <c r="K2950" s="107" t="s">
        <v>3313</v>
      </c>
      <c r="L2950" s="9">
        <v>8.85</v>
      </c>
      <c r="M2950" s="108">
        <v>212.28</v>
      </c>
      <c r="N2950" s="5">
        <v>15001002</v>
      </c>
      <c r="O2950" s="1" t="s">
        <v>21</v>
      </c>
      <c r="P2950" s="1" t="s">
        <v>57</v>
      </c>
      <c r="Q2950" s="107" t="s">
        <v>3182</v>
      </c>
      <c r="R2950" s="16" t="s">
        <v>3058</v>
      </c>
      <c r="S2950" s="1" t="s">
        <v>2776</v>
      </c>
      <c r="T2950" s="62" t="s">
        <v>3183</v>
      </c>
    </row>
    <row r="2951" spans="1:20" ht="95.1" customHeight="1" x14ac:dyDescent="0.25">
      <c r="A2951" s="121" t="s">
        <v>2280</v>
      </c>
      <c r="B2951" s="107">
        <v>2500</v>
      </c>
      <c r="C2951" s="107" t="s">
        <v>1496</v>
      </c>
      <c r="D2951" s="107" t="s">
        <v>3043</v>
      </c>
      <c r="E2951" s="1" t="s">
        <v>887</v>
      </c>
      <c r="F2951" s="63">
        <v>6513299400001</v>
      </c>
      <c r="G2951" s="1" t="s">
        <v>44</v>
      </c>
      <c r="H2951" s="45">
        <v>48</v>
      </c>
      <c r="I2951" s="106" t="s">
        <v>3956</v>
      </c>
      <c r="J2951" s="1" t="s">
        <v>57</v>
      </c>
      <c r="K2951" s="107" t="s">
        <v>3314</v>
      </c>
      <c r="L2951" s="9">
        <v>2.72</v>
      </c>
      <c r="M2951" s="108">
        <v>130.4</v>
      </c>
      <c r="N2951" s="5">
        <v>15001002</v>
      </c>
      <c r="O2951" s="1" t="s">
        <v>21</v>
      </c>
      <c r="P2951" s="1" t="s">
        <v>57</v>
      </c>
      <c r="Q2951" s="107" t="s">
        <v>3182</v>
      </c>
      <c r="R2951" s="16" t="s">
        <v>3058</v>
      </c>
      <c r="S2951" s="1" t="s">
        <v>2776</v>
      </c>
      <c r="T2951" s="62" t="s">
        <v>3183</v>
      </c>
    </row>
    <row r="2952" spans="1:20" ht="95.1" customHeight="1" x14ac:dyDescent="0.25">
      <c r="A2952" s="121" t="s">
        <v>2280</v>
      </c>
      <c r="B2952" s="107">
        <v>2500</v>
      </c>
      <c r="C2952" s="107" t="s">
        <v>1496</v>
      </c>
      <c r="D2952" s="107" t="s">
        <v>3043</v>
      </c>
      <c r="E2952" s="1" t="s">
        <v>887</v>
      </c>
      <c r="F2952" s="63">
        <v>6513074000001</v>
      </c>
      <c r="G2952" s="1" t="s">
        <v>44</v>
      </c>
      <c r="H2952" s="45">
        <v>48</v>
      </c>
      <c r="I2952" s="106" t="s">
        <v>3956</v>
      </c>
      <c r="J2952" s="1" t="s">
        <v>57</v>
      </c>
      <c r="K2952" s="107" t="s">
        <v>3315</v>
      </c>
      <c r="L2952" s="9">
        <v>5.52</v>
      </c>
      <c r="M2952" s="108">
        <v>264.8</v>
      </c>
      <c r="N2952" s="5">
        <v>15001002</v>
      </c>
      <c r="O2952" s="1" t="s">
        <v>21</v>
      </c>
      <c r="P2952" s="1" t="s">
        <v>57</v>
      </c>
      <c r="Q2952" s="107" t="s">
        <v>3182</v>
      </c>
      <c r="R2952" s="16" t="s">
        <v>3058</v>
      </c>
      <c r="S2952" s="1" t="s">
        <v>2776</v>
      </c>
      <c r="T2952" s="62" t="s">
        <v>3183</v>
      </c>
    </row>
    <row r="2953" spans="1:20" ht="95.1" customHeight="1" x14ac:dyDescent="0.25">
      <c r="A2953" s="121" t="s">
        <v>2280</v>
      </c>
      <c r="B2953" s="107">
        <v>2500</v>
      </c>
      <c r="C2953" s="107" t="s">
        <v>1496</v>
      </c>
      <c r="D2953" s="107" t="s">
        <v>3043</v>
      </c>
      <c r="E2953" s="1" t="s">
        <v>887</v>
      </c>
      <c r="F2953" s="63">
        <v>8530054800001</v>
      </c>
      <c r="G2953" s="1" t="s">
        <v>44</v>
      </c>
      <c r="H2953" s="45">
        <v>24</v>
      </c>
      <c r="I2953" s="106" t="s">
        <v>3956</v>
      </c>
      <c r="J2953" s="1" t="s">
        <v>57</v>
      </c>
      <c r="K2953" s="107" t="s">
        <v>3316</v>
      </c>
      <c r="L2953" s="9">
        <v>11.42</v>
      </c>
      <c r="M2953" s="108">
        <v>274.16000000000003</v>
      </c>
      <c r="N2953" s="5">
        <v>15001002</v>
      </c>
      <c r="O2953" s="1" t="s">
        <v>21</v>
      </c>
      <c r="P2953" s="1" t="s">
        <v>57</v>
      </c>
      <c r="Q2953" s="107" t="s">
        <v>3182</v>
      </c>
      <c r="R2953" s="16" t="s">
        <v>3058</v>
      </c>
      <c r="S2953" s="1" t="s">
        <v>2776</v>
      </c>
      <c r="T2953" s="62" t="s">
        <v>3183</v>
      </c>
    </row>
    <row r="2954" spans="1:20" ht="95.1" customHeight="1" x14ac:dyDescent="0.25">
      <c r="A2954" s="121" t="s">
        <v>2280</v>
      </c>
      <c r="B2954" s="107">
        <v>2500</v>
      </c>
      <c r="C2954" s="107" t="s">
        <v>1496</v>
      </c>
      <c r="D2954" s="107" t="s">
        <v>3043</v>
      </c>
      <c r="E2954" s="1" t="s">
        <v>887</v>
      </c>
      <c r="F2954" s="63">
        <v>1105422</v>
      </c>
      <c r="G2954" s="1" t="s">
        <v>44</v>
      </c>
      <c r="H2954" s="45">
        <v>120</v>
      </c>
      <c r="I2954" s="106" t="s">
        <v>3956</v>
      </c>
      <c r="J2954" s="1" t="s">
        <v>57</v>
      </c>
      <c r="K2954" s="107" t="s">
        <v>3317</v>
      </c>
      <c r="L2954" s="9">
        <v>8.83</v>
      </c>
      <c r="M2954" s="108">
        <v>1059.2</v>
      </c>
      <c r="N2954" s="5">
        <v>15001002</v>
      </c>
      <c r="O2954" s="1" t="s">
        <v>21</v>
      </c>
      <c r="P2954" s="1" t="s">
        <v>57</v>
      </c>
      <c r="Q2954" s="107" t="s">
        <v>3182</v>
      </c>
      <c r="R2954" s="16" t="s">
        <v>3058</v>
      </c>
      <c r="S2954" s="1" t="s">
        <v>2776</v>
      </c>
      <c r="T2954" s="62" t="s">
        <v>3183</v>
      </c>
    </row>
    <row r="2955" spans="1:20" ht="95.1" customHeight="1" x14ac:dyDescent="0.25">
      <c r="A2955" s="121" t="s">
        <v>2280</v>
      </c>
      <c r="B2955" s="107">
        <v>2500</v>
      </c>
      <c r="C2955" s="107" t="s">
        <v>1496</v>
      </c>
      <c r="D2955" s="107" t="s">
        <v>3043</v>
      </c>
      <c r="E2955" s="1" t="s">
        <v>887</v>
      </c>
      <c r="F2955" s="63">
        <v>1116504</v>
      </c>
      <c r="G2955" s="1" t="s">
        <v>44</v>
      </c>
      <c r="H2955" s="45">
        <v>8</v>
      </c>
      <c r="I2955" s="106" t="s">
        <v>3956</v>
      </c>
      <c r="J2955" s="1" t="s">
        <v>57</v>
      </c>
      <c r="K2955" s="107" t="s">
        <v>3318</v>
      </c>
      <c r="L2955" s="9">
        <v>38.1</v>
      </c>
      <c r="M2955" s="108">
        <v>304.83</v>
      </c>
      <c r="N2955" s="5">
        <v>15001002</v>
      </c>
      <c r="O2955" s="1" t="s">
        <v>21</v>
      </c>
      <c r="P2955" s="1" t="s">
        <v>57</v>
      </c>
      <c r="Q2955" s="107" t="s">
        <v>3182</v>
      </c>
      <c r="R2955" s="16" t="s">
        <v>3058</v>
      </c>
      <c r="S2955" s="1" t="s">
        <v>2776</v>
      </c>
      <c r="T2955" s="62" t="s">
        <v>3183</v>
      </c>
    </row>
    <row r="2956" spans="1:20" ht="95.1" customHeight="1" x14ac:dyDescent="0.25">
      <c r="A2956" s="121" t="s">
        <v>2280</v>
      </c>
      <c r="B2956" s="107">
        <v>2500</v>
      </c>
      <c r="C2956" s="107" t="s">
        <v>1496</v>
      </c>
      <c r="D2956" s="107" t="s">
        <v>3043</v>
      </c>
      <c r="E2956" s="1" t="s">
        <v>887</v>
      </c>
      <c r="F2956" s="63">
        <v>1088182</v>
      </c>
      <c r="G2956" s="1" t="s">
        <v>3039</v>
      </c>
      <c r="H2956" s="45">
        <v>15</v>
      </c>
      <c r="I2956" s="106" t="s">
        <v>3956</v>
      </c>
      <c r="J2956" s="1" t="s">
        <v>57</v>
      </c>
      <c r="K2956" s="107" t="s">
        <v>3319</v>
      </c>
      <c r="L2956" s="9">
        <v>68.069999999999993</v>
      </c>
      <c r="M2956" s="108">
        <v>1021</v>
      </c>
      <c r="N2956" s="5">
        <v>15001002</v>
      </c>
      <c r="O2956" s="1" t="s">
        <v>21</v>
      </c>
      <c r="P2956" s="1" t="s">
        <v>57</v>
      </c>
      <c r="Q2956" s="107" t="s">
        <v>3182</v>
      </c>
      <c r="R2956" s="16" t="s">
        <v>3058</v>
      </c>
      <c r="S2956" s="1" t="s">
        <v>2776</v>
      </c>
      <c r="T2956" s="62" t="s">
        <v>3183</v>
      </c>
    </row>
    <row r="2957" spans="1:20" ht="95.1" customHeight="1" x14ac:dyDescent="0.25">
      <c r="A2957" s="121" t="s">
        <v>2280</v>
      </c>
      <c r="B2957" s="107">
        <v>2500</v>
      </c>
      <c r="C2957" s="107" t="s">
        <v>1496</v>
      </c>
      <c r="D2957" s="107" t="s">
        <v>3043</v>
      </c>
      <c r="E2957" s="1" t="s">
        <v>887</v>
      </c>
      <c r="F2957" s="63">
        <v>1035181</v>
      </c>
      <c r="G2957" s="110" t="s">
        <v>1817</v>
      </c>
      <c r="H2957" s="45">
        <v>6</v>
      </c>
      <c r="I2957" s="106" t="s">
        <v>3956</v>
      </c>
      <c r="J2957" s="1" t="s">
        <v>57</v>
      </c>
      <c r="K2957" s="107" t="s">
        <v>3320</v>
      </c>
      <c r="L2957" s="9">
        <v>17.48</v>
      </c>
      <c r="M2957" s="108">
        <v>104.9</v>
      </c>
      <c r="N2957" s="5">
        <v>15001002</v>
      </c>
      <c r="O2957" s="1" t="s">
        <v>21</v>
      </c>
      <c r="P2957" s="1" t="s">
        <v>57</v>
      </c>
      <c r="Q2957" s="107" t="s">
        <v>3182</v>
      </c>
      <c r="R2957" s="16" t="s">
        <v>3058</v>
      </c>
      <c r="S2957" s="1" t="s">
        <v>2776</v>
      </c>
      <c r="T2957" s="62" t="s">
        <v>3183</v>
      </c>
    </row>
    <row r="2958" spans="1:20" ht="95.1" customHeight="1" x14ac:dyDescent="0.25">
      <c r="A2958" s="121" t="s">
        <v>2280</v>
      </c>
      <c r="B2958" s="107">
        <v>2500</v>
      </c>
      <c r="C2958" s="107" t="s">
        <v>1496</v>
      </c>
      <c r="D2958" s="107" t="s">
        <v>3043</v>
      </c>
      <c r="E2958" s="1" t="s">
        <v>887</v>
      </c>
      <c r="F2958" s="63">
        <v>6513078400001</v>
      </c>
      <c r="G2958" s="110" t="s">
        <v>1817</v>
      </c>
      <c r="H2958" s="45">
        <v>36</v>
      </c>
      <c r="I2958" s="106" t="s">
        <v>3956</v>
      </c>
      <c r="J2958" s="1" t="s">
        <v>57</v>
      </c>
      <c r="K2958" s="107" t="s">
        <v>3321</v>
      </c>
      <c r="L2958" s="9">
        <v>19.88</v>
      </c>
      <c r="M2958" s="108">
        <v>715.8</v>
      </c>
      <c r="N2958" s="5">
        <v>15001002</v>
      </c>
      <c r="O2958" s="1" t="s">
        <v>21</v>
      </c>
      <c r="P2958" s="1" t="s">
        <v>57</v>
      </c>
      <c r="Q2958" s="107" t="s">
        <v>3182</v>
      </c>
      <c r="R2958" s="16" t="s">
        <v>3058</v>
      </c>
      <c r="S2958" s="1" t="s">
        <v>2776</v>
      </c>
      <c r="T2958" s="62" t="s">
        <v>3183</v>
      </c>
    </row>
    <row r="2959" spans="1:20" ht="95.1" customHeight="1" x14ac:dyDescent="0.25">
      <c r="A2959" s="121" t="s">
        <v>2280</v>
      </c>
      <c r="B2959" s="107">
        <v>2500</v>
      </c>
      <c r="C2959" s="107" t="s">
        <v>1496</v>
      </c>
      <c r="D2959" s="107" t="s">
        <v>3043</v>
      </c>
      <c r="E2959" s="1" t="s">
        <v>887</v>
      </c>
      <c r="F2959" s="63">
        <v>1088191</v>
      </c>
      <c r="G2959" s="1" t="s">
        <v>3039</v>
      </c>
      <c r="H2959" s="45">
        <v>8</v>
      </c>
      <c r="I2959" s="106" t="s">
        <v>3956</v>
      </c>
      <c r="J2959" s="1" t="s">
        <v>57</v>
      </c>
      <c r="K2959" s="107" t="s">
        <v>3322</v>
      </c>
      <c r="L2959" s="9">
        <v>284.60000000000002</v>
      </c>
      <c r="M2959" s="108">
        <v>2276.77</v>
      </c>
      <c r="N2959" s="5">
        <v>15001002</v>
      </c>
      <c r="O2959" s="1" t="s">
        <v>21</v>
      </c>
      <c r="P2959" s="1" t="s">
        <v>57</v>
      </c>
      <c r="Q2959" s="107" t="s">
        <v>3182</v>
      </c>
      <c r="R2959" s="16" t="s">
        <v>3058</v>
      </c>
      <c r="S2959" s="1" t="s">
        <v>2776</v>
      </c>
      <c r="T2959" s="62" t="s">
        <v>3183</v>
      </c>
    </row>
    <row r="2960" spans="1:20" ht="95.1" customHeight="1" x14ac:dyDescent="0.25">
      <c r="A2960" s="121" t="s">
        <v>2280</v>
      </c>
      <c r="B2960" s="107">
        <v>2500</v>
      </c>
      <c r="C2960" s="107" t="s">
        <v>1496</v>
      </c>
      <c r="D2960" s="107" t="s">
        <v>3043</v>
      </c>
      <c r="E2960" s="1" t="s">
        <v>887</v>
      </c>
      <c r="F2960" s="63">
        <v>6513080800003</v>
      </c>
      <c r="G2960" s="1" t="s">
        <v>3039</v>
      </c>
      <c r="H2960" s="45">
        <v>18</v>
      </c>
      <c r="I2960" s="106" t="s">
        <v>3956</v>
      </c>
      <c r="J2960" s="1" t="s">
        <v>57</v>
      </c>
      <c r="K2960" s="107" t="s">
        <v>3323</v>
      </c>
      <c r="L2960" s="9">
        <v>219.13</v>
      </c>
      <c r="M2960" s="108">
        <v>3944.34</v>
      </c>
      <c r="N2960" s="5">
        <v>15001002</v>
      </c>
      <c r="O2960" s="1" t="s">
        <v>21</v>
      </c>
      <c r="P2960" s="1" t="s">
        <v>57</v>
      </c>
      <c r="Q2960" s="107" t="s">
        <v>3182</v>
      </c>
      <c r="R2960" s="16" t="s">
        <v>3058</v>
      </c>
      <c r="S2960" s="1" t="s">
        <v>2776</v>
      </c>
      <c r="T2960" s="62" t="s">
        <v>3183</v>
      </c>
    </row>
    <row r="2961" spans="1:20" ht="95.1" customHeight="1" x14ac:dyDescent="0.25">
      <c r="A2961" s="121" t="s">
        <v>2280</v>
      </c>
      <c r="B2961" s="107">
        <v>2500</v>
      </c>
      <c r="C2961" s="107" t="s">
        <v>1496</v>
      </c>
      <c r="D2961" s="107" t="s">
        <v>3043</v>
      </c>
      <c r="E2961" s="1" t="s">
        <v>887</v>
      </c>
      <c r="F2961" s="63">
        <v>1116471</v>
      </c>
      <c r="G2961" s="1" t="s">
        <v>3039</v>
      </c>
      <c r="H2961" s="45">
        <v>10</v>
      </c>
      <c r="I2961" s="106" t="s">
        <v>3956</v>
      </c>
      <c r="J2961" s="1" t="s">
        <v>57</v>
      </c>
      <c r="K2961" s="107" t="s">
        <v>3324</v>
      </c>
      <c r="L2961" s="9">
        <v>57.9</v>
      </c>
      <c r="M2961" s="108">
        <v>579</v>
      </c>
      <c r="N2961" s="5">
        <v>15001002</v>
      </c>
      <c r="O2961" s="1" t="s">
        <v>21</v>
      </c>
      <c r="P2961" s="1" t="s">
        <v>57</v>
      </c>
      <c r="Q2961" s="107" t="s">
        <v>3182</v>
      </c>
      <c r="R2961" s="16" t="s">
        <v>3058</v>
      </c>
      <c r="S2961" s="1" t="s">
        <v>2776</v>
      </c>
      <c r="T2961" s="62" t="s">
        <v>3183</v>
      </c>
    </row>
    <row r="2962" spans="1:20" ht="95.1" customHeight="1" x14ac:dyDescent="0.25">
      <c r="A2962" s="121" t="s">
        <v>2280</v>
      </c>
      <c r="B2962" s="107">
        <v>2500</v>
      </c>
      <c r="C2962" s="107" t="s">
        <v>1496</v>
      </c>
      <c r="D2962" s="107" t="s">
        <v>3043</v>
      </c>
      <c r="E2962" s="1" t="s">
        <v>887</v>
      </c>
      <c r="F2962" s="63">
        <v>1116468</v>
      </c>
      <c r="G2962" s="1" t="s">
        <v>3039</v>
      </c>
      <c r="H2962" s="45">
        <v>15</v>
      </c>
      <c r="I2962" s="106" t="s">
        <v>3956</v>
      </c>
      <c r="J2962" s="1" t="s">
        <v>57</v>
      </c>
      <c r="K2962" s="107" t="s">
        <v>3325</v>
      </c>
      <c r="L2962" s="9">
        <v>62.57</v>
      </c>
      <c r="M2962" s="108">
        <v>938.5</v>
      </c>
      <c r="N2962" s="5">
        <v>15001002</v>
      </c>
      <c r="O2962" s="1" t="s">
        <v>21</v>
      </c>
      <c r="P2962" s="1" t="s">
        <v>57</v>
      </c>
      <c r="Q2962" s="107" t="s">
        <v>3182</v>
      </c>
      <c r="R2962" s="16" t="s">
        <v>3058</v>
      </c>
      <c r="S2962" s="1" t="s">
        <v>2776</v>
      </c>
      <c r="T2962" s="62" t="s">
        <v>3183</v>
      </c>
    </row>
    <row r="2963" spans="1:20" ht="95.1" customHeight="1" x14ac:dyDescent="0.25">
      <c r="A2963" s="121" t="s">
        <v>2280</v>
      </c>
      <c r="B2963" s="107">
        <v>2500</v>
      </c>
      <c r="C2963" s="107" t="s">
        <v>1496</v>
      </c>
      <c r="D2963" s="107" t="s">
        <v>3043</v>
      </c>
      <c r="E2963" s="1" t="s">
        <v>887</v>
      </c>
      <c r="F2963" s="63">
        <v>1116470</v>
      </c>
      <c r="G2963" s="1" t="s">
        <v>3039</v>
      </c>
      <c r="H2963" s="45">
        <v>12</v>
      </c>
      <c r="I2963" s="106" t="s">
        <v>3956</v>
      </c>
      <c r="J2963" s="1" t="s">
        <v>57</v>
      </c>
      <c r="K2963" s="107" t="s">
        <v>3326</v>
      </c>
      <c r="L2963" s="9">
        <v>55.78</v>
      </c>
      <c r="M2963" s="108">
        <v>669.32</v>
      </c>
      <c r="N2963" s="5">
        <v>15001002</v>
      </c>
      <c r="O2963" s="1" t="s">
        <v>21</v>
      </c>
      <c r="P2963" s="1" t="s">
        <v>57</v>
      </c>
      <c r="Q2963" s="107" t="s">
        <v>3182</v>
      </c>
      <c r="R2963" s="16" t="s">
        <v>3058</v>
      </c>
      <c r="S2963" s="1" t="s">
        <v>2776</v>
      </c>
      <c r="T2963" s="62" t="s">
        <v>3183</v>
      </c>
    </row>
    <row r="2964" spans="1:20" ht="95.1" customHeight="1" x14ac:dyDescent="0.25">
      <c r="A2964" s="121" t="s">
        <v>2280</v>
      </c>
      <c r="B2964" s="107">
        <v>2500</v>
      </c>
      <c r="C2964" s="107" t="s">
        <v>1496</v>
      </c>
      <c r="D2964" s="107" t="s">
        <v>3043</v>
      </c>
      <c r="E2964" s="1" t="s">
        <v>887</v>
      </c>
      <c r="F2964" s="63">
        <v>1116469</v>
      </c>
      <c r="G2964" s="1" t="s">
        <v>44</v>
      </c>
      <c r="H2964" s="45">
        <v>96</v>
      </c>
      <c r="I2964" s="106" t="s">
        <v>3956</v>
      </c>
      <c r="J2964" s="1" t="s">
        <v>57</v>
      </c>
      <c r="K2964" s="107" t="s">
        <v>3327</v>
      </c>
      <c r="L2964" s="9">
        <v>4.32</v>
      </c>
      <c r="M2964" s="108">
        <v>414.72</v>
      </c>
      <c r="N2964" s="5">
        <v>15001002</v>
      </c>
      <c r="O2964" s="1" t="s">
        <v>21</v>
      </c>
      <c r="P2964" s="1" t="s">
        <v>57</v>
      </c>
      <c r="Q2964" s="107" t="s">
        <v>3182</v>
      </c>
      <c r="R2964" s="16" t="s">
        <v>3058</v>
      </c>
      <c r="S2964" s="1" t="s">
        <v>2776</v>
      </c>
      <c r="T2964" s="62" t="s">
        <v>3183</v>
      </c>
    </row>
    <row r="2965" spans="1:20" ht="95.1" customHeight="1" x14ac:dyDescent="0.25">
      <c r="A2965" s="121" t="s">
        <v>2280</v>
      </c>
      <c r="B2965" s="107">
        <v>2500</v>
      </c>
      <c r="C2965" s="107" t="s">
        <v>1496</v>
      </c>
      <c r="D2965" s="107" t="s">
        <v>3043</v>
      </c>
      <c r="E2965" s="1" t="s">
        <v>887</v>
      </c>
      <c r="F2965" s="63">
        <v>1116474</v>
      </c>
      <c r="G2965" s="1" t="s">
        <v>44</v>
      </c>
      <c r="H2965" s="45">
        <v>480</v>
      </c>
      <c r="I2965" s="106" t="s">
        <v>3956</v>
      </c>
      <c r="J2965" s="1" t="s">
        <v>57</v>
      </c>
      <c r="K2965" s="107" t="s">
        <v>3328</v>
      </c>
      <c r="L2965" s="9">
        <v>9.39</v>
      </c>
      <c r="M2965" s="108">
        <v>4507.2</v>
      </c>
      <c r="N2965" s="5">
        <v>15001002</v>
      </c>
      <c r="O2965" s="1" t="s">
        <v>21</v>
      </c>
      <c r="P2965" s="1" t="s">
        <v>57</v>
      </c>
      <c r="Q2965" s="107" t="s">
        <v>3182</v>
      </c>
      <c r="R2965" s="16" t="s">
        <v>3058</v>
      </c>
      <c r="S2965" s="1" t="s">
        <v>2776</v>
      </c>
      <c r="T2965" s="62" t="s">
        <v>3183</v>
      </c>
    </row>
    <row r="2966" spans="1:20" ht="95.1" customHeight="1" x14ac:dyDescent="0.25">
      <c r="A2966" s="121" t="s">
        <v>2280</v>
      </c>
      <c r="B2966" s="107">
        <v>2500</v>
      </c>
      <c r="C2966" s="107" t="s">
        <v>1496</v>
      </c>
      <c r="D2966" s="107" t="s">
        <v>3043</v>
      </c>
      <c r="E2966" s="1" t="s">
        <v>887</v>
      </c>
      <c r="F2966" s="63">
        <v>116473</v>
      </c>
      <c r="G2966" s="1" t="s">
        <v>44</v>
      </c>
      <c r="H2966" s="45">
        <v>480</v>
      </c>
      <c r="I2966" s="106" t="s">
        <v>3956</v>
      </c>
      <c r="J2966" s="1" t="s">
        <v>57</v>
      </c>
      <c r="K2966" s="107" t="s">
        <v>3329</v>
      </c>
      <c r="L2966" s="9">
        <v>10.57</v>
      </c>
      <c r="M2966" s="108">
        <v>5073.6000000000004</v>
      </c>
      <c r="N2966" s="5">
        <v>15001002</v>
      </c>
      <c r="O2966" s="1" t="s">
        <v>21</v>
      </c>
      <c r="P2966" s="1" t="s">
        <v>57</v>
      </c>
      <c r="Q2966" s="107" t="s">
        <v>3182</v>
      </c>
      <c r="R2966" s="16" t="s">
        <v>3058</v>
      </c>
      <c r="S2966" s="1" t="s">
        <v>2776</v>
      </c>
      <c r="T2966" s="62" t="s">
        <v>3183</v>
      </c>
    </row>
    <row r="2967" spans="1:20" ht="95.1" customHeight="1" x14ac:dyDescent="0.25">
      <c r="A2967" s="121" t="s">
        <v>2280</v>
      </c>
      <c r="B2967" s="107">
        <v>2500</v>
      </c>
      <c r="C2967" s="107" t="s">
        <v>1496</v>
      </c>
      <c r="D2967" s="107" t="s">
        <v>3043</v>
      </c>
      <c r="E2967" s="1" t="s">
        <v>887</v>
      </c>
      <c r="F2967" s="63">
        <v>1116472</v>
      </c>
      <c r="G2967" s="1" t="s">
        <v>44</v>
      </c>
      <c r="H2967" s="45">
        <v>720</v>
      </c>
      <c r="I2967" s="106" t="s">
        <v>3956</v>
      </c>
      <c r="J2967" s="1" t="s">
        <v>57</v>
      </c>
      <c r="K2967" s="107" t="s">
        <v>3330</v>
      </c>
      <c r="L2967" s="9">
        <v>10.57</v>
      </c>
      <c r="M2967" s="108">
        <v>7610.4</v>
      </c>
      <c r="N2967" s="5">
        <v>15001002</v>
      </c>
      <c r="O2967" s="1" t="s">
        <v>21</v>
      </c>
      <c r="P2967" s="1" t="s">
        <v>57</v>
      </c>
      <c r="Q2967" s="107" t="s">
        <v>3182</v>
      </c>
      <c r="R2967" s="16" t="s">
        <v>3058</v>
      </c>
      <c r="S2967" s="1" t="s">
        <v>2776</v>
      </c>
      <c r="T2967" s="62" t="s">
        <v>3183</v>
      </c>
    </row>
    <row r="2968" spans="1:20" ht="95.1" customHeight="1" x14ac:dyDescent="0.25">
      <c r="A2968" s="121" t="s">
        <v>2280</v>
      </c>
      <c r="B2968" s="107">
        <v>2500</v>
      </c>
      <c r="C2968" s="107" t="s">
        <v>1496</v>
      </c>
      <c r="D2968" s="107" t="s">
        <v>3043</v>
      </c>
      <c r="E2968" s="1" t="s">
        <v>887</v>
      </c>
      <c r="F2968" s="63">
        <v>61461</v>
      </c>
      <c r="G2968" s="1" t="s">
        <v>44</v>
      </c>
      <c r="H2968" s="45">
        <v>288</v>
      </c>
      <c r="I2968" s="106" t="s">
        <v>3956</v>
      </c>
      <c r="J2968" s="1" t="s">
        <v>57</v>
      </c>
      <c r="K2968" s="107" t="s">
        <v>3331</v>
      </c>
      <c r="L2968" s="9">
        <v>5.73</v>
      </c>
      <c r="M2968" s="108">
        <v>1650.24</v>
      </c>
      <c r="N2968" s="5">
        <v>15001002</v>
      </c>
      <c r="O2968" s="1" t="s">
        <v>21</v>
      </c>
      <c r="P2968" s="1" t="s">
        <v>57</v>
      </c>
      <c r="Q2968" s="107" t="s">
        <v>3182</v>
      </c>
      <c r="R2968" s="16" t="s">
        <v>3058</v>
      </c>
      <c r="S2968" s="1" t="s">
        <v>2776</v>
      </c>
      <c r="T2968" s="62" t="s">
        <v>3183</v>
      </c>
    </row>
    <row r="2969" spans="1:20" ht="95.1" customHeight="1" x14ac:dyDescent="0.25">
      <c r="A2969" s="121" t="s">
        <v>2280</v>
      </c>
      <c r="B2969" s="107">
        <v>2500</v>
      </c>
      <c r="C2969" s="107" t="s">
        <v>1496</v>
      </c>
      <c r="D2969" s="107" t="s">
        <v>3043</v>
      </c>
      <c r="E2969" s="1" t="s">
        <v>887</v>
      </c>
      <c r="F2969" s="63">
        <v>1010673</v>
      </c>
      <c r="G2969" s="107" t="s">
        <v>3044</v>
      </c>
      <c r="H2969" s="45">
        <v>124</v>
      </c>
      <c r="I2969" s="106" t="s">
        <v>3956</v>
      </c>
      <c r="J2969" s="1" t="s">
        <v>57</v>
      </c>
      <c r="K2969" s="107" t="s">
        <v>3332</v>
      </c>
      <c r="L2969" s="9">
        <v>15.57</v>
      </c>
      <c r="M2969" s="108">
        <v>1930.27</v>
      </c>
      <c r="N2969" s="5">
        <v>15001002</v>
      </c>
      <c r="O2969" s="1" t="s">
        <v>21</v>
      </c>
      <c r="P2969" s="1" t="s">
        <v>57</v>
      </c>
      <c r="Q2969" s="107" t="s">
        <v>3182</v>
      </c>
      <c r="R2969" s="16" t="s">
        <v>3058</v>
      </c>
      <c r="S2969" s="1" t="s">
        <v>2776</v>
      </c>
      <c r="T2969" s="62" t="s">
        <v>3183</v>
      </c>
    </row>
    <row r="2970" spans="1:20" ht="95.1" customHeight="1" x14ac:dyDescent="0.25">
      <c r="A2970" s="121" t="s">
        <v>2280</v>
      </c>
      <c r="B2970" s="107">
        <v>2500</v>
      </c>
      <c r="C2970" s="107" t="s">
        <v>1496</v>
      </c>
      <c r="D2970" s="107" t="s">
        <v>3043</v>
      </c>
      <c r="E2970" s="1" t="s">
        <v>887</v>
      </c>
      <c r="F2970" s="63">
        <v>1116501</v>
      </c>
      <c r="G2970" s="110" t="s">
        <v>1817</v>
      </c>
      <c r="H2970" s="45">
        <v>16</v>
      </c>
      <c r="I2970" s="106" t="s">
        <v>3956</v>
      </c>
      <c r="J2970" s="1" t="s">
        <v>57</v>
      </c>
      <c r="K2970" s="107" t="s">
        <v>3333</v>
      </c>
      <c r="L2970" s="9">
        <v>64.58</v>
      </c>
      <c r="M2970" s="108">
        <v>1033.28</v>
      </c>
      <c r="N2970" s="5">
        <v>15001002</v>
      </c>
      <c r="O2970" s="1" t="s">
        <v>21</v>
      </c>
      <c r="P2970" s="1" t="s">
        <v>57</v>
      </c>
      <c r="Q2970" s="107" t="s">
        <v>3182</v>
      </c>
      <c r="R2970" s="16" t="s">
        <v>3058</v>
      </c>
      <c r="S2970" s="1" t="s">
        <v>2776</v>
      </c>
      <c r="T2970" s="62" t="s">
        <v>3183</v>
      </c>
    </row>
    <row r="2971" spans="1:20" ht="95.1" customHeight="1" x14ac:dyDescent="0.25">
      <c r="A2971" s="121" t="s">
        <v>2280</v>
      </c>
      <c r="B2971" s="107">
        <v>2500</v>
      </c>
      <c r="C2971" s="107" t="s">
        <v>1496</v>
      </c>
      <c r="D2971" s="107" t="s">
        <v>3043</v>
      </c>
      <c r="E2971" s="1" t="s">
        <v>887</v>
      </c>
      <c r="F2971" s="63">
        <v>1116502</v>
      </c>
      <c r="G2971" s="110" t="s">
        <v>1817</v>
      </c>
      <c r="H2971" s="45">
        <v>12</v>
      </c>
      <c r="I2971" s="106" t="s">
        <v>3956</v>
      </c>
      <c r="J2971" s="1" t="s">
        <v>57</v>
      </c>
      <c r="K2971" s="107" t="s">
        <v>3334</v>
      </c>
      <c r="L2971" s="9">
        <v>64.58</v>
      </c>
      <c r="M2971" s="108">
        <v>774.96</v>
      </c>
      <c r="N2971" s="5">
        <v>15001002</v>
      </c>
      <c r="O2971" s="1" t="s">
        <v>21</v>
      </c>
      <c r="P2971" s="1" t="s">
        <v>57</v>
      </c>
      <c r="Q2971" s="107" t="s">
        <v>3182</v>
      </c>
      <c r="R2971" s="16" t="s">
        <v>3058</v>
      </c>
      <c r="S2971" s="1" t="s">
        <v>2776</v>
      </c>
      <c r="T2971" s="62" t="s">
        <v>3183</v>
      </c>
    </row>
    <row r="2972" spans="1:20" ht="95.1" customHeight="1" x14ac:dyDescent="0.25">
      <c r="A2972" s="121" t="s">
        <v>2280</v>
      </c>
      <c r="B2972" s="107">
        <v>2500</v>
      </c>
      <c r="C2972" s="107" t="s">
        <v>1496</v>
      </c>
      <c r="D2972" s="107" t="s">
        <v>3043</v>
      </c>
      <c r="E2972" s="1" t="s">
        <v>887</v>
      </c>
      <c r="F2972" s="63">
        <v>1116503</v>
      </c>
      <c r="G2972" s="110" t="s">
        <v>1817</v>
      </c>
      <c r="H2972" s="45">
        <v>8</v>
      </c>
      <c r="I2972" s="106" t="s">
        <v>3956</v>
      </c>
      <c r="J2972" s="1" t="s">
        <v>57</v>
      </c>
      <c r="K2972" s="107" t="s">
        <v>3335</v>
      </c>
      <c r="L2972" s="9">
        <v>64.58</v>
      </c>
      <c r="M2972" s="108">
        <v>516.64</v>
      </c>
      <c r="N2972" s="5">
        <v>15001002</v>
      </c>
      <c r="O2972" s="1" t="s">
        <v>21</v>
      </c>
      <c r="P2972" s="1" t="s">
        <v>57</v>
      </c>
      <c r="Q2972" s="107" t="s">
        <v>3182</v>
      </c>
      <c r="R2972" s="16" t="s">
        <v>3058</v>
      </c>
      <c r="S2972" s="1" t="s">
        <v>2776</v>
      </c>
      <c r="T2972" s="62" t="s">
        <v>3183</v>
      </c>
    </row>
    <row r="2973" spans="1:20" ht="95.1" customHeight="1" x14ac:dyDescent="0.25">
      <c r="A2973" s="121" t="s">
        <v>2280</v>
      </c>
      <c r="B2973" s="107">
        <v>2500</v>
      </c>
      <c r="C2973" s="107" t="s">
        <v>1496</v>
      </c>
      <c r="D2973" s="107" t="s">
        <v>3043</v>
      </c>
      <c r="E2973" s="1" t="s">
        <v>887</v>
      </c>
      <c r="F2973" s="63">
        <v>6513075700001</v>
      </c>
      <c r="G2973" s="1" t="s">
        <v>44</v>
      </c>
      <c r="H2973" s="45">
        <v>60</v>
      </c>
      <c r="I2973" s="106" t="s">
        <v>3956</v>
      </c>
      <c r="J2973" s="1" t="s">
        <v>57</v>
      </c>
      <c r="K2973" s="107" t="s">
        <v>3336</v>
      </c>
      <c r="L2973" s="9">
        <v>34.99</v>
      </c>
      <c r="M2973" s="108">
        <v>2099.1999999999998</v>
      </c>
      <c r="N2973" s="5">
        <v>15001002</v>
      </c>
      <c r="O2973" s="1" t="s">
        <v>21</v>
      </c>
      <c r="P2973" s="1" t="s">
        <v>57</v>
      </c>
      <c r="Q2973" s="107" t="s">
        <v>3182</v>
      </c>
      <c r="R2973" s="16" t="s">
        <v>3058</v>
      </c>
      <c r="S2973" s="1" t="s">
        <v>2776</v>
      </c>
      <c r="T2973" s="62" t="s">
        <v>3183</v>
      </c>
    </row>
    <row r="2974" spans="1:20" ht="95.1" customHeight="1" x14ac:dyDescent="0.25">
      <c r="A2974" s="121" t="s">
        <v>2280</v>
      </c>
      <c r="B2974" s="107">
        <v>2500</v>
      </c>
      <c r="C2974" s="107" t="s">
        <v>1496</v>
      </c>
      <c r="D2974" s="107" t="s">
        <v>3043</v>
      </c>
      <c r="E2974" s="1" t="s">
        <v>887</v>
      </c>
      <c r="F2974" s="63">
        <v>1049943</v>
      </c>
      <c r="G2974" s="1" t="s">
        <v>44</v>
      </c>
      <c r="H2974" s="45">
        <v>50</v>
      </c>
      <c r="I2974" s="106" t="s">
        <v>3956</v>
      </c>
      <c r="J2974" s="1" t="s">
        <v>57</v>
      </c>
      <c r="K2974" s="107" t="s">
        <v>3337</v>
      </c>
      <c r="L2974" s="9">
        <v>8.31</v>
      </c>
      <c r="M2974" s="108">
        <v>415.33</v>
      </c>
      <c r="N2974" s="5">
        <v>15001002</v>
      </c>
      <c r="O2974" s="1" t="s">
        <v>21</v>
      </c>
      <c r="P2974" s="1" t="s">
        <v>57</v>
      </c>
      <c r="Q2974" s="107" t="s">
        <v>3182</v>
      </c>
      <c r="R2974" s="16" t="s">
        <v>3058</v>
      </c>
      <c r="S2974" s="1" t="s">
        <v>2776</v>
      </c>
      <c r="T2974" s="62" t="s">
        <v>3183</v>
      </c>
    </row>
    <row r="2975" spans="1:20" ht="95.1" customHeight="1" x14ac:dyDescent="0.25">
      <c r="A2975" s="121" t="s">
        <v>2280</v>
      </c>
      <c r="B2975" s="107">
        <v>2500</v>
      </c>
      <c r="C2975" s="107" t="s">
        <v>1496</v>
      </c>
      <c r="D2975" s="107" t="s">
        <v>3043</v>
      </c>
      <c r="E2975" s="1" t="s">
        <v>887</v>
      </c>
      <c r="F2975" s="63">
        <v>6513074300001</v>
      </c>
      <c r="G2975" s="110" t="s">
        <v>1817</v>
      </c>
      <c r="H2975" s="45">
        <v>80</v>
      </c>
      <c r="I2975" s="106" t="s">
        <v>3956</v>
      </c>
      <c r="J2975" s="1" t="s">
        <v>57</v>
      </c>
      <c r="K2975" s="107" t="s">
        <v>3338</v>
      </c>
      <c r="L2975" s="9">
        <v>13.31</v>
      </c>
      <c r="M2975" s="108">
        <v>1065.07</v>
      </c>
      <c r="N2975" s="5">
        <v>15001002</v>
      </c>
      <c r="O2975" s="1" t="s">
        <v>21</v>
      </c>
      <c r="P2975" s="1" t="s">
        <v>57</v>
      </c>
      <c r="Q2975" s="107" t="s">
        <v>3182</v>
      </c>
      <c r="R2975" s="16" t="s">
        <v>3058</v>
      </c>
      <c r="S2975" s="1" t="s">
        <v>2776</v>
      </c>
      <c r="T2975" s="62" t="s">
        <v>3183</v>
      </c>
    </row>
    <row r="2976" spans="1:20" ht="95.1" customHeight="1" x14ac:dyDescent="0.25">
      <c r="A2976" s="121" t="s">
        <v>2280</v>
      </c>
      <c r="B2976" s="107">
        <v>2500</v>
      </c>
      <c r="C2976" s="107" t="s">
        <v>1496</v>
      </c>
      <c r="D2976" s="107" t="s">
        <v>3043</v>
      </c>
      <c r="E2976" s="1" t="s">
        <v>887</v>
      </c>
      <c r="F2976" s="63">
        <v>374821</v>
      </c>
      <c r="G2976" s="110" t="s">
        <v>1817</v>
      </c>
      <c r="H2976" s="45">
        <v>20</v>
      </c>
      <c r="I2976" s="106" t="s">
        <v>3956</v>
      </c>
      <c r="J2976" s="1" t="s">
        <v>57</v>
      </c>
      <c r="K2976" s="107" t="s">
        <v>3339</v>
      </c>
      <c r="L2976" s="9">
        <v>21.18</v>
      </c>
      <c r="M2976" s="108">
        <v>423.6</v>
      </c>
      <c r="N2976" s="5">
        <v>15001002</v>
      </c>
      <c r="O2976" s="1" t="s">
        <v>21</v>
      </c>
      <c r="P2976" s="1" t="s">
        <v>57</v>
      </c>
      <c r="Q2976" s="107" t="s">
        <v>3182</v>
      </c>
      <c r="R2976" s="16" t="s">
        <v>3058</v>
      </c>
      <c r="S2976" s="1" t="s">
        <v>2776</v>
      </c>
      <c r="T2976" s="62" t="s">
        <v>3183</v>
      </c>
    </row>
    <row r="2977" spans="1:20" ht="95.1" customHeight="1" x14ac:dyDescent="0.25">
      <c r="A2977" s="121" t="s">
        <v>2280</v>
      </c>
      <c r="B2977" s="107">
        <v>2500</v>
      </c>
      <c r="C2977" s="107" t="s">
        <v>1496</v>
      </c>
      <c r="D2977" s="107" t="s">
        <v>3043</v>
      </c>
      <c r="E2977" s="1" t="s">
        <v>887</v>
      </c>
      <c r="F2977" s="63">
        <v>6513075500002</v>
      </c>
      <c r="G2977" s="1" t="s">
        <v>44</v>
      </c>
      <c r="H2977" s="45">
        <v>45</v>
      </c>
      <c r="I2977" s="106" t="s">
        <v>3956</v>
      </c>
      <c r="J2977" s="1" t="s">
        <v>57</v>
      </c>
      <c r="K2977" s="107" t="s">
        <v>3340</v>
      </c>
      <c r="L2977" s="9">
        <v>8.2100000000000009</v>
      </c>
      <c r="M2977" s="108">
        <v>369.23</v>
      </c>
      <c r="N2977" s="5">
        <v>15001002</v>
      </c>
      <c r="O2977" s="1" t="s">
        <v>21</v>
      </c>
      <c r="P2977" s="1" t="s">
        <v>57</v>
      </c>
      <c r="Q2977" s="107" t="s">
        <v>3182</v>
      </c>
      <c r="R2977" s="16" t="s">
        <v>3058</v>
      </c>
      <c r="S2977" s="1" t="s">
        <v>2776</v>
      </c>
      <c r="T2977" s="62" t="s">
        <v>3183</v>
      </c>
    </row>
    <row r="2978" spans="1:20" ht="95.1" customHeight="1" x14ac:dyDescent="0.25">
      <c r="A2978" s="121" t="s">
        <v>2280</v>
      </c>
      <c r="B2978" s="107">
        <v>2500</v>
      </c>
      <c r="C2978" s="107" t="s">
        <v>1496</v>
      </c>
      <c r="D2978" s="107" t="s">
        <v>3043</v>
      </c>
      <c r="E2978" s="1" t="s">
        <v>887</v>
      </c>
      <c r="F2978" s="63">
        <v>6513075500001</v>
      </c>
      <c r="G2978" s="110" t="s">
        <v>3041</v>
      </c>
      <c r="H2978" s="45">
        <v>18</v>
      </c>
      <c r="I2978" s="106" t="s">
        <v>3956</v>
      </c>
      <c r="J2978" s="1" t="s">
        <v>57</v>
      </c>
      <c r="K2978" s="107" t="s">
        <v>3341</v>
      </c>
      <c r="L2978" s="9">
        <v>9.86</v>
      </c>
      <c r="M2978" s="108">
        <v>177.42</v>
      </c>
      <c r="N2978" s="5">
        <v>15001002</v>
      </c>
      <c r="O2978" s="1" t="s">
        <v>21</v>
      </c>
      <c r="P2978" s="1" t="s">
        <v>57</v>
      </c>
      <c r="Q2978" s="107" t="s">
        <v>3182</v>
      </c>
      <c r="R2978" s="16" t="s">
        <v>3058</v>
      </c>
      <c r="S2978" s="1" t="s">
        <v>2776</v>
      </c>
      <c r="T2978" s="62" t="s">
        <v>3183</v>
      </c>
    </row>
    <row r="2979" spans="1:20" ht="95.1" customHeight="1" x14ac:dyDescent="0.25">
      <c r="A2979" s="121" t="s">
        <v>2280</v>
      </c>
      <c r="B2979" s="107">
        <v>2500</v>
      </c>
      <c r="C2979" s="107" t="s">
        <v>1496</v>
      </c>
      <c r="D2979" s="107" t="s">
        <v>3043</v>
      </c>
      <c r="E2979" s="1" t="s">
        <v>887</v>
      </c>
      <c r="F2979" s="63">
        <v>55804</v>
      </c>
      <c r="G2979" s="1" t="s">
        <v>4051</v>
      </c>
      <c r="H2979" s="45">
        <v>24</v>
      </c>
      <c r="I2979" s="106" t="s">
        <v>3956</v>
      </c>
      <c r="J2979" s="1" t="s">
        <v>57</v>
      </c>
      <c r="K2979" s="107" t="s">
        <v>3342</v>
      </c>
      <c r="L2979" s="9">
        <v>27.06</v>
      </c>
      <c r="M2979" s="108">
        <v>649.36</v>
      </c>
      <c r="N2979" s="5">
        <v>15001002</v>
      </c>
      <c r="O2979" s="1" t="s">
        <v>21</v>
      </c>
      <c r="P2979" s="1" t="s">
        <v>57</v>
      </c>
      <c r="Q2979" s="107" t="s">
        <v>3182</v>
      </c>
      <c r="R2979" s="16" t="s">
        <v>3058</v>
      </c>
      <c r="S2979" s="1" t="s">
        <v>2776</v>
      </c>
      <c r="T2979" s="62" t="s">
        <v>3183</v>
      </c>
    </row>
    <row r="2980" spans="1:20" ht="95.1" customHeight="1" x14ac:dyDescent="0.25">
      <c r="A2980" s="121" t="s">
        <v>2280</v>
      </c>
      <c r="B2980" s="107">
        <v>2500</v>
      </c>
      <c r="C2980" s="107" t="s">
        <v>1496</v>
      </c>
      <c r="D2980" s="107" t="s">
        <v>3043</v>
      </c>
      <c r="E2980" s="1" t="s">
        <v>887</v>
      </c>
      <c r="F2980" s="63">
        <v>6513073700002</v>
      </c>
      <c r="G2980" s="1" t="s">
        <v>44</v>
      </c>
      <c r="H2980" s="45">
        <v>36</v>
      </c>
      <c r="I2980" s="106" t="s">
        <v>3956</v>
      </c>
      <c r="J2980" s="1" t="s">
        <v>57</v>
      </c>
      <c r="K2980" s="107" t="s">
        <v>3343</v>
      </c>
      <c r="L2980" s="9">
        <v>8.57</v>
      </c>
      <c r="M2980" s="108">
        <v>308.52</v>
      </c>
      <c r="N2980" s="5">
        <v>15001002</v>
      </c>
      <c r="O2980" s="1" t="s">
        <v>21</v>
      </c>
      <c r="P2980" s="1" t="s">
        <v>57</v>
      </c>
      <c r="Q2980" s="107" t="s">
        <v>3182</v>
      </c>
      <c r="R2980" s="16" t="s">
        <v>3058</v>
      </c>
      <c r="S2980" s="1" t="s">
        <v>2776</v>
      </c>
      <c r="T2980" s="62" t="s">
        <v>3183</v>
      </c>
    </row>
    <row r="2981" spans="1:20" ht="95.1" customHeight="1" x14ac:dyDescent="0.25">
      <c r="A2981" s="121" t="s">
        <v>2280</v>
      </c>
      <c r="B2981" s="107">
        <v>2500</v>
      </c>
      <c r="C2981" s="107" t="s">
        <v>1496</v>
      </c>
      <c r="D2981" s="107" t="s">
        <v>3043</v>
      </c>
      <c r="E2981" s="1" t="s">
        <v>887</v>
      </c>
      <c r="F2981" s="63">
        <v>1005210</v>
      </c>
      <c r="G2981" s="1" t="s">
        <v>44</v>
      </c>
      <c r="H2981" s="45">
        <v>26</v>
      </c>
      <c r="I2981" s="106" t="s">
        <v>3956</v>
      </c>
      <c r="J2981" s="1" t="s">
        <v>57</v>
      </c>
      <c r="K2981" s="107" t="s">
        <v>3344</v>
      </c>
      <c r="L2981" s="9">
        <v>40.36</v>
      </c>
      <c r="M2981" s="108">
        <v>1049.27</v>
      </c>
      <c r="N2981" s="5">
        <v>15001002</v>
      </c>
      <c r="O2981" s="1" t="s">
        <v>21</v>
      </c>
      <c r="P2981" s="1" t="s">
        <v>57</v>
      </c>
      <c r="Q2981" s="107" t="s">
        <v>3182</v>
      </c>
      <c r="R2981" s="16" t="s">
        <v>3058</v>
      </c>
      <c r="S2981" s="1" t="s">
        <v>2776</v>
      </c>
      <c r="T2981" s="62" t="s">
        <v>3183</v>
      </c>
    </row>
    <row r="2982" spans="1:20" ht="95.1" customHeight="1" x14ac:dyDescent="0.25">
      <c r="A2982" s="121" t="s">
        <v>2280</v>
      </c>
      <c r="B2982" s="107">
        <v>2500</v>
      </c>
      <c r="C2982" s="107" t="s">
        <v>1496</v>
      </c>
      <c r="D2982" s="107" t="s">
        <v>3043</v>
      </c>
      <c r="E2982" s="1" t="s">
        <v>887</v>
      </c>
      <c r="F2982" s="63">
        <v>1005211</v>
      </c>
      <c r="G2982" s="1" t="s">
        <v>44</v>
      </c>
      <c r="H2982" s="45">
        <v>26</v>
      </c>
      <c r="I2982" s="106" t="s">
        <v>3956</v>
      </c>
      <c r="J2982" s="1" t="s">
        <v>57</v>
      </c>
      <c r="K2982" s="107" t="s">
        <v>3345</v>
      </c>
      <c r="L2982" s="9">
        <v>60.52</v>
      </c>
      <c r="M2982" s="108">
        <v>1573.52</v>
      </c>
      <c r="N2982" s="5">
        <v>15001002</v>
      </c>
      <c r="O2982" s="1" t="s">
        <v>21</v>
      </c>
      <c r="P2982" s="1" t="s">
        <v>57</v>
      </c>
      <c r="Q2982" s="107" t="s">
        <v>3182</v>
      </c>
      <c r="R2982" s="16" t="s">
        <v>3058</v>
      </c>
      <c r="S2982" s="1" t="s">
        <v>2776</v>
      </c>
      <c r="T2982" s="62" t="s">
        <v>3183</v>
      </c>
    </row>
    <row r="2983" spans="1:20" ht="95.1" customHeight="1" x14ac:dyDescent="0.25">
      <c r="A2983" s="121" t="s">
        <v>2280</v>
      </c>
      <c r="B2983" s="107">
        <v>2500</v>
      </c>
      <c r="C2983" s="107" t="s">
        <v>1496</v>
      </c>
      <c r="D2983" s="107" t="s">
        <v>3043</v>
      </c>
      <c r="E2983" s="1" t="s">
        <v>887</v>
      </c>
      <c r="F2983" s="63">
        <v>1097454</v>
      </c>
      <c r="G2983" s="1" t="s">
        <v>44</v>
      </c>
      <c r="H2983" s="45">
        <v>18</v>
      </c>
      <c r="I2983" s="106" t="s">
        <v>3956</v>
      </c>
      <c r="J2983" s="1" t="s">
        <v>57</v>
      </c>
      <c r="K2983" s="107" t="s">
        <v>3346</v>
      </c>
      <c r="L2983" s="9">
        <v>56.78</v>
      </c>
      <c r="M2983" s="108">
        <v>1022.04</v>
      </c>
      <c r="N2983" s="5">
        <v>15001002</v>
      </c>
      <c r="O2983" s="1" t="s">
        <v>21</v>
      </c>
      <c r="P2983" s="1" t="s">
        <v>57</v>
      </c>
      <c r="Q2983" s="107" t="s">
        <v>3182</v>
      </c>
      <c r="R2983" s="16" t="s">
        <v>3058</v>
      </c>
      <c r="S2983" s="1" t="s">
        <v>2776</v>
      </c>
      <c r="T2983" s="62" t="s">
        <v>3183</v>
      </c>
    </row>
    <row r="2984" spans="1:20" ht="95.1" customHeight="1" x14ac:dyDescent="0.25">
      <c r="A2984" s="121" t="s">
        <v>2280</v>
      </c>
      <c r="B2984" s="107">
        <v>2500</v>
      </c>
      <c r="C2984" s="107" t="s">
        <v>1496</v>
      </c>
      <c r="D2984" s="107" t="s">
        <v>3043</v>
      </c>
      <c r="E2984" s="1" t="s">
        <v>887</v>
      </c>
      <c r="F2984" s="63">
        <v>1054106</v>
      </c>
      <c r="G2984" s="1" t="s">
        <v>4047</v>
      </c>
      <c r="H2984" s="45">
        <v>24</v>
      </c>
      <c r="I2984" s="106" t="s">
        <v>3956</v>
      </c>
      <c r="J2984" s="1" t="s">
        <v>57</v>
      </c>
      <c r="K2984" s="107" t="s">
        <v>3347</v>
      </c>
      <c r="L2984" s="9">
        <v>130.4</v>
      </c>
      <c r="M2984" s="108">
        <v>3129.6</v>
      </c>
      <c r="N2984" s="5">
        <v>15001002</v>
      </c>
      <c r="O2984" s="1" t="s">
        <v>21</v>
      </c>
      <c r="P2984" s="1" t="s">
        <v>57</v>
      </c>
      <c r="Q2984" s="107" t="s">
        <v>3182</v>
      </c>
      <c r="R2984" s="16" t="s">
        <v>3058</v>
      </c>
      <c r="S2984" s="1" t="s">
        <v>2776</v>
      </c>
      <c r="T2984" s="62" t="s">
        <v>3183</v>
      </c>
    </row>
    <row r="2985" spans="1:20" ht="95.1" customHeight="1" x14ac:dyDescent="0.25">
      <c r="A2985" s="121" t="s">
        <v>2280</v>
      </c>
      <c r="B2985" s="107">
        <v>2500</v>
      </c>
      <c r="C2985" s="107" t="s">
        <v>1496</v>
      </c>
      <c r="D2985" s="107" t="s">
        <v>3043</v>
      </c>
      <c r="E2985" s="1" t="s">
        <v>887</v>
      </c>
      <c r="F2985" s="63">
        <v>1023108</v>
      </c>
      <c r="G2985" s="1" t="s">
        <v>4047</v>
      </c>
      <c r="H2985" s="45">
        <v>10</v>
      </c>
      <c r="I2985" s="106" t="s">
        <v>3956</v>
      </c>
      <c r="J2985" s="1" t="s">
        <v>57</v>
      </c>
      <c r="K2985" s="107" t="s">
        <v>3348</v>
      </c>
      <c r="L2985" s="9">
        <v>53.93</v>
      </c>
      <c r="M2985" s="108">
        <v>539.33000000000004</v>
      </c>
      <c r="N2985" s="5">
        <v>15001002</v>
      </c>
      <c r="O2985" s="1" t="s">
        <v>21</v>
      </c>
      <c r="P2985" s="1" t="s">
        <v>57</v>
      </c>
      <c r="Q2985" s="107" t="s">
        <v>3182</v>
      </c>
      <c r="R2985" s="16" t="s">
        <v>3058</v>
      </c>
      <c r="S2985" s="1" t="s">
        <v>2776</v>
      </c>
      <c r="T2985" s="62" t="s">
        <v>3183</v>
      </c>
    </row>
    <row r="2986" spans="1:20" ht="95.1" customHeight="1" x14ac:dyDescent="0.25">
      <c r="A2986" s="121" t="s">
        <v>2280</v>
      </c>
      <c r="B2986" s="107">
        <v>2500</v>
      </c>
      <c r="C2986" s="107" t="s">
        <v>1496</v>
      </c>
      <c r="D2986" s="107" t="s">
        <v>3043</v>
      </c>
      <c r="E2986" s="1" t="s">
        <v>887</v>
      </c>
      <c r="F2986" s="63">
        <v>54188</v>
      </c>
      <c r="G2986" s="1" t="s">
        <v>4047</v>
      </c>
      <c r="H2986" s="45">
        <v>18</v>
      </c>
      <c r="I2986" s="106" t="s">
        <v>3956</v>
      </c>
      <c r="J2986" s="1" t="s">
        <v>57</v>
      </c>
      <c r="K2986" s="107" t="s">
        <v>3349</v>
      </c>
      <c r="L2986" s="9">
        <v>141.93</v>
      </c>
      <c r="M2986" s="108">
        <v>2554.8000000000002</v>
      </c>
      <c r="N2986" s="5">
        <v>15001002</v>
      </c>
      <c r="O2986" s="1" t="s">
        <v>21</v>
      </c>
      <c r="P2986" s="1" t="s">
        <v>57</v>
      </c>
      <c r="Q2986" s="107" t="s">
        <v>3182</v>
      </c>
      <c r="R2986" s="16" t="s">
        <v>3058</v>
      </c>
      <c r="S2986" s="1" t="s">
        <v>2776</v>
      </c>
      <c r="T2986" s="62" t="s">
        <v>3183</v>
      </c>
    </row>
    <row r="2987" spans="1:20" ht="95.1" customHeight="1" x14ac:dyDescent="0.25">
      <c r="A2987" s="121" t="s">
        <v>2280</v>
      </c>
      <c r="B2987" s="107">
        <v>2500</v>
      </c>
      <c r="C2987" s="107" t="s">
        <v>1496</v>
      </c>
      <c r="D2987" s="107" t="s">
        <v>3043</v>
      </c>
      <c r="E2987" s="1" t="s">
        <v>887</v>
      </c>
      <c r="F2987" s="63">
        <v>1088821</v>
      </c>
      <c r="G2987" s="1" t="s">
        <v>4047</v>
      </c>
      <c r="H2987" s="45">
        <v>2500</v>
      </c>
      <c r="I2987" s="106" t="s">
        <v>3956</v>
      </c>
      <c r="J2987" s="1" t="s">
        <v>57</v>
      </c>
      <c r="K2987" s="107" t="s">
        <v>3350</v>
      </c>
      <c r="L2987" s="9">
        <v>12.66</v>
      </c>
      <c r="M2987" s="108">
        <v>31641.67</v>
      </c>
      <c r="N2987" s="5">
        <v>15001002</v>
      </c>
      <c r="O2987" s="1" t="s">
        <v>21</v>
      </c>
      <c r="P2987" s="1" t="s">
        <v>57</v>
      </c>
      <c r="Q2987" s="107" t="s">
        <v>3182</v>
      </c>
      <c r="R2987" s="16" t="s">
        <v>3058</v>
      </c>
      <c r="S2987" s="1" t="s">
        <v>2776</v>
      </c>
      <c r="T2987" s="62" t="s">
        <v>3183</v>
      </c>
    </row>
    <row r="2988" spans="1:20" ht="95.1" customHeight="1" x14ac:dyDescent="0.25">
      <c r="A2988" s="121" t="s">
        <v>2280</v>
      </c>
      <c r="B2988" s="107">
        <v>2500</v>
      </c>
      <c r="C2988" s="107" t="s">
        <v>1496</v>
      </c>
      <c r="D2988" s="107" t="s">
        <v>3043</v>
      </c>
      <c r="E2988" s="1" t="s">
        <v>887</v>
      </c>
      <c r="F2988" s="63">
        <v>1088819</v>
      </c>
      <c r="G2988" s="1" t="s">
        <v>4047</v>
      </c>
      <c r="H2988" s="45">
        <v>1500</v>
      </c>
      <c r="I2988" s="106" t="s">
        <v>3956</v>
      </c>
      <c r="J2988" s="1" t="s">
        <v>57</v>
      </c>
      <c r="K2988" s="107" t="s">
        <v>3351</v>
      </c>
      <c r="L2988" s="9">
        <v>22.09</v>
      </c>
      <c r="M2988" s="108">
        <v>33140</v>
      </c>
      <c r="N2988" s="5">
        <v>15001002</v>
      </c>
      <c r="O2988" s="1" t="s">
        <v>21</v>
      </c>
      <c r="P2988" s="1" t="s">
        <v>57</v>
      </c>
      <c r="Q2988" s="107" t="s">
        <v>3182</v>
      </c>
      <c r="R2988" s="16" t="s">
        <v>3058</v>
      </c>
      <c r="S2988" s="1" t="s">
        <v>2776</v>
      </c>
      <c r="T2988" s="62" t="s">
        <v>3183</v>
      </c>
    </row>
    <row r="2989" spans="1:20" ht="95.1" customHeight="1" x14ac:dyDescent="0.25">
      <c r="A2989" s="121" t="s">
        <v>2280</v>
      </c>
      <c r="B2989" s="107">
        <v>2500</v>
      </c>
      <c r="C2989" s="107" t="s">
        <v>1496</v>
      </c>
      <c r="D2989" s="107" t="s">
        <v>3043</v>
      </c>
      <c r="E2989" s="1" t="s">
        <v>887</v>
      </c>
      <c r="F2989" s="63">
        <v>6513324200001</v>
      </c>
      <c r="G2989" s="1" t="s">
        <v>4047</v>
      </c>
      <c r="H2989" s="45">
        <v>36</v>
      </c>
      <c r="I2989" s="106" t="s">
        <v>3956</v>
      </c>
      <c r="J2989" s="1" t="s">
        <v>57</v>
      </c>
      <c r="K2989" s="107" t="s">
        <v>3352</v>
      </c>
      <c r="L2989" s="9">
        <v>84.24</v>
      </c>
      <c r="M2989" s="108">
        <v>3032.76</v>
      </c>
      <c r="N2989" s="5">
        <v>15001002</v>
      </c>
      <c r="O2989" s="1" t="s">
        <v>21</v>
      </c>
      <c r="P2989" s="1" t="s">
        <v>57</v>
      </c>
      <c r="Q2989" s="107" t="s">
        <v>3182</v>
      </c>
      <c r="R2989" s="16" t="s">
        <v>3058</v>
      </c>
      <c r="S2989" s="1" t="s">
        <v>2776</v>
      </c>
      <c r="T2989" s="62" t="s">
        <v>3183</v>
      </c>
    </row>
    <row r="2990" spans="1:20" ht="95.1" customHeight="1" x14ac:dyDescent="0.25">
      <c r="A2990" s="121" t="s">
        <v>2280</v>
      </c>
      <c r="B2990" s="107">
        <v>2500</v>
      </c>
      <c r="C2990" s="107" t="s">
        <v>1496</v>
      </c>
      <c r="D2990" s="107" t="s">
        <v>3043</v>
      </c>
      <c r="E2990" s="1" t="s">
        <v>887</v>
      </c>
      <c r="F2990" s="63">
        <v>53851</v>
      </c>
      <c r="G2990" s="1" t="s">
        <v>4047</v>
      </c>
      <c r="H2990" s="45">
        <v>10</v>
      </c>
      <c r="I2990" s="106" t="s">
        <v>3956</v>
      </c>
      <c r="J2990" s="1" t="s">
        <v>57</v>
      </c>
      <c r="K2990" s="107" t="s">
        <v>3353</v>
      </c>
      <c r="L2990" s="9">
        <v>63.5</v>
      </c>
      <c r="M2990" s="108">
        <v>634.97</v>
      </c>
      <c r="N2990" s="5">
        <v>15001002</v>
      </c>
      <c r="O2990" s="1" t="s">
        <v>21</v>
      </c>
      <c r="P2990" s="1" t="s">
        <v>57</v>
      </c>
      <c r="Q2990" s="107" t="s">
        <v>3182</v>
      </c>
      <c r="R2990" s="16" t="s">
        <v>3058</v>
      </c>
      <c r="S2990" s="1" t="s">
        <v>2776</v>
      </c>
      <c r="T2990" s="62" t="s">
        <v>3183</v>
      </c>
    </row>
    <row r="2991" spans="1:20" ht="95.1" customHeight="1" x14ac:dyDescent="0.25">
      <c r="A2991" s="121" t="s">
        <v>2280</v>
      </c>
      <c r="B2991" s="107">
        <v>2500</v>
      </c>
      <c r="C2991" s="107" t="s">
        <v>1496</v>
      </c>
      <c r="D2991" s="107" t="s">
        <v>3043</v>
      </c>
      <c r="E2991" s="1" t="s">
        <v>887</v>
      </c>
      <c r="F2991" s="63">
        <v>442191</v>
      </c>
      <c r="G2991" s="1" t="s">
        <v>3039</v>
      </c>
      <c r="H2991" s="45">
        <v>54</v>
      </c>
      <c r="I2991" s="106" t="s">
        <v>3956</v>
      </c>
      <c r="J2991" s="1" t="s">
        <v>57</v>
      </c>
      <c r="K2991" s="107" t="s">
        <v>3354</v>
      </c>
      <c r="L2991" s="9">
        <v>35.229999999999997</v>
      </c>
      <c r="M2991" s="108">
        <v>1902.42</v>
      </c>
      <c r="N2991" s="5">
        <v>15001002</v>
      </c>
      <c r="O2991" s="1" t="s">
        <v>21</v>
      </c>
      <c r="P2991" s="1" t="s">
        <v>57</v>
      </c>
      <c r="Q2991" s="107" t="s">
        <v>3182</v>
      </c>
      <c r="R2991" s="16" t="s">
        <v>3058</v>
      </c>
      <c r="S2991" s="1" t="s">
        <v>2776</v>
      </c>
      <c r="T2991" s="62" t="s">
        <v>3183</v>
      </c>
    </row>
    <row r="2992" spans="1:20" ht="95.1" customHeight="1" x14ac:dyDescent="0.25">
      <c r="A2992" s="121" t="s">
        <v>2280</v>
      </c>
      <c r="B2992" s="107">
        <v>2500</v>
      </c>
      <c r="C2992" s="107" t="s">
        <v>1496</v>
      </c>
      <c r="D2992" s="107" t="s">
        <v>3043</v>
      </c>
      <c r="E2992" s="1" t="s">
        <v>887</v>
      </c>
      <c r="F2992" s="63">
        <v>430432</v>
      </c>
      <c r="G2992" s="1" t="s">
        <v>44</v>
      </c>
      <c r="H2992" s="45">
        <v>18</v>
      </c>
      <c r="I2992" s="106" t="s">
        <v>3956</v>
      </c>
      <c r="J2992" s="1" t="s">
        <v>57</v>
      </c>
      <c r="K2992" s="107" t="s">
        <v>3355</v>
      </c>
      <c r="L2992" s="9">
        <v>32.950000000000003</v>
      </c>
      <c r="M2992" s="108">
        <v>593.01</v>
      </c>
      <c r="N2992" s="5">
        <v>15001002</v>
      </c>
      <c r="O2992" s="1" t="s">
        <v>21</v>
      </c>
      <c r="P2992" s="1" t="s">
        <v>57</v>
      </c>
      <c r="Q2992" s="107" t="s">
        <v>3182</v>
      </c>
      <c r="R2992" s="16" t="s">
        <v>3058</v>
      </c>
      <c r="S2992" s="1" t="s">
        <v>2776</v>
      </c>
      <c r="T2992" s="62" t="s">
        <v>3183</v>
      </c>
    </row>
    <row r="2993" spans="1:20" ht="95.1" customHeight="1" x14ac:dyDescent="0.25">
      <c r="A2993" s="121" t="s">
        <v>2280</v>
      </c>
      <c r="B2993" s="107">
        <v>2500</v>
      </c>
      <c r="C2993" s="107" t="s">
        <v>1496</v>
      </c>
      <c r="D2993" s="107" t="s">
        <v>3043</v>
      </c>
      <c r="E2993" s="1" t="s">
        <v>887</v>
      </c>
      <c r="F2993" s="63">
        <v>418544</v>
      </c>
      <c r="G2993" s="1" t="s">
        <v>3039</v>
      </c>
      <c r="H2993" s="45">
        <v>18</v>
      </c>
      <c r="I2993" s="106" t="s">
        <v>3956</v>
      </c>
      <c r="J2993" s="1" t="s">
        <v>57</v>
      </c>
      <c r="K2993" s="107" t="s">
        <v>3356</v>
      </c>
      <c r="L2993" s="9">
        <v>87.9</v>
      </c>
      <c r="M2993" s="108">
        <v>1582.2</v>
      </c>
      <c r="N2993" s="5">
        <v>15001002</v>
      </c>
      <c r="O2993" s="1" t="s">
        <v>21</v>
      </c>
      <c r="P2993" s="1" t="s">
        <v>57</v>
      </c>
      <c r="Q2993" s="107" t="s">
        <v>3182</v>
      </c>
      <c r="R2993" s="16" t="s">
        <v>3058</v>
      </c>
      <c r="S2993" s="1" t="s">
        <v>2776</v>
      </c>
      <c r="T2993" s="62" t="s">
        <v>3183</v>
      </c>
    </row>
    <row r="2994" spans="1:20" ht="95.1" customHeight="1" x14ac:dyDescent="0.25">
      <c r="A2994" s="121" t="s">
        <v>2280</v>
      </c>
      <c r="B2994" s="107">
        <v>2500</v>
      </c>
      <c r="C2994" s="107" t="s">
        <v>1496</v>
      </c>
      <c r="D2994" s="107" t="s">
        <v>3043</v>
      </c>
      <c r="E2994" s="1" t="s">
        <v>887</v>
      </c>
      <c r="F2994" s="63">
        <v>418546</v>
      </c>
      <c r="G2994" s="1" t="s">
        <v>3039</v>
      </c>
      <c r="H2994" s="45">
        <v>18</v>
      </c>
      <c r="I2994" s="106" t="s">
        <v>3956</v>
      </c>
      <c r="J2994" s="1" t="s">
        <v>57</v>
      </c>
      <c r="K2994" s="107" t="s">
        <v>3357</v>
      </c>
      <c r="L2994" s="9">
        <v>87.9</v>
      </c>
      <c r="M2994" s="108">
        <v>1582.2</v>
      </c>
      <c r="N2994" s="5">
        <v>15001002</v>
      </c>
      <c r="O2994" s="1" t="s">
        <v>21</v>
      </c>
      <c r="P2994" s="1" t="s">
        <v>57</v>
      </c>
      <c r="Q2994" s="107" t="s">
        <v>3182</v>
      </c>
      <c r="R2994" s="16" t="s">
        <v>3058</v>
      </c>
      <c r="S2994" s="1" t="s">
        <v>2776</v>
      </c>
      <c r="T2994" s="62" t="s">
        <v>3183</v>
      </c>
    </row>
    <row r="2995" spans="1:20" ht="95.1" customHeight="1" x14ac:dyDescent="0.25">
      <c r="A2995" s="121" t="s">
        <v>2280</v>
      </c>
      <c r="B2995" s="107">
        <v>2500</v>
      </c>
      <c r="C2995" s="107" t="s">
        <v>1496</v>
      </c>
      <c r="D2995" s="107" t="s">
        <v>3043</v>
      </c>
      <c r="E2995" s="1" t="s">
        <v>887</v>
      </c>
      <c r="F2995" s="63">
        <v>418547</v>
      </c>
      <c r="G2995" s="1" t="s">
        <v>3039</v>
      </c>
      <c r="H2995" s="45">
        <v>18</v>
      </c>
      <c r="I2995" s="106" t="s">
        <v>3956</v>
      </c>
      <c r="J2995" s="1" t="s">
        <v>57</v>
      </c>
      <c r="K2995" s="107" t="s">
        <v>3358</v>
      </c>
      <c r="L2995" s="9">
        <v>87.9</v>
      </c>
      <c r="M2995" s="108">
        <v>1582.2</v>
      </c>
      <c r="N2995" s="5">
        <v>15001002</v>
      </c>
      <c r="O2995" s="1" t="s">
        <v>21</v>
      </c>
      <c r="P2995" s="1" t="s">
        <v>57</v>
      </c>
      <c r="Q2995" s="107" t="s">
        <v>3182</v>
      </c>
      <c r="R2995" s="16" t="s">
        <v>3058</v>
      </c>
      <c r="S2995" s="1" t="s">
        <v>2776</v>
      </c>
      <c r="T2995" s="62" t="s">
        <v>3183</v>
      </c>
    </row>
    <row r="2996" spans="1:20" ht="95.1" customHeight="1" x14ac:dyDescent="0.25">
      <c r="A2996" s="121" t="s">
        <v>2280</v>
      </c>
      <c r="B2996" s="107">
        <v>2500</v>
      </c>
      <c r="C2996" s="107" t="s">
        <v>1496</v>
      </c>
      <c r="D2996" s="107" t="s">
        <v>3043</v>
      </c>
      <c r="E2996" s="1" t="s">
        <v>887</v>
      </c>
      <c r="F2996" s="63">
        <v>418549</v>
      </c>
      <c r="G2996" s="1" t="s">
        <v>3039</v>
      </c>
      <c r="H2996" s="45">
        <v>18</v>
      </c>
      <c r="I2996" s="106" t="s">
        <v>3956</v>
      </c>
      <c r="J2996" s="1" t="s">
        <v>57</v>
      </c>
      <c r="K2996" s="107" t="s">
        <v>3359</v>
      </c>
      <c r="L2996" s="9">
        <v>87.9</v>
      </c>
      <c r="M2996" s="108">
        <v>1582.2</v>
      </c>
      <c r="N2996" s="5">
        <v>15001002</v>
      </c>
      <c r="O2996" s="1" t="s">
        <v>21</v>
      </c>
      <c r="P2996" s="1" t="s">
        <v>57</v>
      </c>
      <c r="Q2996" s="107" t="s">
        <v>3182</v>
      </c>
      <c r="R2996" s="16" t="s">
        <v>3058</v>
      </c>
      <c r="S2996" s="1" t="s">
        <v>2776</v>
      </c>
      <c r="T2996" s="62" t="s">
        <v>3183</v>
      </c>
    </row>
    <row r="2997" spans="1:20" ht="95.1" customHeight="1" x14ac:dyDescent="0.25">
      <c r="A2997" s="121" t="s">
        <v>2280</v>
      </c>
      <c r="B2997" s="107">
        <v>2500</v>
      </c>
      <c r="C2997" s="107" t="s">
        <v>1496</v>
      </c>
      <c r="D2997" s="107" t="s">
        <v>3043</v>
      </c>
      <c r="E2997" s="1" t="s">
        <v>887</v>
      </c>
      <c r="F2997" s="63">
        <v>430418</v>
      </c>
      <c r="G2997" s="1" t="s">
        <v>3039</v>
      </c>
      <c r="H2997" s="45">
        <v>18</v>
      </c>
      <c r="I2997" s="106" t="s">
        <v>3956</v>
      </c>
      <c r="J2997" s="1" t="s">
        <v>57</v>
      </c>
      <c r="K2997" s="107" t="s">
        <v>3360</v>
      </c>
      <c r="L2997" s="9">
        <v>36.99</v>
      </c>
      <c r="M2997" s="108">
        <v>665.82</v>
      </c>
      <c r="N2997" s="5">
        <v>15001002</v>
      </c>
      <c r="O2997" s="1" t="s">
        <v>21</v>
      </c>
      <c r="P2997" s="1" t="s">
        <v>57</v>
      </c>
      <c r="Q2997" s="107" t="s">
        <v>3182</v>
      </c>
      <c r="R2997" s="16" t="s">
        <v>3058</v>
      </c>
      <c r="S2997" s="1" t="s">
        <v>2776</v>
      </c>
      <c r="T2997" s="62" t="s">
        <v>3183</v>
      </c>
    </row>
    <row r="2998" spans="1:20" ht="95.1" customHeight="1" x14ac:dyDescent="0.25">
      <c r="A2998" s="121" t="s">
        <v>2280</v>
      </c>
      <c r="B2998" s="107">
        <v>2500</v>
      </c>
      <c r="C2998" s="107" t="s">
        <v>1496</v>
      </c>
      <c r="D2998" s="107" t="s">
        <v>3043</v>
      </c>
      <c r="E2998" s="1" t="s">
        <v>887</v>
      </c>
      <c r="F2998" s="63">
        <v>419472</v>
      </c>
      <c r="G2998" s="1" t="s">
        <v>3039</v>
      </c>
      <c r="H2998" s="45">
        <v>18</v>
      </c>
      <c r="I2998" s="106" t="s">
        <v>3956</v>
      </c>
      <c r="J2998" s="1" t="s">
        <v>57</v>
      </c>
      <c r="K2998" s="107" t="s">
        <v>3361</v>
      </c>
      <c r="L2998" s="9">
        <v>36.99</v>
      </c>
      <c r="M2998" s="108">
        <v>665.82</v>
      </c>
      <c r="N2998" s="5">
        <v>15001002</v>
      </c>
      <c r="O2998" s="1" t="s">
        <v>21</v>
      </c>
      <c r="P2998" s="1" t="s">
        <v>57</v>
      </c>
      <c r="Q2998" s="107" t="s">
        <v>3182</v>
      </c>
      <c r="R2998" s="16" t="s">
        <v>3058</v>
      </c>
      <c r="S2998" s="1" t="s">
        <v>2776</v>
      </c>
      <c r="T2998" s="62" t="s">
        <v>3183</v>
      </c>
    </row>
    <row r="2999" spans="1:20" ht="95.1" customHeight="1" x14ac:dyDescent="0.25">
      <c r="A2999" s="121" t="s">
        <v>2280</v>
      </c>
      <c r="B2999" s="107">
        <v>2500</v>
      </c>
      <c r="C2999" s="107" t="s">
        <v>1496</v>
      </c>
      <c r="D2999" s="107" t="s">
        <v>3043</v>
      </c>
      <c r="E2999" s="1" t="s">
        <v>887</v>
      </c>
      <c r="F2999" s="63">
        <v>430415</v>
      </c>
      <c r="G2999" s="1" t="s">
        <v>3039</v>
      </c>
      <c r="H2999" s="45">
        <v>18</v>
      </c>
      <c r="I2999" s="106" t="s">
        <v>3956</v>
      </c>
      <c r="J2999" s="1" t="s">
        <v>57</v>
      </c>
      <c r="K2999" s="107" t="s">
        <v>3362</v>
      </c>
      <c r="L2999" s="9">
        <v>36.99</v>
      </c>
      <c r="M2999" s="108">
        <v>665.82</v>
      </c>
      <c r="N2999" s="5">
        <v>15001002</v>
      </c>
      <c r="O2999" s="1" t="s">
        <v>21</v>
      </c>
      <c r="P2999" s="1" t="s">
        <v>57</v>
      </c>
      <c r="Q2999" s="107" t="s">
        <v>3182</v>
      </c>
      <c r="R2999" s="16" t="s">
        <v>3058</v>
      </c>
      <c r="S2999" s="1" t="s">
        <v>2776</v>
      </c>
      <c r="T2999" s="62" t="s">
        <v>3183</v>
      </c>
    </row>
    <row r="3000" spans="1:20" ht="95.1" customHeight="1" x14ac:dyDescent="0.25">
      <c r="A3000" s="121" t="s">
        <v>2280</v>
      </c>
      <c r="B3000" s="107">
        <v>2500</v>
      </c>
      <c r="C3000" s="107" t="s">
        <v>1496</v>
      </c>
      <c r="D3000" s="107" t="s">
        <v>3043</v>
      </c>
      <c r="E3000" s="1" t="s">
        <v>887</v>
      </c>
      <c r="F3000" s="63">
        <v>430417</v>
      </c>
      <c r="G3000" s="1" t="s">
        <v>3039</v>
      </c>
      <c r="H3000" s="45">
        <v>18</v>
      </c>
      <c r="I3000" s="106" t="s">
        <v>3956</v>
      </c>
      <c r="J3000" s="1" t="s">
        <v>57</v>
      </c>
      <c r="K3000" s="107" t="s">
        <v>3363</v>
      </c>
      <c r="L3000" s="9">
        <v>36.99</v>
      </c>
      <c r="M3000" s="108">
        <v>665.82</v>
      </c>
      <c r="N3000" s="5">
        <v>15001002</v>
      </c>
      <c r="O3000" s="1" t="s">
        <v>21</v>
      </c>
      <c r="P3000" s="1" t="s">
        <v>57</v>
      </c>
      <c r="Q3000" s="107" t="s">
        <v>3182</v>
      </c>
      <c r="R3000" s="16" t="s">
        <v>3058</v>
      </c>
      <c r="S3000" s="1" t="s">
        <v>2776</v>
      </c>
      <c r="T3000" s="62" t="s">
        <v>3183</v>
      </c>
    </row>
    <row r="3001" spans="1:20" ht="95.1" customHeight="1" x14ac:dyDescent="0.25">
      <c r="A3001" s="121" t="s">
        <v>2280</v>
      </c>
      <c r="B3001" s="107">
        <v>2500</v>
      </c>
      <c r="C3001" s="107" t="s">
        <v>1496</v>
      </c>
      <c r="D3001" s="107" t="s">
        <v>3043</v>
      </c>
      <c r="E3001" s="1" t="s">
        <v>887</v>
      </c>
      <c r="F3001" s="63">
        <v>430414</v>
      </c>
      <c r="G3001" s="1" t="s">
        <v>3039</v>
      </c>
      <c r="H3001" s="45">
        <v>18</v>
      </c>
      <c r="I3001" s="106" t="s">
        <v>3956</v>
      </c>
      <c r="J3001" s="1" t="s">
        <v>57</v>
      </c>
      <c r="K3001" s="107" t="s">
        <v>3364</v>
      </c>
      <c r="L3001" s="9">
        <v>36.99</v>
      </c>
      <c r="M3001" s="108">
        <v>665.82</v>
      </c>
      <c r="N3001" s="5">
        <v>15001002</v>
      </c>
      <c r="O3001" s="1" t="s">
        <v>21</v>
      </c>
      <c r="P3001" s="1" t="s">
        <v>57</v>
      </c>
      <c r="Q3001" s="107" t="s">
        <v>3182</v>
      </c>
      <c r="R3001" s="16" t="s">
        <v>3058</v>
      </c>
      <c r="S3001" s="1" t="s">
        <v>2776</v>
      </c>
      <c r="T3001" s="62" t="s">
        <v>3183</v>
      </c>
    </row>
    <row r="3002" spans="1:20" ht="95.1" customHeight="1" x14ac:dyDescent="0.25">
      <c r="A3002" s="121" t="s">
        <v>2280</v>
      </c>
      <c r="B3002" s="107">
        <v>2500</v>
      </c>
      <c r="C3002" s="107" t="s">
        <v>1496</v>
      </c>
      <c r="D3002" s="107" t="s">
        <v>3043</v>
      </c>
      <c r="E3002" s="1" t="s">
        <v>887</v>
      </c>
      <c r="F3002" s="63">
        <v>430416</v>
      </c>
      <c r="G3002" s="1" t="s">
        <v>3039</v>
      </c>
      <c r="H3002" s="45">
        <v>18</v>
      </c>
      <c r="I3002" s="106" t="s">
        <v>3956</v>
      </c>
      <c r="J3002" s="1" t="s">
        <v>57</v>
      </c>
      <c r="K3002" s="107" t="s">
        <v>3365</v>
      </c>
      <c r="L3002" s="9">
        <v>36.99</v>
      </c>
      <c r="M3002" s="108">
        <v>665.82</v>
      </c>
      <c r="N3002" s="5">
        <v>15001002</v>
      </c>
      <c r="O3002" s="1" t="s">
        <v>21</v>
      </c>
      <c r="P3002" s="1" t="s">
        <v>57</v>
      </c>
      <c r="Q3002" s="107" t="s">
        <v>3182</v>
      </c>
      <c r="R3002" s="16" t="s">
        <v>3058</v>
      </c>
      <c r="S3002" s="1" t="s">
        <v>2776</v>
      </c>
      <c r="T3002" s="62" t="s">
        <v>3183</v>
      </c>
    </row>
    <row r="3003" spans="1:20" ht="95.1" customHeight="1" x14ac:dyDescent="0.25">
      <c r="A3003" s="121" t="s">
        <v>2280</v>
      </c>
      <c r="B3003" s="107">
        <v>2500</v>
      </c>
      <c r="C3003" s="107" t="s">
        <v>1496</v>
      </c>
      <c r="D3003" s="107" t="s">
        <v>3043</v>
      </c>
      <c r="E3003" s="1" t="s">
        <v>887</v>
      </c>
      <c r="F3003" s="63">
        <v>430409</v>
      </c>
      <c r="G3003" s="1" t="s">
        <v>3039</v>
      </c>
      <c r="H3003" s="45">
        <v>8</v>
      </c>
      <c r="I3003" s="106" t="s">
        <v>3956</v>
      </c>
      <c r="J3003" s="1" t="s">
        <v>57</v>
      </c>
      <c r="K3003" s="107" t="s">
        <v>3366</v>
      </c>
      <c r="L3003" s="9">
        <v>36.99</v>
      </c>
      <c r="M3003" s="108">
        <v>295.92</v>
      </c>
      <c r="N3003" s="5">
        <v>15001002</v>
      </c>
      <c r="O3003" s="1" t="s">
        <v>21</v>
      </c>
      <c r="P3003" s="1" t="s">
        <v>57</v>
      </c>
      <c r="Q3003" s="107" t="s">
        <v>3182</v>
      </c>
      <c r="R3003" s="16" t="s">
        <v>3058</v>
      </c>
      <c r="S3003" s="1" t="s">
        <v>2776</v>
      </c>
      <c r="T3003" s="62" t="s">
        <v>3183</v>
      </c>
    </row>
    <row r="3004" spans="1:20" ht="95.1" customHeight="1" x14ac:dyDescent="0.25">
      <c r="A3004" s="121" t="s">
        <v>2280</v>
      </c>
      <c r="B3004" s="107">
        <v>2500</v>
      </c>
      <c r="C3004" s="107" t="s">
        <v>1496</v>
      </c>
      <c r="D3004" s="107" t="s">
        <v>3043</v>
      </c>
      <c r="E3004" s="1" t="s">
        <v>887</v>
      </c>
      <c r="F3004" s="63">
        <v>419471</v>
      </c>
      <c r="G3004" s="1" t="s">
        <v>3039</v>
      </c>
      <c r="H3004" s="45">
        <v>8</v>
      </c>
      <c r="I3004" s="106" t="s">
        <v>3956</v>
      </c>
      <c r="J3004" s="1" t="s">
        <v>57</v>
      </c>
      <c r="K3004" s="107" t="s">
        <v>3367</v>
      </c>
      <c r="L3004" s="9">
        <v>36.99</v>
      </c>
      <c r="M3004" s="108">
        <v>295.92</v>
      </c>
      <c r="N3004" s="5">
        <v>15001002</v>
      </c>
      <c r="O3004" s="1" t="s">
        <v>21</v>
      </c>
      <c r="P3004" s="1" t="s">
        <v>57</v>
      </c>
      <c r="Q3004" s="107" t="s">
        <v>3182</v>
      </c>
      <c r="R3004" s="16" t="s">
        <v>3058</v>
      </c>
      <c r="S3004" s="1" t="s">
        <v>2776</v>
      </c>
      <c r="T3004" s="62" t="s">
        <v>3183</v>
      </c>
    </row>
    <row r="3005" spans="1:20" ht="95.1" customHeight="1" x14ac:dyDescent="0.25">
      <c r="A3005" s="121" t="s">
        <v>2280</v>
      </c>
      <c r="B3005" s="107">
        <v>2500</v>
      </c>
      <c r="C3005" s="107" t="s">
        <v>1496</v>
      </c>
      <c r="D3005" s="107" t="s">
        <v>3043</v>
      </c>
      <c r="E3005" s="1" t="s">
        <v>887</v>
      </c>
      <c r="F3005" s="63">
        <v>430408</v>
      </c>
      <c r="G3005" s="1" t="s">
        <v>3039</v>
      </c>
      <c r="H3005" s="45">
        <v>8</v>
      </c>
      <c r="I3005" s="106" t="s">
        <v>3956</v>
      </c>
      <c r="J3005" s="1" t="s">
        <v>57</v>
      </c>
      <c r="K3005" s="107" t="s">
        <v>3368</v>
      </c>
      <c r="L3005" s="9">
        <v>36.99</v>
      </c>
      <c r="M3005" s="108">
        <v>295.92</v>
      </c>
      <c r="N3005" s="5">
        <v>15001002</v>
      </c>
      <c r="O3005" s="1" t="s">
        <v>21</v>
      </c>
      <c r="P3005" s="1" t="s">
        <v>57</v>
      </c>
      <c r="Q3005" s="107" t="s">
        <v>3182</v>
      </c>
      <c r="R3005" s="16" t="s">
        <v>3058</v>
      </c>
      <c r="S3005" s="1" t="s">
        <v>2776</v>
      </c>
      <c r="T3005" s="62" t="s">
        <v>3183</v>
      </c>
    </row>
    <row r="3006" spans="1:20" ht="95.1" customHeight="1" x14ac:dyDescent="0.25">
      <c r="A3006" s="121" t="s">
        <v>2280</v>
      </c>
      <c r="B3006" s="107">
        <v>2500</v>
      </c>
      <c r="C3006" s="107" t="s">
        <v>1496</v>
      </c>
      <c r="D3006" s="107" t="s">
        <v>3043</v>
      </c>
      <c r="E3006" s="1" t="s">
        <v>887</v>
      </c>
      <c r="F3006" s="63">
        <v>419460</v>
      </c>
      <c r="G3006" s="1" t="s">
        <v>3039</v>
      </c>
      <c r="H3006" s="45">
        <v>8</v>
      </c>
      <c r="I3006" s="106" t="s">
        <v>3956</v>
      </c>
      <c r="J3006" s="1" t="s">
        <v>57</v>
      </c>
      <c r="K3006" s="107" t="s">
        <v>3369</v>
      </c>
      <c r="L3006" s="9">
        <v>36.99</v>
      </c>
      <c r="M3006" s="108">
        <v>295.92</v>
      </c>
      <c r="N3006" s="5">
        <v>15001002</v>
      </c>
      <c r="O3006" s="1" t="s">
        <v>21</v>
      </c>
      <c r="P3006" s="1" t="s">
        <v>57</v>
      </c>
      <c r="Q3006" s="107" t="s">
        <v>3182</v>
      </c>
      <c r="R3006" s="16" t="s">
        <v>3058</v>
      </c>
      <c r="S3006" s="1" t="s">
        <v>2776</v>
      </c>
      <c r="T3006" s="62" t="s">
        <v>3183</v>
      </c>
    </row>
    <row r="3007" spans="1:20" ht="95.1" customHeight="1" x14ac:dyDescent="0.25">
      <c r="A3007" s="121" t="s">
        <v>2280</v>
      </c>
      <c r="B3007" s="107">
        <v>2500</v>
      </c>
      <c r="C3007" s="107" t="s">
        <v>1496</v>
      </c>
      <c r="D3007" s="107" t="s">
        <v>3043</v>
      </c>
      <c r="E3007" s="1" t="s">
        <v>887</v>
      </c>
      <c r="F3007" s="63">
        <v>419474</v>
      </c>
      <c r="G3007" s="1" t="s">
        <v>3039</v>
      </c>
      <c r="H3007" s="45">
        <v>8</v>
      </c>
      <c r="I3007" s="106" t="s">
        <v>3956</v>
      </c>
      <c r="J3007" s="1" t="s">
        <v>57</v>
      </c>
      <c r="K3007" s="107" t="s">
        <v>3370</v>
      </c>
      <c r="L3007" s="9">
        <v>36.99</v>
      </c>
      <c r="M3007" s="108">
        <v>295.92</v>
      </c>
      <c r="N3007" s="5">
        <v>15001002</v>
      </c>
      <c r="O3007" s="1" t="s">
        <v>21</v>
      </c>
      <c r="P3007" s="1" t="s">
        <v>57</v>
      </c>
      <c r="Q3007" s="107" t="s">
        <v>3182</v>
      </c>
      <c r="R3007" s="16" t="s">
        <v>3058</v>
      </c>
      <c r="S3007" s="1" t="s">
        <v>2776</v>
      </c>
      <c r="T3007" s="62" t="s">
        <v>3183</v>
      </c>
    </row>
    <row r="3008" spans="1:20" ht="95.1" customHeight="1" x14ac:dyDescent="0.25">
      <c r="A3008" s="121" t="s">
        <v>2280</v>
      </c>
      <c r="B3008" s="107">
        <v>2500</v>
      </c>
      <c r="C3008" s="107" t="s">
        <v>1496</v>
      </c>
      <c r="D3008" s="107" t="s">
        <v>3043</v>
      </c>
      <c r="E3008" s="1" t="s">
        <v>887</v>
      </c>
      <c r="F3008" s="63">
        <v>419457</v>
      </c>
      <c r="G3008" s="1" t="s">
        <v>3039</v>
      </c>
      <c r="H3008" s="45">
        <v>18</v>
      </c>
      <c r="I3008" s="106" t="s">
        <v>3956</v>
      </c>
      <c r="J3008" s="1" t="s">
        <v>57</v>
      </c>
      <c r="K3008" s="107" t="s">
        <v>3371</v>
      </c>
      <c r="L3008" s="9">
        <v>36.99</v>
      </c>
      <c r="M3008" s="108">
        <v>665.82</v>
      </c>
      <c r="N3008" s="5">
        <v>15001002</v>
      </c>
      <c r="O3008" s="1" t="s">
        <v>21</v>
      </c>
      <c r="P3008" s="1" t="s">
        <v>57</v>
      </c>
      <c r="Q3008" s="107" t="s">
        <v>3182</v>
      </c>
      <c r="R3008" s="16" t="s">
        <v>3058</v>
      </c>
      <c r="S3008" s="1" t="s">
        <v>2776</v>
      </c>
      <c r="T3008" s="62" t="s">
        <v>3183</v>
      </c>
    </row>
    <row r="3009" spans="1:20" ht="95.1" customHeight="1" x14ac:dyDescent="0.25">
      <c r="A3009" s="121" t="s">
        <v>2280</v>
      </c>
      <c r="B3009" s="107">
        <v>2500</v>
      </c>
      <c r="C3009" s="107" t="s">
        <v>1496</v>
      </c>
      <c r="D3009" s="107" t="s">
        <v>3043</v>
      </c>
      <c r="E3009" s="1" t="s">
        <v>887</v>
      </c>
      <c r="F3009" s="63">
        <v>51000</v>
      </c>
      <c r="G3009" s="1" t="s">
        <v>44</v>
      </c>
      <c r="H3009" s="45">
        <v>36</v>
      </c>
      <c r="I3009" s="106" t="s">
        <v>3956</v>
      </c>
      <c r="J3009" s="1" t="s">
        <v>57</v>
      </c>
      <c r="K3009" s="107" t="s">
        <v>3372</v>
      </c>
      <c r="L3009" s="9">
        <v>3.74</v>
      </c>
      <c r="M3009" s="108">
        <v>134.63999999999999</v>
      </c>
      <c r="N3009" s="5">
        <v>15001002</v>
      </c>
      <c r="O3009" s="1" t="s">
        <v>21</v>
      </c>
      <c r="P3009" s="1" t="s">
        <v>57</v>
      </c>
      <c r="Q3009" s="107" t="s">
        <v>3182</v>
      </c>
      <c r="R3009" s="16" t="s">
        <v>3058</v>
      </c>
      <c r="S3009" s="1" t="s">
        <v>2776</v>
      </c>
      <c r="T3009" s="62" t="s">
        <v>3183</v>
      </c>
    </row>
    <row r="3010" spans="1:20" ht="95.1" customHeight="1" x14ac:dyDescent="0.25">
      <c r="A3010" s="121" t="s">
        <v>2280</v>
      </c>
      <c r="B3010" s="107">
        <v>2500</v>
      </c>
      <c r="C3010" s="107" t="s">
        <v>1496</v>
      </c>
      <c r="D3010" s="107" t="s">
        <v>3043</v>
      </c>
      <c r="E3010" s="1" t="s">
        <v>887</v>
      </c>
      <c r="F3010" s="63">
        <v>6513075900001</v>
      </c>
      <c r="G3010" s="1" t="s">
        <v>44</v>
      </c>
      <c r="H3010" s="45">
        <v>20</v>
      </c>
      <c r="I3010" s="106" t="s">
        <v>3956</v>
      </c>
      <c r="J3010" s="1" t="s">
        <v>57</v>
      </c>
      <c r="K3010" s="107" t="s">
        <v>3373</v>
      </c>
      <c r="L3010" s="9">
        <v>4</v>
      </c>
      <c r="M3010" s="108">
        <v>79.900000000000006</v>
      </c>
      <c r="N3010" s="5">
        <v>15001002</v>
      </c>
      <c r="O3010" s="1" t="s">
        <v>21</v>
      </c>
      <c r="P3010" s="1" t="s">
        <v>57</v>
      </c>
      <c r="Q3010" s="107" t="s">
        <v>3182</v>
      </c>
      <c r="R3010" s="16" t="s">
        <v>3058</v>
      </c>
      <c r="S3010" s="1" t="s">
        <v>2776</v>
      </c>
      <c r="T3010" s="62" t="s">
        <v>3183</v>
      </c>
    </row>
    <row r="3011" spans="1:20" ht="95.1" customHeight="1" x14ac:dyDescent="0.25">
      <c r="A3011" s="121" t="s">
        <v>2280</v>
      </c>
      <c r="B3011" s="107">
        <v>2500</v>
      </c>
      <c r="C3011" s="107" t="s">
        <v>1496</v>
      </c>
      <c r="D3011" s="107" t="s">
        <v>3043</v>
      </c>
      <c r="E3011" s="1" t="s">
        <v>887</v>
      </c>
      <c r="F3011" s="63">
        <v>6513075900002</v>
      </c>
      <c r="G3011" s="1" t="s">
        <v>44</v>
      </c>
      <c r="H3011" s="45">
        <v>20</v>
      </c>
      <c r="I3011" s="106" t="s">
        <v>3956</v>
      </c>
      <c r="J3011" s="1" t="s">
        <v>57</v>
      </c>
      <c r="K3011" s="107" t="s">
        <v>3374</v>
      </c>
      <c r="L3011" s="9">
        <v>4</v>
      </c>
      <c r="M3011" s="108">
        <v>79.900000000000006</v>
      </c>
      <c r="N3011" s="5">
        <v>15001002</v>
      </c>
      <c r="O3011" s="1" t="s">
        <v>21</v>
      </c>
      <c r="P3011" s="1" t="s">
        <v>57</v>
      </c>
      <c r="Q3011" s="107" t="s">
        <v>3182</v>
      </c>
      <c r="R3011" s="16" t="s">
        <v>3058</v>
      </c>
      <c r="S3011" s="1" t="s">
        <v>2776</v>
      </c>
      <c r="T3011" s="62" t="s">
        <v>3183</v>
      </c>
    </row>
    <row r="3012" spans="1:20" ht="95.1" customHeight="1" x14ac:dyDescent="0.25">
      <c r="A3012" s="121" t="s">
        <v>2280</v>
      </c>
      <c r="B3012" s="107">
        <v>2500</v>
      </c>
      <c r="C3012" s="107" t="s">
        <v>1496</v>
      </c>
      <c r="D3012" s="107" t="s">
        <v>3043</v>
      </c>
      <c r="E3012" s="1" t="s">
        <v>887</v>
      </c>
      <c r="F3012" s="63">
        <v>1005215</v>
      </c>
      <c r="G3012" s="110" t="s">
        <v>1817</v>
      </c>
      <c r="H3012" s="45">
        <v>72</v>
      </c>
      <c r="I3012" s="106" t="s">
        <v>3956</v>
      </c>
      <c r="J3012" s="1" t="s">
        <v>57</v>
      </c>
      <c r="K3012" s="107" t="s">
        <v>3375</v>
      </c>
      <c r="L3012" s="9">
        <v>78.900000000000006</v>
      </c>
      <c r="M3012" s="108">
        <v>5680.8</v>
      </c>
      <c r="N3012" s="5">
        <v>15001002</v>
      </c>
      <c r="O3012" s="1" t="s">
        <v>21</v>
      </c>
      <c r="P3012" s="1" t="s">
        <v>57</v>
      </c>
      <c r="Q3012" s="107" t="s">
        <v>3182</v>
      </c>
      <c r="R3012" s="16" t="s">
        <v>3058</v>
      </c>
      <c r="S3012" s="1" t="s">
        <v>2776</v>
      </c>
      <c r="T3012" s="62" t="s">
        <v>3183</v>
      </c>
    </row>
    <row r="3013" spans="1:20" ht="95.1" customHeight="1" x14ac:dyDescent="0.25">
      <c r="A3013" s="121" t="s">
        <v>2280</v>
      </c>
      <c r="B3013" s="107">
        <v>2500</v>
      </c>
      <c r="C3013" s="107" t="s">
        <v>1496</v>
      </c>
      <c r="D3013" s="107" t="s">
        <v>3043</v>
      </c>
      <c r="E3013" s="1" t="s">
        <v>887</v>
      </c>
      <c r="F3013" s="63">
        <v>419001</v>
      </c>
      <c r="G3013" s="1" t="s">
        <v>3039</v>
      </c>
      <c r="H3013" s="45">
        <v>45</v>
      </c>
      <c r="I3013" s="106" t="s">
        <v>3956</v>
      </c>
      <c r="J3013" s="1" t="s">
        <v>57</v>
      </c>
      <c r="K3013" s="107" t="s">
        <v>3376</v>
      </c>
      <c r="L3013" s="9">
        <v>71.400000000000006</v>
      </c>
      <c r="M3013" s="108">
        <v>3213</v>
      </c>
      <c r="N3013" s="5">
        <v>15001002</v>
      </c>
      <c r="O3013" s="1" t="s">
        <v>21</v>
      </c>
      <c r="P3013" s="1" t="s">
        <v>57</v>
      </c>
      <c r="Q3013" s="107" t="s">
        <v>3182</v>
      </c>
      <c r="R3013" s="16" t="s">
        <v>3058</v>
      </c>
      <c r="S3013" s="1" t="s">
        <v>2776</v>
      </c>
      <c r="T3013" s="62" t="s">
        <v>3183</v>
      </c>
    </row>
    <row r="3014" spans="1:20" ht="95.1" customHeight="1" x14ac:dyDescent="0.25">
      <c r="A3014" s="121" t="s">
        <v>2280</v>
      </c>
      <c r="B3014" s="107">
        <v>2500</v>
      </c>
      <c r="C3014" s="107" t="s">
        <v>1496</v>
      </c>
      <c r="D3014" s="107" t="s">
        <v>3043</v>
      </c>
      <c r="E3014" s="1" t="s">
        <v>887</v>
      </c>
      <c r="F3014" s="63">
        <v>419002</v>
      </c>
      <c r="G3014" s="1" t="s">
        <v>3039</v>
      </c>
      <c r="H3014" s="45">
        <v>40</v>
      </c>
      <c r="I3014" s="106" t="s">
        <v>3956</v>
      </c>
      <c r="J3014" s="1" t="s">
        <v>57</v>
      </c>
      <c r="K3014" s="107" t="s">
        <v>3377</v>
      </c>
      <c r="L3014" s="9">
        <v>71.400000000000006</v>
      </c>
      <c r="M3014" s="108">
        <v>2856</v>
      </c>
      <c r="N3014" s="5">
        <v>15001002</v>
      </c>
      <c r="O3014" s="1" t="s">
        <v>21</v>
      </c>
      <c r="P3014" s="1" t="s">
        <v>57</v>
      </c>
      <c r="Q3014" s="107" t="s">
        <v>3182</v>
      </c>
      <c r="R3014" s="16" t="s">
        <v>3058</v>
      </c>
      <c r="S3014" s="1" t="s">
        <v>2776</v>
      </c>
      <c r="T3014" s="62" t="s">
        <v>3183</v>
      </c>
    </row>
    <row r="3015" spans="1:20" ht="95.1" customHeight="1" x14ac:dyDescent="0.25">
      <c r="A3015" s="121" t="s">
        <v>2280</v>
      </c>
      <c r="B3015" s="107">
        <v>2500</v>
      </c>
      <c r="C3015" s="107" t="s">
        <v>1496</v>
      </c>
      <c r="D3015" s="107" t="s">
        <v>3043</v>
      </c>
      <c r="E3015" s="1" t="s">
        <v>887</v>
      </c>
      <c r="F3015" s="63">
        <v>651308370001</v>
      </c>
      <c r="G3015" s="107" t="s">
        <v>4048</v>
      </c>
      <c r="H3015" s="45">
        <v>40</v>
      </c>
      <c r="I3015" s="106" t="s">
        <v>3956</v>
      </c>
      <c r="J3015" s="1" t="s">
        <v>57</v>
      </c>
      <c r="K3015" s="107" t="s">
        <v>3378</v>
      </c>
      <c r="L3015" s="9">
        <v>21.4</v>
      </c>
      <c r="M3015" s="108">
        <v>856</v>
      </c>
      <c r="N3015" s="5">
        <v>15001002</v>
      </c>
      <c r="O3015" s="1" t="s">
        <v>21</v>
      </c>
      <c r="P3015" s="1" t="s">
        <v>57</v>
      </c>
      <c r="Q3015" s="107" t="s">
        <v>3182</v>
      </c>
      <c r="R3015" s="16" t="s">
        <v>3058</v>
      </c>
      <c r="S3015" s="1" t="s">
        <v>2776</v>
      </c>
      <c r="T3015" s="62" t="s">
        <v>3183</v>
      </c>
    </row>
    <row r="3016" spans="1:20" ht="95.1" customHeight="1" x14ac:dyDescent="0.25">
      <c r="A3016" s="121" t="s">
        <v>2280</v>
      </c>
      <c r="B3016" s="107">
        <v>2500</v>
      </c>
      <c r="C3016" s="107" t="s">
        <v>1496</v>
      </c>
      <c r="D3016" s="107" t="s">
        <v>3043</v>
      </c>
      <c r="E3016" s="1" t="s">
        <v>887</v>
      </c>
      <c r="F3016" s="63">
        <v>429901</v>
      </c>
      <c r="G3016" s="110" t="s">
        <v>1817</v>
      </c>
      <c r="H3016" s="45">
        <v>22</v>
      </c>
      <c r="I3016" s="106" t="s">
        <v>3956</v>
      </c>
      <c r="J3016" s="1" t="s">
        <v>57</v>
      </c>
      <c r="K3016" s="107" t="s">
        <v>3379</v>
      </c>
      <c r="L3016" s="9">
        <v>29.9</v>
      </c>
      <c r="M3016" s="108">
        <v>657.8</v>
      </c>
      <c r="N3016" s="5">
        <v>15001002</v>
      </c>
      <c r="O3016" s="1" t="s">
        <v>21</v>
      </c>
      <c r="P3016" s="1" t="s">
        <v>57</v>
      </c>
      <c r="Q3016" s="107" t="s">
        <v>3182</v>
      </c>
      <c r="R3016" s="16" t="s">
        <v>3058</v>
      </c>
      <c r="S3016" s="1" t="s">
        <v>2776</v>
      </c>
      <c r="T3016" s="62" t="s">
        <v>3183</v>
      </c>
    </row>
    <row r="3017" spans="1:20" ht="95.1" customHeight="1" x14ac:dyDescent="0.25">
      <c r="A3017" s="121" t="s">
        <v>2280</v>
      </c>
      <c r="B3017" s="107">
        <v>2500</v>
      </c>
      <c r="C3017" s="107" t="s">
        <v>1496</v>
      </c>
      <c r="D3017" s="107" t="s">
        <v>3043</v>
      </c>
      <c r="E3017" s="1" t="s">
        <v>887</v>
      </c>
      <c r="F3017" s="63">
        <v>6513080400001</v>
      </c>
      <c r="G3017" s="1" t="s">
        <v>4047</v>
      </c>
      <c r="H3017" s="45">
        <v>30</v>
      </c>
      <c r="I3017" s="106" t="s">
        <v>3956</v>
      </c>
      <c r="J3017" s="1" t="s">
        <v>57</v>
      </c>
      <c r="K3017" s="107" t="s">
        <v>3380</v>
      </c>
      <c r="L3017" s="9">
        <v>59.99</v>
      </c>
      <c r="M3017" s="108">
        <v>1799.7</v>
      </c>
      <c r="N3017" s="5">
        <v>15001002</v>
      </c>
      <c r="O3017" s="1" t="s">
        <v>21</v>
      </c>
      <c r="P3017" s="1" t="s">
        <v>57</v>
      </c>
      <c r="Q3017" s="107" t="s">
        <v>3182</v>
      </c>
      <c r="R3017" s="16" t="s">
        <v>3058</v>
      </c>
      <c r="S3017" s="1" t="s">
        <v>2776</v>
      </c>
      <c r="T3017" s="62" t="s">
        <v>3183</v>
      </c>
    </row>
    <row r="3018" spans="1:20" ht="95.1" customHeight="1" x14ac:dyDescent="0.25">
      <c r="A3018" s="121" t="s">
        <v>2280</v>
      </c>
      <c r="B3018" s="107">
        <v>2500</v>
      </c>
      <c r="C3018" s="107" t="s">
        <v>1496</v>
      </c>
      <c r="D3018" s="107" t="s">
        <v>3043</v>
      </c>
      <c r="E3018" s="1" t="s">
        <v>887</v>
      </c>
      <c r="F3018" s="63">
        <v>6513077300001</v>
      </c>
      <c r="G3018" s="110" t="s">
        <v>1817</v>
      </c>
      <c r="H3018" s="45">
        <v>12</v>
      </c>
      <c r="I3018" s="106" t="s">
        <v>3956</v>
      </c>
      <c r="J3018" s="1" t="s">
        <v>57</v>
      </c>
      <c r="K3018" s="107" t="s">
        <v>3381</v>
      </c>
      <c r="L3018" s="9">
        <v>70.400000000000006</v>
      </c>
      <c r="M3018" s="108">
        <v>844.8</v>
      </c>
      <c r="N3018" s="5">
        <v>15001002</v>
      </c>
      <c r="O3018" s="1" t="s">
        <v>21</v>
      </c>
      <c r="P3018" s="1" t="s">
        <v>57</v>
      </c>
      <c r="Q3018" s="107" t="s">
        <v>3182</v>
      </c>
      <c r="R3018" s="16" t="s">
        <v>3058</v>
      </c>
      <c r="S3018" s="1" t="s">
        <v>2776</v>
      </c>
      <c r="T3018" s="62" t="s">
        <v>3183</v>
      </c>
    </row>
    <row r="3019" spans="1:20" ht="95.1" customHeight="1" x14ac:dyDescent="0.25">
      <c r="A3019" s="121" t="s">
        <v>2280</v>
      </c>
      <c r="B3019" s="107">
        <v>2500</v>
      </c>
      <c r="C3019" s="107" t="s">
        <v>1496</v>
      </c>
      <c r="D3019" s="107" t="s">
        <v>3043</v>
      </c>
      <c r="E3019" s="1" t="s">
        <v>887</v>
      </c>
      <c r="F3019" s="63">
        <v>6513075000001</v>
      </c>
      <c r="G3019" s="1" t="s">
        <v>44</v>
      </c>
      <c r="H3019" s="45">
        <v>18</v>
      </c>
      <c r="I3019" s="106" t="s">
        <v>3956</v>
      </c>
      <c r="J3019" s="1" t="s">
        <v>57</v>
      </c>
      <c r="K3019" s="107" t="s">
        <v>3382</v>
      </c>
      <c r="L3019" s="9">
        <v>65.900000000000006</v>
      </c>
      <c r="M3019" s="108">
        <v>1186.2</v>
      </c>
      <c r="N3019" s="5">
        <v>15001002</v>
      </c>
      <c r="O3019" s="1" t="s">
        <v>21</v>
      </c>
      <c r="P3019" s="1" t="s">
        <v>57</v>
      </c>
      <c r="Q3019" s="107" t="s">
        <v>3182</v>
      </c>
      <c r="R3019" s="16" t="s">
        <v>3058</v>
      </c>
      <c r="S3019" s="1" t="s">
        <v>2776</v>
      </c>
      <c r="T3019" s="62" t="s">
        <v>3183</v>
      </c>
    </row>
    <row r="3020" spans="1:20" ht="95.1" customHeight="1" x14ac:dyDescent="0.25">
      <c r="A3020" s="121" t="s">
        <v>2280</v>
      </c>
      <c r="B3020" s="107">
        <v>2500</v>
      </c>
      <c r="C3020" s="107" t="s">
        <v>1496</v>
      </c>
      <c r="D3020" s="107" t="s">
        <v>3043</v>
      </c>
      <c r="E3020" s="1" t="s">
        <v>887</v>
      </c>
      <c r="F3020" s="63">
        <v>1033892</v>
      </c>
      <c r="G3020" s="1" t="s">
        <v>44</v>
      </c>
      <c r="H3020" s="45">
        <v>80</v>
      </c>
      <c r="I3020" s="106" t="s">
        <v>3956</v>
      </c>
      <c r="J3020" s="1" t="s">
        <v>57</v>
      </c>
      <c r="K3020" s="107" t="s">
        <v>3383</v>
      </c>
      <c r="L3020" s="9">
        <v>16.899999999999999</v>
      </c>
      <c r="M3020" s="108">
        <v>1352</v>
      </c>
      <c r="N3020" s="5">
        <v>15001002</v>
      </c>
      <c r="O3020" s="1" t="s">
        <v>21</v>
      </c>
      <c r="P3020" s="1" t="s">
        <v>57</v>
      </c>
      <c r="Q3020" s="107" t="s">
        <v>3182</v>
      </c>
      <c r="R3020" s="16" t="s">
        <v>3058</v>
      </c>
      <c r="S3020" s="1" t="s">
        <v>2776</v>
      </c>
      <c r="T3020" s="62" t="s">
        <v>3183</v>
      </c>
    </row>
    <row r="3021" spans="1:20" ht="95.1" customHeight="1" x14ac:dyDescent="0.25">
      <c r="A3021" s="121" t="s">
        <v>2280</v>
      </c>
      <c r="B3021" s="107">
        <v>2500</v>
      </c>
      <c r="C3021" s="107" t="s">
        <v>1496</v>
      </c>
      <c r="D3021" s="107" t="s">
        <v>3043</v>
      </c>
      <c r="E3021" s="1" t="s">
        <v>887</v>
      </c>
      <c r="F3021" s="63">
        <v>6513077100001</v>
      </c>
      <c r="G3021" s="1" t="s">
        <v>44</v>
      </c>
      <c r="H3021" s="45">
        <v>26</v>
      </c>
      <c r="I3021" s="106" t="s">
        <v>3956</v>
      </c>
      <c r="J3021" s="1" t="s">
        <v>57</v>
      </c>
      <c r="K3021" s="107" t="s">
        <v>3384</v>
      </c>
      <c r="L3021" s="9">
        <v>286.89999999999998</v>
      </c>
      <c r="M3021" s="108">
        <v>7459.4</v>
      </c>
      <c r="N3021" s="5">
        <v>15001002</v>
      </c>
      <c r="O3021" s="1" t="s">
        <v>21</v>
      </c>
      <c r="P3021" s="1" t="s">
        <v>57</v>
      </c>
      <c r="Q3021" s="107" t="s">
        <v>3182</v>
      </c>
      <c r="R3021" s="16" t="s">
        <v>3058</v>
      </c>
      <c r="S3021" s="1" t="s">
        <v>2776</v>
      </c>
      <c r="T3021" s="62" t="s">
        <v>3183</v>
      </c>
    </row>
    <row r="3022" spans="1:20" ht="95.1" customHeight="1" x14ac:dyDescent="0.25">
      <c r="A3022" s="121" t="s">
        <v>2280</v>
      </c>
      <c r="B3022" s="107">
        <v>2500</v>
      </c>
      <c r="C3022" s="107" t="s">
        <v>1496</v>
      </c>
      <c r="D3022" s="107" t="s">
        <v>3043</v>
      </c>
      <c r="E3022" s="1" t="s">
        <v>887</v>
      </c>
      <c r="F3022" s="63">
        <v>6513080100001</v>
      </c>
      <c r="G3022" s="1" t="s">
        <v>44</v>
      </c>
      <c r="H3022" s="45">
        <v>22</v>
      </c>
      <c r="I3022" s="106" t="s">
        <v>3956</v>
      </c>
      <c r="J3022" s="1" t="s">
        <v>57</v>
      </c>
      <c r="K3022" s="107" t="s">
        <v>3385</v>
      </c>
      <c r="L3022" s="9">
        <v>5.35</v>
      </c>
      <c r="M3022" s="108">
        <v>117.59</v>
      </c>
      <c r="N3022" s="5">
        <v>15001002</v>
      </c>
      <c r="O3022" s="1" t="s">
        <v>21</v>
      </c>
      <c r="P3022" s="1" t="s">
        <v>57</v>
      </c>
      <c r="Q3022" s="107" t="s">
        <v>3182</v>
      </c>
      <c r="R3022" s="16" t="s">
        <v>3058</v>
      </c>
      <c r="S3022" s="1" t="s">
        <v>2776</v>
      </c>
      <c r="T3022" s="62" t="s">
        <v>3183</v>
      </c>
    </row>
    <row r="3023" spans="1:20" ht="95.1" customHeight="1" x14ac:dyDescent="0.25">
      <c r="A3023" s="121" t="s">
        <v>2280</v>
      </c>
      <c r="B3023" s="107">
        <v>2500</v>
      </c>
      <c r="C3023" s="107" t="s">
        <v>1496</v>
      </c>
      <c r="D3023" s="107" t="s">
        <v>3043</v>
      </c>
      <c r="E3023" s="1" t="s">
        <v>887</v>
      </c>
      <c r="F3023" s="63">
        <v>6513080700001</v>
      </c>
      <c r="G3023" s="1" t="s">
        <v>4047</v>
      </c>
      <c r="H3023" s="45">
        <v>12</v>
      </c>
      <c r="I3023" s="106" t="s">
        <v>3956</v>
      </c>
      <c r="J3023" s="1" t="s">
        <v>57</v>
      </c>
      <c r="K3023" s="107" t="s">
        <v>3386</v>
      </c>
      <c r="L3023" s="9">
        <v>268.83</v>
      </c>
      <c r="M3023" s="108">
        <v>3225.96</v>
      </c>
      <c r="N3023" s="5">
        <v>15001002</v>
      </c>
      <c r="O3023" s="1" t="s">
        <v>21</v>
      </c>
      <c r="P3023" s="1" t="s">
        <v>57</v>
      </c>
      <c r="Q3023" s="107" t="s">
        <v>3182</v>
      </c>
      <c r="R3023" s="16" t="s">
        <v>3058</v>
      </c>
      <c r="S3023" s="1" t="s">
        <v>2776</v>
      </c>
      <c r="T3023" s="62" t="s">
        <v>3183</v>
      </c>
    </row>
    <row r="3024" spans="1:20" ht="95.1" customHeight="1" x14ac:dyDescent="0.25">
      <c r="A3024" s="121" t="s">
        <v>2280</v>
      </c>
      <c r="B3024" s="107">
        <v>2500</v>
      </c>
      <c r="C3024" s="107" t="s">
        <v>1496</v>
      </c>
      <c r="D3024" s="107" t="s">
        <v>3043</v>
      </c>
      <c r="E3024" s="1" t="s">
        <v>887</v>
      </c>
      <c r="F3024" s="63">
        <v>1036191</v>
      </c>
      <c r="G3024" s="1" t="s">
        <v>44</v>
      </c>
      <c r="H3024" s="45">
        <v>20</v>
      </c>
      <c r="I3024" s="106" t="s">
        <v>3956</v>
      </c>
      <c r="J3024" s="1" t="s">
        <v>57</v>
      </c>
      <c r="K3024" s="107" t="s">
        <v>3387</v>
      </c>
      <c r="L3024" s="9">
        <v>97.9</v>
      </c>
      <c r="M3024" s="108">
        <v>1958</v>
      </c>
      <c r="N3024" s="5">
        <v>15001002</v>
      </c>
      <c r="O3024" s="1" t="s">
        <v>21</v>
      </c>
      <c r="P3024" s="1" t="s">
        <v>57</v>
      </c>
      <c r="Q3024" s="107" t="s">
        <v>3182</v>
      </c>
      <c r="R3024" s="16" t="s">
        <v>3058</v>
      </c>
      <c r="S3024" s="1" t="s">
        <v>2776</v>
      </c>
      <c r="T3024" s="62" t="s">
        <v>3183</v>
      </c>
    </row>
    <row r="3025" spans="1:20" ht="95.1" customHeight="1" x14ac:dyDescent="0.25">
      <c r="A3025" s="121" t="s">
        <v>2280</v>
      </c>
      <c r="B3025" s="107">
        <v>2500</v>
      </c>
      <c r="C3025" s="107" t="s">
        <v>1496</v>
      </c>
      <c r="D3025" s="107" t="s">
        <v>3043</v>
      </c>
      <c r="E3025" s="1" t="s">
        <v>887</v>
      </c>
      <c r="F3025" s="63">
        <v>6513075100014</v>
      </c>
      <c r="G3025" s="110" t="s">
        <v>1817</v>
      </c>
      <c r="H3025" s="45">
        <v>3</v>
      </c>
      <c r="I3025" s="106" t="s">
        <v>3956</v>
      </c>
      <c r="J3025" s="1" t="s">
        <v>57</v>
      </c>
      <c r="K3025" s="107" t="s">
        <v>3388</v>
      </c>
      <c r="L3025" s="9">
        <v>45.4</v>
      </c>
      <c r="M3025" s="108">
        <v>136.19999999999999</v>
      </c>
      <c r="N3025" s="5">
        <v>15001002</v>
      </c>
      <c r="O3025" s="1" t="s">
        <v>21</v>
      </c>
      <c r="P3025" s="1" t="s">
        <v>57</v>
      </c>
      <c r="Q3025" s="107" t="s">
        <v>3182</v>
      </c>
      <c r="R3025" s="16" t="s">
        <v>3058</v>
      </c>
      <c r="S3025" s="1" t="s">
        <v>2776</v>
      </c>
      <c r="T3025" s="62" t="s">
        <v>3183</v>
      </c>
    </row>
    <row r="3026" spans="1:20" ht="95.1" customHeight="1" x14ac:dyDescent="0.25">
      <c r="A3026" s="121" t="s">
        <v>2280</v>
      </c>
      <c r="B3026" s="107">
        <v>2500</v>
      </c>
      <c r="C3026" s="107" t="s">
        <v>1496</v>
      </c>
      <c r="D3026" s="107" t="s">
        <v>3043</v>
      </c>
      <c r="E3026" s="1" t="s">
        <v>887</v>
      </c>
      <c r="F3026" s="63">
        <v>6513075100011</v>
      </c>
      <c r="G3026" s="110" t="s">
        <v>1817</v>
      </c>
      <c r="H3026" s="45">
        <v>10</v>
      </c>
      <c r="I3026" s="106" t="s">
        <v>3956</v>
      </c>
      <c r="J3026" s="1" t="s">
        <v>57</v>
      </c>
      <c r="K3026" s="107" t="s">
        <v>3389</v>
      </c>
      <c r="L3026" s="9">
        <v>37.9</v>
      </c>
      <c r="M3026" s="108">
        <v>379</v>
      </c>
      <c r="N3026" s="5">
        <v>15001002</v>
      </c>
      <c r="O3026" s="1" t="s">
        <v>21</v>
      </c>
      <c r="P3026" s="1" t="s">
        <v>57</v>
      </c>
      <c r="Q3026" s="107" t="s">
        <v>3182</v>
      </c>
      <c r="R3026" s="16" t="s">
        <v>3058</v>
      </c>
      <c r="S3026" s="1" t="s">
        <v>2776</v>
      </c>
      <c r="T3026" s="62" t="s">
        <v>3183</v>
      </c>
    </row>
    <row r="3027" spans="1:20" ht="95.1" customHeight="1" x14ac:dyDescent="0.25">
      <c r="A3027" s="121" t="s">
        <v>2280</v>
      </c>
      <c r="B3027" s="107">
        <v>2500</v>
      </c>
      <c r="C3027" s="107" t="s">
        <v>1496</v>
      </c>
      <c r="D3027" s="107" t="s">
        <v>3043</v>
      </c>
      <c r="E3027" s="1" t="s">
        <v>887</v>
      </c>
      <c r="F3027" s="63">
        <v>6513075100015</v>
      </c>
      <c r="G3027" s="110" t="s">
        <v>1817</v>
      </c>
      <c r="H3027" s="45">
        <v>3</v>
      </c>
      <c r="I3027" s="106" t="s">
        <v>3956</v>
      </c>
      <c r="J3027" s="1" t="s">
        <v>57</v>
      </c>
      <c r="K3027" s="107" t="s">
        <v>3390</v>
      </c>
      <c r="L3027" s="9">
        <v>45.9</v>
      </c>
      <c r="M3027" s="108">
        <v>137.69999999999999</v>
      </c>
      <c r="N3027" s="5">
        <v>15001002</v>
      </c>
      <c r="O3027" s="1" t="s">
        <v>21</v>
      </c>
      <c r="P3027" s="1" t="s">
        <v>57</v>
      </c>
      <c r="Q3027" s="107" t="s">
        <v>3182</v>
      </c>
      <c r="R3027" s="16" t="s">
        <v>3058</v>
      </c>
      <c r="S3027" s="1" t="s">
        <v>2776</v>
      </c>
      <c r="T3027" s="62" t="s">
        <v>3183</v>
      </c>
    </row>
    <row r="3028" spans="1:20" ht="95.1" customHeight="1" x14ac:dyDescent="0.25">
      <c r="A3028" s="121" t="s">
        <v>2280</v>
      </c>
      <c r="B3028" s="107">
        <v>2500</v>
      </c>
      <c r="C3028" s="107" t="s">
        <v>1496</v>
      </c>
      <c r="D3028" s="107" t="s">
        <v>3043</v>
      </c>
      <c r="E3028" s="1" t="s">
        <v>887</v>
      </c>
      <c r="F3028" s="63">
        <v>6513075100016</v>
      </c>
      <c r="G3028" s="110" t="s">
        <v>1817</v>
      </c>
      <c r="H3028" s="45">
        <v>3</v>
      </c>
      <c r="I3028" s="106" t="s">
        <v>3956</v>
      </c>
      <c r="J3028" s="1" t="s">
        <v>57</v>
      </c>
      <c r="K3028" s="107" t="s">
        <v>3391</v>
      </c>
      <c r="L3028" s="9">
        <v>49.4</v>
      </c>
      <c r="M3028" s="108">
        <v>148.19999999999999</v>
      </c>
      <c r="N3028" s="5">
        <v>15001002</v>
      </c>
      <c r="O3028" s="1" t="s">
        <v>21</v>
      </c>
      <c r="P3028" s="1" t="s">
        <v>57</v>
      </c>
      <c r="Q3028" s="107" t="s">
        <v>3182</v>
      </c>
      <c r="R3028" s="16" t="s">
        <v>3058</v>
      </c>
      <c r="S3028" s="1" t="s">
        <v>2776</v>
      </c>
      <c r="T3028" s="62" t="s">
        <v>3183</v>
      </c>
    </row>
    <row r="3029" spans="1:20" ht="95.1" customHeight="1" x14ac:dyDescent="0.25">
      <c r="A3029" s="121" t="s">
        <v>2280</v>
      </c>
      <c r="B3029" s="107">
        <v>2500</v>
      </c>
      <c r="C3029" s="107" t="s">
        <v>1496</v>
      </c>
      <c r="D3029" s="107" t="s">
        <v>3043</v>
      </c>
      <c r="E3029" s="1" t="s">
        <v>887</v>
      </c>
      <c r="F3029" s="63">
        <v>6513075100012</v>
      </c>
      <c r="G3029" s="110" t="s">
        <v>1817</v>
      </c>
      <c r="H3029" s="45">
        <v>3</v>
      </c>
      <c r="I3029" s="106" t="s">
        <v>3956</v>
      </c>
      <c r="J3029" s="1" t="s">
        <v>57</v>
      </c>
      <c r="K3029" s="107" t="s">
        <v>3392</v>
      </c>
      <c r="L3029" s="9">
        <v>80.900000000000006</v>
      </c>
      <c r="M3029" s="108">
        <v>242.7</v>
      </c>
      <c r="N3029" s="5">
        <v>15001002</v>
      </c>
      <c r="O3029" s="1" t="s">
        <v>21</v>
      </c>
      <c r="P3029" s="1" t="s">
        <v>57</v>
      </c>
      <c r="Q3029" s="107" t="s">
        <v>3182</v>
      </c>
      <c r="R3029" s="16" t="s">
        <v>3058</v>
      </c>
      <c r="S3029" s="1" t="s">
        <v>2776</v>
      </c>
      <c r="T3029" s="62" t="s">
        <v>3183</v>
      </c>
    </row>
    <row r="3030" spans="1:20" ht="95.1" customHeight="1" x14ac:dyDescent="0.25">
      <c r="A3030" s="121" t="s">
        <v>2280</v>
      </c>
      <c r="B3030" s="107">
        <v>2500</v>
      </c>
      <c r="C3030" s="107" t="s">
        <v>1496</v>
      </c>
      <c r="D3030" s="107" t="s">
        <v>3043</v>
      </c>
      <c r="E3030" s="1" t="s">
        <v>887</v>
      </c>
      <c r="F3030" s="63">
        <v>6513075100013</v>
      </c>
      <c r="G3030" s="110" t="s">
        <v>1817</v>
      </c>
      <c r="H3030" s="45">
        <v>3</v>
      </c>
      <c r="I3030" s="106" t="s">
        <v>3956</v>
      </c>
      <c r="J3030" s="1" t="s">
        <v>57</v>
      </c>
      <c r="K3030" s="107" t="s">
        <v>3393</v>
      </c>
      <c r="L3030" s="9">
        <v>80.900000000000006</v>
      </c>
      <c r="M3030" s="108">
        <v>242.7</v>
      </c>
      <c r="N3030" s="5">
        <v>15001002</v>
      </c>
      <c r="O3030" s="1" t="s">
        <v>21</v>
      </c>
      <c r="P3030" s="1" t="s">
        <v>57</v>
      </c>
      <c r="Q3030" s="107" t="s">
        <v>3182</v>
      </c>
      <c r="R3030" s="16" t="s">
        <v>3058</v>
      </c>
      <c r="S3030" s="1" t="s">
        <v>2776</v>
      </c>
      <c r="T3030" s="62" t="s">
        <v>3183</v>
      </c>
    </row>
    <row r="3031" spans="1:20" ht="95.1" customHeight="1" x14ac:dyDescent="0.25">
      <c r="A3031" s="121" t="s">
        <v>2280</v>
      </c>
      <c r="B3031" s="107">
        <v>2500</v>
      </c>
      <c r="C3031" s="107" t="s">
        <v>1496</v>
      </c>
      <c r="D3031" s="107" t="s">
        <v>3043</v>
      </c>
      <c r="E3031" s="1" t="s">
        <v>887</v>
      </c>
      <c r="F3031" s="63">
        <v>1033901</v>
      </c>
      <c r="G3031" s="1" t="s">
        <v>44</v>
      </c>
      <c r="H3031" s="45">
        <v>10</v>
      </c>
      <c r="I3031" s="106" t="s">
        <v>3956</v>
      </c>
      <c r="J3031" s="1" t="s">
        <v>57</v>
      </c>
      <c r="K3031" s="107" t="s">
        <v>3394</v>
      </c>
      <c r="L3031" s="9">
        <v>94.4</v>
      </c>
      <c r="M3031" s="108">
        <v>944</v>
      </c>
      <c r="N3031" s="5">
        <v>15001002</v>
      </c>
      <c r="O3031" s="1" t="s">
        <v>21</v>
      </c>
      <c r="P3031" s="1" t="s">
        <v>57</v>
      </c>
      <c r="Q3031" s="107" t="s">
        <v>3182</v>
      </c>
      <c r="R3031" s="16" t="s">
        <v>3058</v>
      </c>
      <c r="S3031" s="1" t="s">
        <v>2776</v>
      </c>
      <c r="T3031" s="62" t="s">
        <v>3183</v>
      </c>
    </row>
    <row r="3032" spans="1:20" ht="95.1" customHeight="1" x14ac:dyDescent="0.25">
      <c r="A3032" s="121" t="s">
        <v>2280</v>
      </c>
      <c r="B3032" s="107">
        <v>2500</v>
      </c>
      <c r="C3032" s="107" t="s">
        <v>1496</v>
      </c>
      <c r="D3032" s="107" t="s">
        <v>3043</v>
      </c>
      <c r="E3032" s="1" t="s">
        <v>887</v>
      </c>
      <c r="F3032" s="63">
        <v>1033902</v>
      </c>
      <c r="G3032" s="1" t="s">
        <v>44</v>
      </c>
      <c r="H3032" s="45">
        <v>24</v>
      </c>
      <c r="I3032" s="106" t="s">
        <v>3956</v>
      </c>
      <c r="J3032" s="1" t="s">
        <v>57</v>
      </c>
      <c r="K3032" s="107" t="s">
        <v>3395</v>
      </c>
      <c r="L3032" s="9">
        <v>119.9</v>
      </c>
      <c r="M3032" s="108">
        <v>2877.6</v>
      </c>
      <c r="N3032" s="5">
        <v>15001002</v>
      </c>
      <c r="O3032" s="1" t="s">
        <v>21</v>
      </c>
      <c r="P3032" s="1" t="s">
        <v>57</v>
      </c>
      <c r="Q3032" s="107" t="s">
        <v>3182</v>
      </c>
      <c r="R3032" s="16" t="s">
        <v>3058</v>
      </c>
      <c r="S3032" s="1" t="s">
        <v>2776</v>
      </c>
      <c r="T3032" s="62" t="s">
        <v>3183</v>
      </c>
    </row>
    <row r="3033" spans="1:20" ht="95.1" customHeight="1" x14ac:dyDescent="0.25">
      <c r="A3033" s="121" t="s">
        <v>2280</v>
      </c>
      <c r="B3033" s="107">
        <v>2500</v>
      </c>
      <c r="C3033" s="107" t="s">
        <v>1496</v>
      </c>
      <c r="D3033" s="107" t="s">
        <v>3043</v>
      </c>
      <c r="E3033" s="1" t="s">
        <v>887</v>
      </c>
      <c r="F3033" s="63">
        <v>1116517</v>
      </c>
      <c r="G3033" s="1" t="s">
        <v>44</v>
      </c>
      <c r="H3033" s="45">
        <v>24</v>
      </c>
      <c r="I3033" s="106" t="s">
        <v>3956</v>
      </c>
      <c r="J3033" s="1" t="s">
        <v>57</v>
      </c>
      <c r="K3033" s="107" t="s">
        <v>3396</v>
      </c>
      <c r="L3033" s="9">
        <v>51.4</v>
      </c>
      <c r="M3033" s="108">
        <v>1233.5999999999999</v>
      </c>
      <c r="N3033" s="5">
        <v>15001002</v>
      </c>
      <c r="O3033" s="1" t="s">
        <v>21</v>
      </c>
      <c r="P3033" s="1" t="s">
        <v>57</v>
      </c>
      <c r="Q3033" s="107" t="s">
        <v>3182</v>
      </c>
      <c r="R3033" s="16" t="s">
        <v>3058</v>
      </c>
      <c r="S3033" s="1" t="s">
        <v>2776</v>
      </c>
      <c r="T3033" s="62" t="s">
        <v>3183</v>
      </c>
    </row>
    <row r="3034" spans="1:20" ht="95.1" customHeight="1" x14ac:dyDescent="0.25">
      <c r="A3034" s="121" t="s">
        <v>2280</v>
      </c>
      <c r="B3034" s="107">
        <v>2500</v>
      </c>
      <c r="C3034" s="107" t="s">
        <v>1496</v>
      </c>
      <c r="D3034" s="107" t="s">
        <v>3043</v>
      </c>
      <c r="E3034" s="1" t="s">
        <v>887</v>
      </c>
      <c r="F3034" s="63">
        <v>1116518</v>
      </c>
      <c r="G3034" s="1" t="s">
        <v>44</v>
      </c>
      <c r="H3034" s="45">
        <v>24</v>
      </c>
      <c r="I3034" s="106" t="s">
        <v>3956</v>
      </c>
      <c r="J3034" s="1" t="s">
        <v>57</v>
      </c>
      <c r="K3034" s="107" t="s">
        <v>3397</v>
      </c>
      <c r="L3034" s="9">
        <v>51.4</v>
      </c>
      <c r="M3034" s="108">
        <v>1233.5999999999999</v>
      </c>
      <c r="N3034" s="5">
        <v>15001002</v>
      </c>
      <c r="O3034" s="1" t="s">
        <v>21</v>
      </c>
      <c r="P3034" s="1" t="s">
        <v>57</v>
      </c>
      <c r="Q3034" s="107" t="s">
        <v>3182</v>
      </c>
      <c r="R3034" s="16" t="s">
        <v>3058</v>
      </c>
      <c r="S3034" s="1" t="s">
        <v>2776</v>
      </c>
      <c r="T3034" s="62" t="s">
        <v>3183</v>
      </c>
    </row>
    <row r="3035" spans="1:20" ht="95.1" customHeight="1" x14ac:dyDescent="0.25">
      <c r="A3035" s="121" t="s">
        <v>2280</v>
      </c>
      <c r="B3035" s="107">
        <v>2500</v>
      </c>
      <c r="C3035" s="107" t="s">
        <v>1496</v>
      </c>
      <c r="D3035" s="107" t="s">
        <v>3043</v>
      </c>
      <c r="E3035" s="1" t="s">
        <v>887</v>
      </c>
      <c r="F3035" s="63">
        <v>1116520</v>
      </c>
      <c r="G3035" s="1" t="s">
        <v>44</v>
      </c>
      <c r="H3035" s="45">
        <v>36</v>
      </c>
      <c r="I3035" s="106" t="s">
        <v>3956</v>
      </c>
      <c r="J3035" s="1" t="s">
        <v>57</v>
      </c>
      <c r="K3035" s="107" t="s">
        <v>3398</v>
      </c>
      <c r="L3035" s="9">
        <v>60.67</v>
      </c>
      <c r="M3035" s="108">
        <v>2184</v>
      </c>
      <c r="N3035" s="5">
        <v>15001002</v>
      </c>
      <c r="O3035" s="1" t="s">
        <v>21</v>
      </c>
      <c r="P3035" s="1" t="s">
        <v>57</v>
      </c>
      <c r="Q3035" s="107" t="s">
        <v>3182</v>
      </c>
      <c r="R3035" s="16" t="s">
        <v>3058</v>
      </c>
      <c r="S3035" s="1" t="s">
        <v>2776</v>
      </c>
      <c r="T3035" s="62" t="s">
        <v>3183</v>
      </c>
    </row>
    <row r="3036" spans="1:20" ht="95.1" customHeight="1" x14ac:dyDescent="0.25">
      <c r="A3036" s="121" t="s">
        <v>2280</v>
      </c>
      <c r="B3036" s="107">
        <v>2500</v>
      </c>
      <c r="C3036" s="107" t="s">
        <v>1496</v>
      </c>
      <c r="D3036" s="107" t="s">
        <v>3043</v>
      </c>
      <c r="E3036" s="1" t="s">
        <v>887</v>
      </c>
      <c r="F3036" s="63">
        <v>1116522</v>
      </c>
      <c r="G3036" s="1" t="s">
        <v>44</v>
      </c>
      <c r="H3036" s="45">
        <v>24</v>
      </c>
      <c r="I3036" s="106" t="s">
        <v>3956</v>
      </c>
      <c r="J3036" s="1" t="s">
        <v>57</v>
      </c>
      <c r="K3036" s="107" t="s">
        <v>3399</v>
      </c>
      <c r="L3036" s="9">
        <v>60.67</v>
      </c>
      <c r="M3036" s="108">
        <v>1456</v>
      </c>
      <c r="N3036" s="5">
        <v>15001002</v>
      </c>
      <c r="O3036" s="1" t="s">
        <v>21</v>
      </c>
      <c r="P3036" s="1" t="s">
        <v>57</v>
      </c>
      <c r="Q3036" s="107" t="s">
        <v>3182</v>
      </c>
      <c r="R3036" s="16" t="s">
        <v>3058</v>
      </c>
      <c r="S3036" s="1" t="s">
        <v>2776</v>
      </c>
      <c r="T3036" s="62" t="s">
        <v>3183</v>
      </c>
    </row>
    <row r="3037" spans="1:20" ht="95.1" customHeight="1" x14ac:dyDescent="0.25">
      <c r="A3037" s="121" t="s">
        <v>2280</v>
      </c>
      <c r="B3037" s="107">
        <v>2500</v>
      </c>
      <c r="C3037" s="107" t="s">
        <v>1496</v>
      </c>
      <c r="D3037" s="107" t="s">
        <v>3043</v>
      </c>
      <c r="E3037" s="1" t="s">
        <v>887</v>
      </c>
      <c r="F3037" s="63">
        <v>1116523</v>
      </c>
      <c r="G3037" s="1" t="s">
        <v>44</v>
      </c>
      <c r="H3037" s="45">
        <v>24</v>
      </c>
      <c r="I3037" s="106" t="s">
        <v>3956</v>
      </c>
      <c r="J3037" s="1" t="s">
        <v>57</v>
      </c>
      <c r="K3037" s="107" t="s">
        <v>3400</v>
      </c>
      <c r="L3037" s="9">
        <v>60.67</v>
      </c>
      <c r="M3037" s="108">
        <v>1456</v>
      </c>
      <c r="N3037" s="5">
        <v>15001002</v>
      </c>
      <c r="O3037" s="1" t="s">
        <v>21</v>
      </c>
      <c r="P3037" s="1" t="s">
        <v>57</v>
      </c>
      <c r="Q3037" s="107" t="s">
        <v>3182</v>
      </c>
      <c r="R3037" s="16" t="s">
        <v>3058</v>
      </c>
      <c r="S3037" s="1" t="s">
        <v>2776</v>
      </c>
      <c r="T3037" s="62" t="s">
        <v>3183</v>
      </c>
    </row>
    <row r="3038" spans="1:20" ht="95.1" customHeight="1" x14ac:dyDescent="0.25">
      <c r="A3038" s="121" t="s">
        <v>2280</v>
      </c>
      <c r="B3038" s="107">
        <v>2500</v>
      </c>
      <c r="C3038" s="107" t="s">
        <v>1496</v>
      </c>
      <c r="D3038" s="107" t="s">
        <v>3043</v>
      </c>
      <c r="E3038" s="1" t="s">
        <v>887</v>
      </c>
      <c r="F3038" s="63">
        <v>1116524</v>
      </c>
      <c r="G3038" s="1" t="s">
        <v>44</v>
      </c>
      <c r="H3038" s="45">
        <v>36</v>
      </c>
      <c r="I3038" s="106" t="s">
        <v>3956</v>
      </c>
      <c r="J3038" s="1" t="s">
        <v>57</v>
      </c>
      <c r="K3038" s="107" t="s">
        <v>3401</v>
      </c>
      <c r="L3038" s="9">
        <v>60.67</v>
      </c>
      <c r="M3038" s="108">
        <v>2184</v>
      </c>
      <c r="N3038" s="5">
        <v>15001002</v>
      </c>
      <c r="O3038" s="1" t="s">
        <v>21</v>
      </c>
      <c r="P3038" s="1" t="s">
        <v>57</v>
      </c>
      <c r="Q3038" s="107" t="s">
        <v>3182</v>
      </c>
      <c r="R3038" s="16" t="s">
        <v>3058</v>
      </c>
      <c r="S3038" s="1" t="s">
        <v>2776</v>
      </c>
      <c r="T3038" s="62" t="s">
        <v>3183</v>
      </c>
    </row>
    <row r="3039" spans="1:20" ht="95.1" customHeight="1" x14ac:dyDescent="0.25">
      <c r="A3039" s="121" t="s">
        <v>2280</v>
      </c>
      <c r="B3039" s="107">
        <v>2500</v>
      </c>
      <c r="C3039" s="107" t="s">
        <v>1496</v>
      </c>
      <c r="D3039" s="107" t="s">
        <v>3043</v>
      </c>
      <c r="E3039" s="1" t="s">
        <v>887</v>
      </c>
      <c r="F3039" s="63">
        <v>1116525</v>
      </c>
      <c r="G3039" s="1" t="s">
        <v>44</v>
      </c>
      <c r="H3039" s="45">
        <v>24</v>
      </c>
      <c r="I3039" s="106" t="s">
        <v>3956</v>
      </c>
      <c r="J3039" s="1" t="s">
        <v>57</v>
      </c>
      <c r="K3039" s="107" t="s">
        <v>3402</v>
      </c>
      <c r="L3039" s="9">
        <v>60.67</v>
      </c>
      <c r="M3039" s="108">
        <v>1456</v>
      </c>
      <c r="N3039" s="5">
        <v>15001002</v>
      </c>
      <c r="O3039" s="1" t="s">
        <v>21</v>
      </c>
      <c r="P3039" s="1" t="s">
        <v>57</v>
      </c>
      <c r="Q3039" s="107" t="s">
        <v>3182</v>
      </c>
      <c r="R3039" s="16" t="s">
        <v>3058</v>
      </c>
      <c r="S3039" s="1" t="s">
        <v>2776</v>
      </c>
      <c r="T3039" s="62" t="s">
        <v>3183</v>
      </c>
    </row>
    <row r="3040" spans="1:20" ht="95.1" customHeight="1" x14ac:dyDescent="0.25">
      <c r="A3040" s="121" t="s">
        <v>2280</v>
      </c>
      <c r="B3040" s="107">
        <v>2500</v>
      </c>
      <c r="C3040" s="107" t="s">
        <v>1496</v>
      </c>
      <c r="D3040" s="107" t="s">
        <v>3043</v>
      </c>
      <c r="E3040" s="1" t="s">
        <v>887</v>
      </c>
      <c r="F3040" s="63">
        <v>1116526</v>
      </c>
      <c r="G3040" s="1" t="s">
        <v>44</v>
      </c>
      <c r="H3040" s="45">
        <v>24</v>
      </c>
      <c r="I3040" s="106" t="s">
        <v>3956</v>
      </c>
      <c r="J3040" s="1" t="s">
        <v>57</v>
      </c>
      <c r="K3040" s="107" t="s">
        <v>3403</v>
      </c>
      <c r="L3040" s="9">
        <v>57.4</v>
      </c>
      <c r="M3040" s="108">
        <v>1377.6</v>
      </c>
      <c r="N3040" s="5">
        <v>15001002</v>
      </c>
      <c r="O3040" s="1" t="s">
        <v>21</v>
      </c>
      <c r="P3040" s="1" t="s">
        <v>57</v>
      </c>
      <c r="Q3040" s="107" t="s">
        <v>3182</v>
      </c>
      <c r="R3040" s="16" t="s">
        <v>3058</v>
      </c>
      <c r="S3040" s="1" t="s">
        <v>2776</v>
      </c>
      <c r="T3040" s="62" t="s">
        <v>3183</v>
      </c>
    </row>
    <row r="3041" spans="1:20" ht="95.1" customHeight="1" x14ac:dyDescent="0.25">
      <c r="A3041" s="121" t="s">
        <v>2280</v>
      </c>
      <c r="B3041" s="107">
        <v>2500</v>
      </c>
      <c r="C3041" s="107" t="s">
        <v>1496</v>
      </c>
      <c r="D3041" s="107" t="s">
        <v>3043</v>
      </c>
      <c r="E3041" s="1" t="s">
        <v>887</v>
      </c>
      <c r="F3041" s="63">
        <v>6513075600001</v>
      </c>
      <c r="G3041" s="110" t="s">
        <v>1817</v>
      </c>
      <c r="H3041" s="45">
        <v>60</v>
      </c>
      <c r="I3041" s="106" t="s">
        <v>3956</v>
      </c>
      <c r="J3041" s="1" t="s">
        <v>57</v>
      </c>
      <c r="K3041" s="107" t="s">
        <v>3404</v>
      </c>
      <c r="L3041" s="9">
        <v>29.4</v>
      </c>
      <c r="M3041" s="108">
        <v>1764</v>
      </c>
      <c r="N3041" s="5">
        <v>15001002</v>
      </c>
      <c r="O3041" s="1" t="s">
        <v>21</v>
      </c>
      <c r="P3041" s="1" t="s">
        <v>57</v>
      </c>
      <c r="Q3041" s="107" t="s">
        <v>3182</v>
      </c>
      <c r="R3041" s="16" t="s">
        <v>3058</v>
      </c>
      <c r="S3041" s="1" t="s">
        <v>2776</v>
      </c>
      <c r="T3041" s="62" t="s">
        <v>3183</v>
      </c>
    </row>
    <row r="3042" spans="1:20" ht="95.1" customHeight="1" x14ac:dyDescent="0.25">
      <c r="A3042" s="121" t="s">
        <v>2280</v>
      </c>
      <c r="B3042" s="107">
        <v>2500</v>
      </c>
      <c r="C3042" s="107" t="s">
        <v>1496</v>
      </c>
      <c r="D3042" s="107" t="s">
        <v>3043</v>
      </c>
      <c r="E3042" s="1" t="s">
        <v>887</v>
      </c>
      <c r="F3042" s="63">
        <v>6513067000001</v>
      </c>
      <c r="G3042" s="110" t="s">
        <v>3041</v>
      </c>
      <c r="H3042" s="45">
        <v>300</v>
      </c>
      <c r="I3042" s="106" t="s">
        <v>3956</v>
      </c>
      <c r="J3042" s="1" t="s">
        <v>57</v>
      </c>
      <c r="K3042" s="107" t="s">
        <v>3405</v>
      </c>
      <c r="L3042" s="9">
        <v>8.0500000000000007</v>
      </c>
      <c r="M3042" s="108">
        <v>2413.5</v>
      </c>
      <c r="N3042" s="5">
        <v>15001002</v>
      </c>
      <c r="O3042" s="1" t="s">
        <v>21</v>
      </c>
      <c r="P3042" s="1" t="s">
        <v>57</v>
      </c>
      <c r="Q3042" s="107" t="s">
        <v>3182</v>
      </c>
      <c r="R3042" s="16" t="s">
        <v>3058</v>
      </c>
      <c r="S3042" s="1" t="s">
        <v>2776</v>
      </c>
      <c r="T3042" s="62" t="s">
        <v>3183</v>
      </c>
    </row>
    <row r="3043" spans="1:20" ht="95.1" customHeight="1" x14ac:dyDescent="0.25">
      <c r="A3043" s="121" t="s">
        <v>2280</v>
      </c>
      <c r="B3043" s="107">
        <v>2500</v>
      </c>
      <c r="C3043" s="107" t="s">
        <v>1496</v>
      </c>
      <c r="D3043" s="107" t="s">
        <v>3043</v>
      </c>
      <c r="E3043" s="1" t="s">
        <v>887</v>
      </c>
      <c r="F3043" s="63">
        <v>1033904</v>
      </c>
      <c r="G3043" s="1" t="s">
        <v>44</v>
      </c>
      <c r="H3043" s="45">
        <v>12</v>
      </c>
      <c r="I3043" s="106" t="s">
        <v>3956</v>
      </c>
      <c r="J3043" s="1" t="s">
        <v>57</v>
      </c>
      <c r="K3043" s="107" t="s">
        <v>3406</v>
      </c>
      <c r="L3043" s="9">
        <v>29.9</v>
      </c>
      <c r="M3043" s="108">
        <v>358.8</v>
      </c>
      <c r="N3043" s="5">
        <v>15001002</v>
      </c>
      <c r="O3043" s="1" t="s">
        <v>21</v>
      </c>
      <c r="P3043" s="1" t="s">
        <v>57</v>
      </c>
      <c r="Q3043" s="107" t="s">
        <v>3182</v>
      </c>
      <c r="R3043" s="16" t="s">
        <v>3058</v>
      </c>
      <c r="S3043" s="1" t="s">
        <v>2776</v>
      </c>
      <c r="T3043" s="62" t="s">
        <v>3183</v>
      </c>
    </row>
    <row r="3044" spans="1:20" ht="95.1" customHeight="1" x14ac:dyDescent="0.25">
      <c r="A3044" s="121" t="s">
        <v>2280</v>
      </c>
      <c r="B3044" s="107">
        <v>2500</v>
      </c>
      <c r="C3044" s="107" t="s">
        <v>1496</v>
      </c>
      <c r="D3044" s="107" t="s">
        <v>3043</v>
      </c>
      <c r="E3044" s="1" t="s">
        <v>887</v>
      </c>
      <c r="F3044" s="63">
        <v>1116501</v>
      </c>
      <c r="G3044" s="1" t="s">
        <v>44</v>
      </c>
      <c r="H3044" s="45">
        <v>24</v>
      </c>
      <c r="I3044" s="106" t="s">
        <v>3956</v>
      </c>
      <c r="J3044" s="1" t="s">
        <v>57</v>
      </c>
      <c r="K3044" s="107" t="s">
        <v>3407</v>
      </c>
      <c r="L3044" s="9">
        <v>56.95</v>
      </c>
      <c r="M3044" s="108">
        <v>1366.68</v>
      </c>
      <c r="N3044" s="5">
        <v>15001002</v>
      </c>
      <c r="O3044" s="1" t="s">
        <v>21</v>
      </c>
      <c r="P3044" s="1" t="s">
        <v>57</v>
      </c>
      <c r="Q3044" s="107" t="s">
        <v>3182</v>
      </c>
      <c r="R3044" s="16" t="s">
        <v>3058</v>
      </c>
      <c r="S3044" s="1" t="s">
        <v>2776</v>
      </c>
      <c r="T3044" s="62" t="s">
        <v>3183</v>
      </c>
    </row>
    <row r="3045" spans="1:20" ht="95.1" customHeight="1" x14ac:dyDescent="0.25">
      <c r="A3045" s="121" t="s">
        <v>2280</v>
      </c>
      <c r="B3045" s="107">
        <v>2500</v>
      </c>
      <c r="C3045" s="107" t="s">
        <v>1496</v>
      </c>
      <c r="D3045" s="107" t="s">
        <v>3043</v>
      </c>
      <c r="E3045" s="1" t="s">
        <v>887</v>
      </c>
      <c r="F3045" s="63">
        <v>6513073800001</v>
      </c>
      <c r="G3045" s="110" t="s">
        <v>1817</v>
      </c>
      <c r="H3045" s="45">
        <v>36</v>
      </c>
      <c r="I3045" s="106" t="s">
        <v>3956</v>
      </c>
      <c r="J3045" s="1" t="s">
        <v>57</v>
      </c>
      <c r="K3045" s="107" t="s">
        <v>3408</v>
      </c>
      <c r="L3045" s="9">
        <v>23.9</v>
      </c>
      <c r="M3045" s="108">
        <v>860.4</v>
      </c>
      <c r="N3045" s="5">
        <v>15001002</v>
      </c>
      <c r="O3045" s="1" t="s">
        <v>21</v>
      </c>
      <c r="P3045" s="1" t="s">
        <v>57</v>
      </c>
      <c r="Q3045" s="107" t="s">
        <v>3182</v>
      </c>
      <c r="R3045" s="16" t="s">
        <v>3058</v>
      </c>
      <c r="S3045" s="1" t="s">
        <v>2776</v>
      </c>
      <c r="T3045" s="62" t="s">
        <v>3183</v>
      </c>
    </row>
    <row r="3046" spans="1:20" ht="95.1" customHeight="1" x14ac:dyDescent="0.25">
      <c r="A3046" s="121" t="s">
        <v>2280</v>
      </c>
      <c r="B3046" s="107">
        <v>2500</v>
      </c>
      <c r="C3046" s="107" t="s">
        <v>1496</v>
      </c>
      <c r="D3046" s="107" t="s">
        <v>3043</v>
      </c>
      <c r="E3046" s="1" t="s">
        <v>887</v>
      </c>
      <c r="F3046" s="63">
        <v>6513073900001</v>
      </c>
      <c r="G3046" s="110" t="s">
        <v>3041</v>
      </c>
      <c r="H3046" s="45">
        <v>180</v>
      </c>
      <c r="I3046" s="106" t="s">
        <v>3956</v>
      </c>
      <c r="J3046" s="1" t="s">
        <v>57</v>
      </c>
      <c r="K3046" s="107" t="s">
        <v>3409</v>
      </c>
      <c r="L3046" s="9">
        <v>9.9</v>
      </c>
      <c r="M3046" s="108">
        <v>1782</v>
      </c>
      <c r="N3046" s="5">
        <v>15001002</v>
      </c>
      <c r="O3046" s="1" t="s">
        <v>21</v>
      </c>
      <c r="P3046" s="1" t="s">
        <v>57</v>
      </c>
      <c r="Q3046" s="107" t="s">
        <v>3182</v>
      </c>
      <c r="R3046" s="16" t="s">
        <v>3058</v>
      </c>
      <c r="S3046" s="1" t="s">
        <v>2776</v>
      </c>
      <c r="T3046" s="62" t="s">
        <v>3183</v>
      </c>
    </row>
    <row r="3047" spans="1:20" ht="95.1" customHeight="1" x14ac:dyDescent="0.25">
      <c r="A3047" s="121" t="s">
        <v>2280</v>
      </c>
      <c r="B3047" s="107">
        <v>2500</v>
      </c>
      <c r="C3047" s="107" t="s">
        <v>1496</v>
      </c>
      <c r="D3047" s="107" t="s">
        <v>3043</v>
      </c>
      <c r="E3047" s="1" t="s">
        <v>887</v>
      </c>
      <c r="F3047" s="63">
        <v>6513074900001</v>
      </c>
      <c r="G3047" s="1" t="s">
        <v>44</v>
      </c>
      <c r="H3047" s="45">
        <v>36</v>
      </c>
      <c r="I3047" s="106" t="s">
        <v>3956</v>
      </c>
      <c r="J3047" s="1" t="s">
        <v>57</v>
      </c>
      <c r="K3047" s="107" t="s">
        <v>3410</v>
      </c>
      <c r="L3047" s="9">
        <v>60.4</v>
      </c>
      <c r="M3047" s="108">
        <v>2174.4</v>
      </c>
      <c r="N3047" s="5">
        <v>15001002</v>
      </c>
      <c r="O3047" s="1" t="s">
        <v>21</v>
      </c>
      <c r="P3047" s="1" t="s">
        <v>57</v>
      </c>
      <c r="Q3047" s="107" t="s">
        <v>3182</v>
      </c>
      <c r="R3047" s="16" t="s">
        <v>3058</v>
      </c>
      <c r="S3047" s="1" t="s">
        <v>2776</v>
      </c>
      <c r="T3047" s="62" t="s">
        <v>3183</v>
      </c>
    </row>
    <row r="3048" spans="1:20" ht="95.1" customHeight="1" x14ac:dyDescent="0.25">
      <c r="A3048" s="121" t="s">
        <v>2280</v>
      </c>
      <c r="B3048" s="107">
        <v>2500</v>
      </c>
      <c r="C3048" s="107" t="s">
        <v>1496</v>
      </c>
      <c r="D3048" s="107" t="s">
        <v>3043</v>
      </c>
      <c r="E3048" s="1" t="s">
        <v>887</v>
      </c>
      <c r="F3048" s="63">
        <v>1033908</v>
      </c>
      <c r="G3048" s="1" t="s">
        <v>3039</v>
      </c>
      <c r="H3048" s="45">
        <v>36</v>
      </c>
      <c r="I3048" s="106" t="s">
        <v>3956</v>
      </c>
      <c r="J3048" s="1" t="s">
        <v>57</v>
      </c>
      <c r="K3048" s="107" t="s">
        <v>3411</v>
      </c>
      <c r="L3048" s="9">
        <v>61.9</v>
      </c>
      <c r="M3048" s="108">
        <v>2228.4</v>
      </c>
      <c r="N3048" s="5">
        <v>15001002</v>
      </c>
      <c r="O3048" s="1" t="s">
        <v>21</v>
      </c>
      <c r="P3048" s="1" t="s">
        <v>57</v>
      </c>
      <c r="Q3048" s="107" t="s">
        <v>3182</v>
      </c>
      <c r="R3048" s="16" t="s">
        <v>3058</v>
      </c>
      <c r="S3048" s="1" t="s">
        <v>2776</v>
      </c>
      <c r="T3048" s="62" t="s">
        <v>3183</v>
      </c>
    </row>
    <row r="3049" spans="1:20" ht="95.1" customHeight="1" x14ac:dyDescent="0.25">
      <c r="A3049" s="121" t="s">
        <v>2280</v>
      </c>
      <c r="B3049" s="107">
        <v>2500</v>
      </c>
      <c r="C3049" s="107" t="s">
        <v>1496</v>
      </c>
      <c r="D3049" s="107" t="s">
        <v>3043</v>
      </c>
      <c r="E3049" s="1" t="s">
        <v>887</v>
      </c>
      <c r="F3049" s="63">
        <v>6513074900002</v>
      </c>
      <c r="G3049" s="1" t="s">
        <v>44</v>
      </c>
      <c r="H3049" s="45">
        <v>30</v>
      </c>
      <c r="I3049" s="106" t="s">
        <v>3956</v>
      </c>
      <c r="J3049" s="1" t="s">
        <v>57</v>
      </c>
      <c r="K3049" s="107" t="s">
        <v>3412</v>
      </c>
      <c r="L3049" s="9">
        <v>19.899999999999999</v>
      </c>
      <c r="M3049" s="108">
        <v>597</v>
      </c>
      <c r="N3049" s="5">
        <v>15001002</v>
      </c>
      <c r="O3049" s="1" t="s">
        <v>21</v>
      </c>
      <c r="P3049" s="1" t="s">
        <v>57</v>
      </c>
      <c r="Q3049" s="107" t="s">
        <v>3182</v>
      </c>
      <c r="R3049" s="16" t="s">
        <v>3058</v>
      </c>
      <c r="S3049" s="1" t="s">
        <v>2776</v>
      </c>
      <c r="T3049" s="62" t="s">
        <v>3183</v>
      </c>
    </row>
    <row r="3050" spans="1:20" ht="95.1" customHeight="1" x14ac:dyDescent="0.25">
      <c r="A3050" s="121" t="s">
        <v>2280</v>
      </c>
      <c r="B3050" s="107">
        <v>2500</v>
      </c>
      <c r="C3050" s="107" t="s">
        <v>1496</v>
      </c>
      <c r="D3050" s="107" t="s">
        <v>3043</v>
      </c>
      <c r="E3050" s="1" t="s">
        <v>887</v>
      </c>
      <c r="F3050" s="63">
        <v>429973</v>
      </c>
      <c r="G3050" s="1" t="s">
        <v>44</v>
      </c>
      <c r="H3050" s="45">
        <v>78</v>
      </c>
      <c r="I3050" s="106" t="s">
        <v>3956</v>
      </c>
      <c r="J3050" s="1" t="s">
        <v>57</v>
      </c>
      <c r="K3050" s="107" t="s">
        <v>3413</v>
      </c>
      <c r="L3050" s="9">
        <v>17.399999999999999</v>
      </c>
      <c r="M3050" s="108">
        <v>1357.2</v>
      </c>
      <c r="N3050" s="5">
        <v>15001002</v>
      </c>
      <c r="O3050" s="1" t="s">
        <v>21</v>
      </c>
      <c r="P3050" s="1" t="s">
        <v>57</v>
      </c>
      <c r="Q3050" s="107" t="s">
        <v>3182</v>
      </c>
      <c r="R3050" s="16" t="s">
        <v>3058</v>
      </c>
      <c r="S3050" s="1" t="s">
        <v>2776</v>
      </c>
      <c r="T3050" s="62" t="s">
        <v>3183</v>
      </c>
    </row>
    <row r="3051" spans="1:20" ht="95.1" customHeight="1" x14ac:dyDescent="0.25">
      <c r="A3051" s="121" t="s">
        <v>2280</v>
      </c>
      <c r="B3051" s="107">
        <v>2500</v>
      </c>
      <c r="C3051" s="107" t="s">
        <v>1496</v>
      </c>
      <c r="D3051" s="107" t="s">
        <v>3043</v>
      </c>
      <c r="E3051" s="1" t="s">
        <v>887</v>
      </c>
      <c r="F3051" s="63">
        <v>6531080000001</v>
      </c>
      <c r="G3051" s="1" t="s">
        <v>44</v>
      </c>
      <c r="H3051" s="45">
        <v>10</v>
      </c>
      <c r="I3051" s="106" t="s">
        <v>3956</v>
      </c>
      <c r="J3051" s="1" t="s">
        <v>57</v>
      </c>
      <c r="K3051" s="107" t="s">
        <v>3414</v>
      </c>
      <c r="L3051" s="9">
        <v>20.9</v>
      </c>
      <c r="M3051" s="108">
        <v>209</v>
      </c>
      <c r="N3051" s="5">
        <v>15001002</v>
      </c>
      <c r="O3051" s="1" t="s">
        <v>21</v>
      </c>
      <c r="P3051" s="1" t="s">
        <v>57</v>
      </c>
      <c r="Q3051" s="107" t="s">
        <v>3182</v>
      </c>
      <c r="R3051" s="16" t="s">
        <v>3058</v>
      </c>
      <c r="S3051" s="1" t="s">
        <v>2776</v>
      </c>
      <c r="T3051" s="62" t="s">
        <v>3183</v>
      </c>
    </row>
    <row r="3052" spans="1:20" ht="95.1" customHeight="1" x14ac:dyDescent="0.25">
      <c r="A3052" s="121" t="s">
        <v>2280</v>
      </c>
      <c r="B3052" s="107">
        <v>2500</v>
      </c>
      <c r="C3052" s="107" t="s">
        <v>1496</v>
      </c>
      <c r="D3052" s="107" t="s">
        <v>3043</v>
      </c>
      <c r="E3052" s="1" t="s">
        <v>887</v>
      </c>
      <c r="F3052" s="63">
        <v>1025291</v>
      </c>
      <c r="G3052" s="1" t="s">
        <v>44</v>
      </c>
      <c r="H3052" s="45">
        <v>24</v>
      </c>
      <c r="I3052" s="106" t="s">
        <v>3956</v>
      </c>
      <c r="J3052" s="1" t="s">
        <v>57</v>
      </c>
      <c r="K3052" s="107" t="s">
        <v>3415</v>
      </c>
      <c r="L3052" s="9">
        <v>36.9</v>
      </c>
      <c r="M3052" s="108">
        <v>885.6</v>
      </c>
      <c r="N3052" s="5">
        <v>15001002</v>
      </c>
      <c r="O3052" s="1" t="s">
        <v>21</v>
      </c>
      <c r="P3052" s="1" t="s">
        <v>57</v>
      </c>
      <c r="Q3052" s="107" t="s">
        <v>3182</v>
      </c>
      <c r="R3052" s="16" t="s">
        <v>3058</v>
      </c>
      <c r="S3052" s="1" t="s">
        <v>2776</v>
      </c>
      <c r="T3052" s="62" t="s">
        <v>3183</v>
      </c>
    </row>
    <row r="3053" spans="1:20" ht="95.1" customHeight="1" x14ac:dyDescent="0.25">
      <c r="A3053" s="121" t="s">
        <v>2280</v>
      </c>
      <c r="B3053" s="107">
        <v>2500</v>
      </c>
      <c r="C3053" s="107" t="s">
        <v>1496</v>
      </c>
      <c r="D3053" s="107" t="s">
        <v>3045</v>
      </c>
      <c r="E3053" s="36" t="s">
        <v>3953</v>
      </c>
      <c r="F3053" s="63" t="s">
        <v>1133</v>
      </c>
      <c r="G3053" s="1" t="s">
        <v>44</v>
      </c>
      <c r="H3053" s="45">
        <v>220</v>
      </c>
      <c r="I3053" s="106" t="s">
        <v>3004</v>
      </c>
      <c r="J3053" s="1" t="s">
        <v>57</v>
      </c>
      <c r="K3053" s="107" t="s">
        <v>3416</v>
      </c>
      <c r="L3053" s="9">
        <v>302.5</v>
      </c>
      <c r="M3053" s="108">
        <v>66550</v>
      </c>
      <c r="N3053" s="5">
        <v>15001002</v>
      </c>
      <c r="O3053" s="1" t="s">
        <v>3417</v>
      </c>
      <c r="P3053" s="1" t="s">
        <v>57</v>
      </c>
      <c r="Q3053" s="1" t="s">
        <v>57</v>
      </c>
      <c r="R3053" s="16" t="s">
        <v>3418</v>
      </c>
      <c r="S3053" s="1" t="s">
        <v>2776</v>
      </c>
      <c r="T3053" s="62" t="s">
        <v>3419</v>
      </c>
    </row>
    <row r="3054" spans="1:20" ht="95.1" customHeight="1" x14ac:dyDescent="0.25">
      <c r="A3054" s="121" t="s">
        <v>2280</v>
      </c>
      <c r="B3054" s="107">
        <v>2500</v>
      </c>
      <c r="C3054" s="107" t="s">
        <v>1496</v>
      </c>
      <c r="D3054" s="107" t="s">
        <v>2629</v>
      </c>
      <c r="E3054" s="1" t="s">
        <v>2699</v>
      </c>
      <c r="F3054" s="63" t="s">
        <v>1133</v>
      </c>
      <c r="G3054" s="1" t="s">
        <v>44</v>
      </c>
      <c r="H3054" s="45">
        <v>2</v>
      </c>
      <c r="I3054" s="106" t="s">
        <v>2587</v>
      </c>
      <c r="J3054" s="1" t="s">
        <v>57</v>
      </c>
      <c r="K3054" s="107" t="s">
        <v>3420</v>
      </c>
      <c r="L3054" s="9">
        <v>1750</v>
      </c>
      <c r="M3054" s="108">
        <v>3500</v>
      </c>
      <c r="N3054" s="5">
        <v>15001002</v>
      </c>
      <c r="O3054" s="1" t="s">
        <v>1135</v>
      </c>
      <c r="P3054" s="1" t="s">
        <v>57</v>
      </c>
      <c r="Q3054" s="1" t="s">
        <v>57</v>
      </c>
      <c r="R3054" s="16" t="s">
        <v>3421</v>
      </c>
      <c r="S3054" s="1" t="s">
        <v>4027</v>
      </c>
      <c r="T3054" s="62" t="s">
        <v>3422</v>
      </c>
    </row>
    <row r="3055" spans="1:20" ht="95.1" customHeight="1" x14ac:dyDescent="0.25">
      <c r="A3055" s="121" t="s">
        <v>2280</v>
      </c>
      <c r="B3055" s="107">
        <v>2500</v>
      </c>
      <c r="C3055" s="107" t="s">
        <v>1496</v>
      </c>
      <c r="D3055" s="107" t="s">
        <v>3046</v>
      </c>
      <c r="E3055" s="36" t="s">
        <v>2636</v>
      </c>
      <c r="F3055" s="63" t="s">
        <v>1133</v>
      </c>
      <c r="G3055" s="1" t="s">
        <v>44</v>
      </c>
      <c r="H3055" s="45">
        <v>50</v>
      </c>
      <c r="I3055" s="106" t="s">
        <v>3967</v>
      </c>
      <c r="J3055" s="1" t="s">
        <v>57</v>
      </c>
      <c r="K3055" s="107" t="s">
        <v>3423</v>
      </c>
      <c r="L3055" s="9">
        <v>48.2</v>
      </c>
      <c r="M3055" s="108">
        <v>2410</v>
      </c>
      <c r="N3055" s="5" t="s">
        <v>12</v>
      </c>
      <c r="O3055" s="1" t="s">
        <v>3966</v>
      </c>
      <c r="P3055" s="1" t="s">
        <v>57</v>
      </c>
      <c r="Q3055" s="107" t="s">
        <v>3424</v>
      </c>
      <c r="R3055" s="16" t="s">
        <v>3425</v>
      </c>
      <c r="S3055" s="1" t="s">
        <v>4028</v>
      </c>
      <c r="T3055" s="62" t="s">
        <v>3426</v>
      </c>
    </row>
    <row r="3056" spans="1:20" ht="95.1" customHeight="1" x14ac:dyDescent="0.25">
      <c r="A3056" s="121" t="s">
        <v>2280</v>
      </c>
      <c r="B3056" s="107">
        <v>2500</v>
      </c>
      <c r="C3056" s="107" t="s">
        <v>1496</v>
      </c>
      <c r="D3056" s="107" t="s">
        <v>3046</v>
      </c>
      <c r="E3056" s="36" t="s">
        <v>2636</v>
      </c>
      <c r="F3056" s="63" t="s">
        <v>1133</v>
      </c>
      <c r="G3056" s="1" t="s">
        <v>44</v>
      </c>
      <c r="H3056" s="45">
        <v>15</v>
      </c>
      <c r="I3056" s="106" t="s">
        <v>3967</v>
      </c>
      <c r="J3056" s="1" t="s">
        <v>57</v>
      </c>
      <c r="K3056" s="107" t="s">
        <v>3427</v>
      </c>
      <c r="L3056" s="9">
        <v>51.2</v>
      </c>
      <c r="M3056" s="108">
        <v>768</v>
      </c>
      <c r="N3056" s="5" t="s">
        <v>12</v>
      </c>
      <c r="O3056" s="1" t="s">
        <v>3966</v>
      </c>
      <c r="P3056" s="1" t="s">
        <v>57</v>
      </c>
      <c r="Q3056" s="107" t="s">
        <v>3424</v>
      </c>
      <c r="R3056" s="16" t="s">
        <v>3425</v>
      </c>
      <c r="S3056" s="1" t="s">
        <v>4028</v>
      </c>
      <c r="T3056" s="62" t="s">
        <v>3426</v>
      </c>
    </row>
    <row r="3057" spans="1:20" ht="95.1" customHeight="1" x14ac:dyDescent="0.25">
      <c r="A3057" s="121" t="s">
        <v>2280</v>
      </c>
      <c r="B3057" s="107">
        <v>2500</v>
      </c>
      <c r="C3057" s="107" t="s">
        <v>1496</v>
      </c>
      <c r="D3057" s="107" t="s">
        <v>3046</v>
      </c>
      <c r="E3057" s="36" t="s">
        <v>2636</v>
      </c>
      <c r="F3057" s="63">
        <v>2443</v>
      </c>
      <c r="G3057" s="1" t="s">
        <v>44</v>
      </c>
      <c r="H3057" s="45">
        <v>70</v>
      </c>
      <c r="I3057" s="106" t="s">
        <v>3967</v>
      </c>
      <c r="J3057" s="1" t="s">
        <v>57</v>
      </c>
      <c r="K3057" s="107" t="s">
        <v>3428</v>
      </c>
      <c r="L3057" s="9">
        <v>40.9</v>
      </c>
      <c r="M3057" s="108">
        <v>2863</v>
      </c>
      <c r="N3057" s="5" t="s">
        <v>12</v>
      </c>
      <c r="O3057" s="1" t="s">
        <v>3966</v>
      </c>
      <c r="P3057" s="1" t="s">
        <v>57</v>
      </c>
      <c r="Q3057" s="107" t="s">
        <v>3424</v>
      </c>
      <c r="R3057" s="16" t="s">
        <v>3425</v>
      </c>
      <c r="S3057" s="1" t="s">
        <v>4028</v>
      </c>
      <c r="T3057" s="62" t="s">
        <v>3429</v>
      </c>
    </row>
    <row r="3058" spans="1:20" ht="95.1" customHeight="1" x14ac:dyDescent="0.25">
      <c r="A3058" s="121" t="s">
        <v>2280</v>
      </c>
      <c r="B3058" s="107">
        <v>2500</v>
      </c>
      <c r="C3058" s="107" t="s">
        <v>1496</v>
      </c>
      <c r="D3058" s="107" t="s">
        <v>3047</v>
      </c>
      <c r="E3058" s="1" t="s">
        <v>2757</v>
      </c>
      <c r="F3058" s="63" t="s">
        <v>1133</v>
      </c>
      <c r="G3058" s="1" t="s">
        <v>44</v>
      </c>
      <c r="H3058" s="45">
        <v>15</v>
      </c>
      <c r="I3058" s="106" t="s">
        <v>4040</v>
      </c>
      <c r="J3058" s="1" t="s">
        <v>57</v>
      </c>
      <c r="K3058" s="107" t="s">
        <v>3430</v>
      </c>
      <c r="L3058" s="9">
        <v>5642.33</v>
      </c>
      <c r="M3058" s="108">
        <v>84635</v>
      </c>
      <c r="N3058" s="5">
        <v>15001002</v>
      </c>
      <c r="O3058" s="1" t="s">
        <v>1101</v>
      </c>
      <c r="P3058" s="1" t="s">
        <v>57</v>
      </c>
      <c r="Q3058" s="107" t="s">
        <v>1496</v>
      </c>
      <c r="R3058" s="16">
        <v>45839</v>
      </c>
      <c r="S3058" s="1" t="s">
        <v>4027</v>
      </c>
      <c r="T3058" s="62" t="s">
        <v>3431</v>
      </c>
    </row>
    <row r="3059" spans="1:20" ht="95.1" customHeight="1" x14ac:dyDescent="0.25">
      <c r="A3059" s="121" t="s">
        <v>2280</v>
      </c>
      <c r="B3059" s="107">
        <v>2500</v>
      </c>
      <c r="C3059" s="107" t="s">
        <v>1496</v>
      </c>
      <c r="D3059" s="107" t="s">
        <v>3047</v>
      </c>
      <c r="E3059" s="1" t="s">
        <v>2757</v>
      </c>
      <c r="F3059" s="63" t="s">
        <v>1133</v>
      </c>
      <c r="G3059" s="1" t="s">
        <v>44</v>
      </c>
      <c r="H3059" s="45">
        <v>2</v>
      </c>
      <c r="I3059" s="106" t="s">
        <v>4040</v>
      </c>
      <c r="J3059" s="1" t="s">
        <v>57</v>
      </c>
      <c r="K3059" s="107" t="s">
        <v>3432</v>
      </c>
      <c r="L3059" s="9">
        <v>5080</v>
      </c>
      <c r="M3059" s="108">
        <v>10160</v>
      </c>
      <c r="N3059" s="5">
        <v>15001002</v>
      </c>
      <c r="O3059" s="1" t="s">
        <v>1101</v>
      </c>
      <c r="P3059" s="1" t="s">
        <v>57</v>
      </c>
      <c r="Q3059" s="110" t="s">
        <v>1496</v>
      </c>
      <c r="R3059" s="16">
        <v>45839</v>
      </c>
      <c r="S3059" s="1" t="s">
        <v>4027</v>
      </c>
      <c r="T3059" s="62" t="s">
        <v>3431</v>
      </c>
    </row>
    <row r="3060" spans="1:20" ht="95.1" customHeight="1" x14ac:dyDescent="0.25">
      <c r="A3060" s="121" t="s">
        <v>2280</v>
      </c>
      <c r="B3060" s="107">
        <v>2500</v>
      </c>
      <c r="C3060" s="107" t="s">
        <v>1496</v>
      </c>
      <c r="D3060" s="107" t="s">
        <v>3047</v>
      </c>
      <c r="E3060" s="1" t="s">
        <v>2757</v>
      </c>
      <c r="F3060" s="63" t="s">
        <v>1133</v>
      </c>
      <c r="G3060" s="1" t="s">
        <v>44</v>
      </c>
      <c r="H3060" s="45">
        <v>20</v>
      </c>
      <c r="I3060" s="106" t="s">
        <v>4040</v>
      </c>
      <c r="J3060" s="1" t="s">
        <v>57</v>
      </c>
      <c r="K3060" s="107" t="s">
        <v>3433</v>
      </c>
      <c r="L3060" s="9">
        <v>923.44</v>
      </c>
      <c r="M3060" s="108">
        <v>18468.87</v>
      </c>
      <c r="N3060" s="5">
        <v>15001002</v>
      </c>
      <c r="O3060" s="1" t="s">
        <v>63</v>
      </c>
      <c r="P3060" s="1" t="s">
        <v>57</v>
      </c>
      <c r="Q3060" s="110" t="s">
        <v>1496</v>
      </c>
      <c r="R3060" s="16">
        <v>45839</v>
      </c>
      <c r="S3060" s="1" t="s">
        <v>4027</v>
      </c>
      <c r="T3060" s="62" t="s">
        <v>3431</v>
      </c>
    </row>
    <row r="3061" spans="1:20" ht="95.1" customHeight="1" x14ac:dyDescent="0.25">
      <c r="A3061" s="121" t="s">
        <v>2280</v>
      </c>
      <c r="B3061" s="107">
        <v>2500</v>
      </c>
      <c r="C3061" s="107" t="s">
        <v>1496</v>
      </c>
      <c r="D3061" s="107" t="s">
        <v>3047</v>
      </c>
      <c r="E3061" s="1" t="s">
        <v>2757</v>
      </c>
      <c r="F3061" s="63" t="s">
        <v>1133</v>
      </c>
      <c r="G3061" s="1" t="s">
        <v>44</v>
      </c>
      <c r="H3061" s="45">
        <v>3</v>
      </c>
      <c r="I3061" s="106" t="s">
        <v>4040</v>
      </c>
      <c r="J3061" s="1" t="s">
        <v>57</v>
      </c>
      <c r="K3061" s="107" t="s">
        <v>3434</v>
      </c>
      <c r="L3061" s="9">
        <v>814.5</v>
      </c>
      <c r="M3061" s="108">
        <v>2443.5</v>
      </c>
      <c r="N3061" s="5">
        <v>15001002</v>
      </c>
      <c r="O3061" s="1" t="s">
        <v>63</v>
      </c>
      <c r="P3061" s="1" t="s">
        <v>57</v>
      </c>
      <c r="Q3061" s="110" t="s">
        <v>1496</v>
      </c>
      <c r="R3061" s="16">
        <v>45839</v>
      </c>
      <c r="S3061" s="1" t="s">
        <v>4027</v>
      </c>
      <c r="T3061" s="62" t="s">
        <v>3431</v>
      </c>
    </row>
    <row r="3062" spans="1:20" ht="95.1" customHeight="1" x14ac:dyDescent="0.25">
      <c r="A3062" s="121" t="s">
        <v>2280</v>
      </c>
      <c r="B3062" s="107">
        <v>2500</v>
      </c>
      <c r="C3062" s="107" t="s">
        <v>1496</v>
      </c>
      <c r="D3062" s="107" t="s">
        <v>3047</v>
      </c>
      <c r="E3062" s="1" t="s">
        <v>2757</v>
      </c>
      <c r="F3062" s="63" t="s">
        <v>1133</v>
      </c>
      <c r="G3062" s="1" t="s">
        <v>44</v>
      </c>
      <c r="H3062" s="45">
        <v>1</v>
      </c>
      <c r="I3062" s="106" t="s">
        <v>4040</v>
      </c>
      <c r="J3062" s="1" t="s">
        <v>57</v>
      </c>
      <c r="K3062" s="107" t="s">
        <v>3435</v>
      </c>
      <c r="L3062" s="9">
        <v>5335</v>
      </c>
      <c r="M3062" s="108">
        <v>5335</v>
      </c>
      <c r="N3062" s="5">
        <v>15001002</v>
      </c>
      <c r="O3062" s="1" t="s">
        <v>2264</v>
      </c>
      <c r="P3062" s="1" t="s">
        <v>57</v>
      </c>
      <c r="Q3062" s="110" t="s">
        <v>1496</v>
      </c>
      <c r="R3062" s="16">
        <v>45992</v>
      </c>
      <c r="S3062" s="1" t="s">
        <v>4027</v>
      </c>
      <c r="T3062" s="62" t="s">
        <v>3431</v>
      </c>
    </row>
    <row r="3063" spans="1:20" ht="95.1" customHeight="1" x14ac:dyDescent="0.25">
      <c r="A3063" s="121" t="s">
        <v>2280</v>
      </c>
      <c r="B3063" s="107">
        <v>2500</v>
      </c>
      <c r="C3063" s="107" t="s">
        <v>1496</v>
      </c>
      <c r="D3063" s="107" t="s">
        <v>3047</v>
      </c>
      <c r="E3063" s="1" t="s">
        <v>2757</v>
      </c>
      <c r="F3063" s="63" t="s">
        <v>1133</v>
      </c>
      <c r="G3063" s="1" t="s">
        <v>44</v>
      </c>
      <c r="H3063" s="45">
        <v>1</v>
      </c>
      <c r="I3063" s="106" t="s">
        <v>4040</v>
      </c>
      <c r="J3063" s="1" t="s">
        <v>57</v>
      </c>
      <c r="K3063" s="107" t="s">
        <v>3436</v>
      </c>
      <c r="L3063" s="9">
        <v>36517.370000000003</v>
      </c>
      <c r="M3063" s="108">
        <v>36517.370000000003</v>
      </c>
      <c r="N3063" s="5">
        <v>15001002</v>
      </c>
      <c r="O3063" s="1" t="s">
        <v>2264</v>
      </c>
      <c r="P3063" s="1" t="s">
        <v>57</v>
      </c>
      <c r="Q3063" s="110" t="s">
        <v>1496</v>
      </c>
      <c r="R3063" s="16">
        <v>45992</v>
      </c>
      <c r="S3063" s="1" t="s">
        <v>4027</v>
      </c>
      <c r="T3063" s="62" t="s">
        <v>3431</v>
      </c>
    </row>
    <row r="3064" spans="1:20" ht="95.1" customHeight="1" x14ac:dyDescent="0.25">
      <c r="A3064" s="121" t="s">
        <v>2280</v>
      </c>
      <c r="B3064" s="107">
        <v>2500</v>
      </c>
      <c r="C3064" s="107" t="s">
        <v>1496</v>
      </c>
      <c r="D3064" s="107" t="s">
        <v>3048</v>
      </c>
      <c r="E3064" s="1" t="s">
        <v>2757</v>
      </c>
      <c r="F3064" s="63" t="s">
        <v>1133</v>
      </c>
      <c r="G3064" s="1" t="s">
        <v>44</v>
      </c>
      <c r="H3064" s="45">
        <v>6</v>
      </c>
      <c r="I3064" s="45" t="s">
        <v>4039</v>
      </c>
      <c r="J3064" s="1" t="s">
        <v>57</v>
      </c>
      <c r="K3064" s="107" t="s">
        <v>3437</v>
      </c>
      <c r="L3064" s="9">
        <v>1692</v>
      </c>
      <c r="M3064" s="108">
        <v>10152</v>
      </c>
      <c r="N3064" s="5">
        <v>15001002</v>
      </c>
      <c r="O3064" s="1" t="s">
        <v>76</v>
      </c>
      <c r="P3064" s="1" t="s">
        <v>57</v>
      </c>
      <c r="Q3064" s="1" t="s">
        <v>57</v>
      </c>
      <c r="R3064" s="16" t="s">
        <v>3438</v>
      </c>
      <c r="S3064" s="1" t="s">
        <v>4027</v>
      </c>
      <c r="T3064" s="62" t="s">
        <v>3439</v>
      </c>
    </row>
    <row r="3065" spans="1:20" ht="95.1" customHeight="1" x14ac:dyDescent="0.25">
      <c r="A3065" s="121" t="s">
        <v>2280</v>
      </c>
      <c r="B3065" s="107">
        <v>2500</v>
      </c>
      <c r="C3065" s="107" t="s">
        <v>1496</v>
      </c>
      <c r="D3065" s="107" t="s">
        <v>3048</v>
      </c>
      <c r="E3065" s="1" t="s">
        <v>2757</v>
      </c>
      <c r="F3065" s="63">
        <v>1027716</v>
      </c>
      <c r="G3065" s="1" t="s">
        <v>44</v>
      </c>
      <c r="H3065" s="45">
        <v>12</v>
      </c>
      <c r="I3065" s="45" t="s">
        <v>4039</v>
      </c>
      <c r="J3065" s="1" t="s">
        <v>57</v>
      </c>
      <c r="K3065" s="107" t="s">
        <v>3440</v>
      </c>
      <c r="L3065" s="9">
        <v>1431</v>
      </c>
      <c r="M3065" s="108">
        <v>17172</v>
      </c>
      <c r="N3065" s="5">
        <v>15001002</v>
      </c>
      <c r="O3065" s="1" t="s">
        <v>76</v>
      </c>
      <c r="P3065" s="1" t="s">
        <v>57</v>
      </c>
      <c r="Q3065" s="1" t="s">
        <v>57</v>
      </c>
      <c r="R3065" s="16" t="s">
        <v>3438</v>
      </c>
      <c r="S3065" s="1" t="s">
        <v>4027</v>
      </c>
      <c r="T3065" s="62" t="s">
        <v>3439</v>
      </c>
    </row>
    <row r="3066" spans="1:20" ht="95.1" customHeight="1" x14ac:dyDescent="0.25">
      <c r="A3066" s="121" t="s">
        <v>2280</v>
      </c>
      <c r="B3066" s="107">
        <v>2500</v>
      </c>
      <c r="C3066" s="107" t="s">
        <v>1496</v>
      </c>
      <c r="D3066" s="107" t="s">
        <v>3048</v>
      </c>
      <c r="E3066" s="1" t="s">
        <v>2757</v>
      </c>
      <c r="F3066" s="63">
        <v>1063602</v>
      </c>
      <c r="G3066" s="1" t="s">
        <v>44</v>
      </c>
      <c r="H3066" s="45">
        <v>6</v>
      </c>
      <c r="I3066" s="45" t="s">
        <v>4039</v>
      </c>
      <c r="J3066" s="1" t="s">
        <v>57</v>
      </c>
      <c r="K3066" s="107" t="s">
        <v>3441</v>
      </c>
      <c r="L3066" s="9">
        <v>4288</v>
      </c>
      <c r="M3066" s="108">
        <v>25728</v>
      </c>
      <c r="N3066" s="5">
        <v>15001002</v>
      </c>
      <c r="O3066" s="1" t="s">
        <v>76</v>
      </c>
      <c r="P3066" s="1" t="s">
        <v>57</v>
      </c>
      <c r="Q3066" s="1" t="s">
        <v>57</v>
      </c>
      <c r="R3066" s="16" t="s">
        <v>3438</v>
      </c>
      <c r="S3066" s="1" t="s">
        <v>2776</v>
      </c>
      <c r="T3066" s="62" t="s">
        <v>3442</v>
      </c>
    </row>
    <row r="3067" spans="1:20" ht="95.1" customHeight="1" x14ac:dyDescent="0.25">
      <c r="A3067" s="121" t="s">
        <v>2280</v>
      </c>
      <c r="B3067" s="107">
        <v>2500</v>
      </c>
      <c r="C3067" s="107" t="s">
        <v>1496</v>
      </c>
      <c r="D3067" s="107" t="s">
        <v>3048</v>
      </c>
      <c r="E3067" s="1" t="s">
        <v>2757</v>
      </c>
      <c r="F3067" s="63">
        <v>51236</v>
      </c>
      <c r="G3067" s="1" t="s">
        <v>44</v>
      </c>
      <c r="H3067" s="45">
        <v>10</v>
      </c>
      <c r="I3067" s="45" t="s">
        <v>4039</v>
      </c>
      <c r="J3067" s="1" t="s">
        <v>57</v>
      </c>
      <c r="K3067" s="107" t="s">
        <v>3443</v>
      </c>
      <c r="L3067" s="9">
        <v>950</v>
      </c>
      <c r="M3067" s="108">
        <v>9500</v>
      </c>
      <c r="N3067" s="5">
        <v>15001002</v>
      </c>
      <c r="O3067" s="1" t="s">
        <v>76</v>
      </c>
      <c r="P3067" s="1" t="s">
        <v>57</v>
      </c>
      <c r="Q3067" s="1" t="s">
        <v>57</v>
      </c>
      <c r="R3067" s="16" t="s">
        <v>3438</v>
      </c>
      <c r="S3067" s="1" t="s">
        <v>4027</v>
      </c>
      <c r="T3067" s="62" t="s">
        <v>3444</v>
      </c>
    </row>
    <row r="3068" spans="1:20" ht="95.1" customHeight="1" x14ac:dyDescent="0.25">
      <c r="A3068" s="121" t="s">
        <v>2280</v>
      </c>
      <c r="B3068" s="107">
        <v>2500</v>
      </c>
      <c r="C3068" s="107" t="s">
        <v>1496</v>
      </c>
      <c r="D3068" s="107" t="s">
        <v>3048</v>
      </c>
      <c r="E3068" s="1" t="s">
        <v>2757</v>
      </c>
      <c r="F3068" s="63">
        <v>2243</v>
      </c>
      <c r="G3068" s="1" t="s">
        <v>44</v>
      </c>
      <c r="H3068" s="45">
        <v>5</v>
      </c>
      <c r="I3068" s="45" t="s">
        <v>4039</v>
      </c>
      <c r="J3068" s="1" t="s">
        <v>57</v>
      </c>
      <c r="K3068" s="107" t="s">
        <v>3445</v>
      </c>
      <c r="L3068" s="9">
        <v>25000</v>
      </c>
      <c r="M3068" s="108">
        <v>125000</v>
      </c>
      <c r="N3068" s="5">
        <v>15001002</v>
      </c>
      <c r="O3068" s="1" t="s">
        <v>76</v>
      </c>
      <c r="P3068" s="1" t="s">
        <v>57</v>
      </c>
      <c r="Q3068" s="1" t="s">
        <v>57</v>
      </c>
      <c r="R3068" s="16" t="s">
        <v>3438</v>
      </c>
      <c r="S3068" s="1" t="s">
        <v>4027</v>
      </c>
      <c r="T3068" s="62" t="s">
        <v>3446</v>
      </c>
    </row>
    <row r="3069" spans="1:20" ht="95.1" customHeight="1" x14ac:dyDescent="0.25">
      <c r="A3069" s="121" t="s">
        <v>2280</v>
      </c>
      <c r="B3069" s="107">
        <v>2500</v>
      </c>
      <c r="C3069" s="107" t="s">
        <v>1496</v>
      </c>
      <c r="D3069" s="107" t="s">
        <v>3048</v>
      </c>
      <c r="E3069" s="1" t="s">
        <v>2757</v>
      </c>
      <c r="F3069" s="63" t="s">
        <v>1133</v>
      </c>
      <c r="G3069" s="1" t="s">
        <v>44</v>
      </c>
      <c r="H3069" s="45">
        <v>2</v>
      </c>
      <c r="I3069" s="45" t="s">
        <v>4039</v>
      </c>
      <c r="J3069" s="1" t="s">
        <v>57</v>
      </c>
      <c r="K3069" s="107" t="s">
        <v>3447</v>
      </c>
      <c r="L3069" s="9">
        <v>13290</v>
      </c>
      <c r="M3069" s="108">
        <v>26580</v>
      </c>
      <c r="N3069" s="5">
        <v>15001002</v>
      </c>
      <c r="O3069" s="1" t="s">
        <v>76</v>
      </c>
      <c r="P3069" s="1" t="s">
        <v>57</v>
      </c>
      <c r="Q3069" s="1" t="s">
        <v>57</v>
      </c>
      <c r="R3069" s="16" t="s">
        <v>3438</v>
      </c>
      <c r="S3069" s="1" t="s">
        <v>4027</v>
      </c>
      <c r="T3069" s="62" t="s">
        <v>3446</v>
      </c>
    </row>
    <row r="3070" spans="1:20" ht="95.1" customHeight="1" x14ac:dyDescent="0.25">
      <c r="A3070" s="121" t="s">
        <v>2280</v>
      </c>
      <c r="B3070" s="107">
        <v>2500</v>
      </c>
      <c r="C3070" s="107" t="s">
        <v>1496</v>
      </c>
      <c r="D3070" s="107" t="s">
        <v>3048</v>
      </c>
      <c r="E3070" s="1" t="s">
        <v>2757</v>
      </c>
      <c r="F3070" s="63" t="s">
        <v>1133</v>
      </c>
      <c r="G3070" s="1" t="s">
        <v>44</v>
      </c>
      <c r="H3070" s="45">
        <v>4</v>
      </c>
      <c r="I3070" s="45" t="s">
        <v>4039</v>
      </c>
      <c r="J3070" s="1" t="s">
        <v>57</v>
      </c>
      <c r="K3070" s="107" t="s">
        <v>3448</v>
      </c>
      <c r="L3070" s="9">
        <v>4674.5</v>
      </c>
      <c r="M3070" s="108">
        <v>18698</v>
      </c>
      <c r="N3070" s="5">
        <v>15001002</v>
      </c>
      <c r="O3070" s="1" t="s">
        <v>76</v>
      </c>
      <c r="P3070" s="1" t="s">
        <v>57</v>
      </c>
      <c r="Q3070" s="1" t="s">
        <v>57</v>
      </c>
      <c r="R3070" s="16" t="s">
        <v>3438</v>
      </c>
      <c r="S3070" s="1" t="s">
        <v>2776</v>
      </c>
      <c r="T3070" s="62" t="s">
        <v>3449</v>
      </c>
    </row>
    <row r="3071" spans="1:20" ht="95.1" customHeight="1" x14ac:dyDescent="0.25">
      <c r="A3071" s="121" t="s">
        <v>2280</v>
      </c>
      <c r="B3071" s="107">
        <v>2500</v>
      </c>
      <c r="C3071" s="107" t="s">
        <v>1496</v>
      </c>
      <c r="D3071" s="107" t="s">
        <v>3048</v>
      </c>
      <c r="E3071" s="1" t="s">
        <v>2757</v>
      </c>
      <c r="F3071" s="63" t="s">
        <v>1133</v>
      </c>
      <c r="G3071" s="1" t="s">
        <v>44</v>
      </c>
      <c r="H3071" s="45">
        <v>2</v>
      </c>
      <c r="I3071" s="45" t="s">
        <v>4039</v>
      </c>
      <c r="J3071" s="1" t="s">
        <v>57</v>
      </c>
      <c r="K3071" s="107" t="s">
        <v>3450</v>
      </c>
      <c r="L3071" s="9">
        <v>572</v>
      </c>
      <c r="M3071" s="108">
        <v>1144</v>
      </c>
      <c r="N3071" s="5">
        <v>15001002</v>
      </c>
      <c r="O3071" s="1" t="s">
        <v>76</v>
      </c>
      <c r="P3071" s="1" t="s">
        <v>57</v>
      </c>
      <c r="Q3071" s="1" t="s">
        <v>57</v>
      </c>
      <c r="R3071" s="16" t="s">
        <v>3438</v>
      </c>
      <c r="S3071" s="1" t="s">
        <v>2776</v>
      </c>
      <c r="T3071" s="62" t="s">
        <v>3451</v>
      </c>
    </row>
    <row r="3072" spans="1:20" ht="95.1" customHeight="1" x14ac:dyDescent="0.25">
      <c r="A3072" s="121" t="s">
        <v>2280</v>
      </c>
      <c r="B3072" s="107">
        <v>2500</v>
      </c>
      <c r="C3072" s="107" t="s">
        <v>1496</v>
      </c>
      <c r="D3072" s="107" t="s">
        <v>3048</v>
      </c>
      <c r="E3072" s="1" t="s">
        <v>2757</v>
      </c>
      <c r="F3072" s="63" t="s">
        <v>1133</v>
      </c>
      <c r="G3072" s="1" t="s">
        <v>44</v>
      </c>
      <c r="H3072" s="45">
        <v>5</v>
      </c>
      <c r="I3072" s="45" t="s">
        <v>4039</v>
      </c>
      <c r="J3072" s="1" t="s">
        <v>57</v>
      </c>
      <c r="K3072" s="107" t="s">
        <v>3452</v>
      </c>
      <c r="L3072" s="9">
        <v>13200</v>
      </c>
      <c r="M3072" s="108">
        <v>66000</v>
      </c>
      <c r="N3072" s="5">
        <v>15001002</v>
      </c>
      <c r="O3072" s="1" t="s">
        <v>76</v>
      </c>
      <c r="P3072" s="1" t="s">
        <v>57</v>
      </c>
      <c r="Q3072" s="1" t="s">
        <v>57</v>
      </c>
      <c r="R3072" s="16" t="s">
        <v>3438</v>
      </c>
      <c r="S3072" s="1" t="s">
        <v>2776</v>
      </c>
      <c r="T3072" s="62" t="s">
        <v>3453</v>
      </c>
    </row>
    <row r="3073" spans="1:20" ht="95.1" customHeight="1" x14ac:dyDescent="0.25">
      <c r="A3073" s="121" t="s">
        <v>2280</v>
      </c>
      <c r="B3073" s="107">
        <v>2500</v>
      </c>
      <c r="C3073" s="107" t="s">
        <v>1496</v>
      </c>
      <c r="D3073" s="107" t="s">
        <v>3048</v>
      </c>
      <c r="E3073" s="1" t="s">
        <v>2757</v>
      </c>
      <c r="F3073" s="63">
        <v>1113845</v>
      </c>
      <c r="G3073" s="1" t="s">
        <v>44</v>
      </c>
      <c r="H3073" s="45">
        <v>1</v>
      </c>
      <c r="I3073" s="45" t="s">
        <v>4039</v>
      </c>
      <c r="J3073" s="1" t="s">
        <v>57</v>
      </c>
      <c r="K3073" s="107" t="s">
        <v>3454</v>
      </c>
      <c r="L3073" s="9">
        <v>8690</v>
      </c>
      <c r="M3073" s="108">
        <v>8690</v>
      </c>
      <c r="N3073" s="5">
        <v>15001002</v>
      </c>
      <c r="O3073" s="1" t="s">
        <v>76</v>
      </c>
      <c r="P3073" s="1" t="s">
        <v>57</v>
      </c>
      <c r="Q3073" s="1" t="s">
        <v>57</v>
      </c>
      <c r="R3073" s="16" t="s">
        <v>3438</v>
      </c>
      <c r="S3073" s="1" t="s">
        <v>4027</v>
      </c>
      <c r="T3073" s="62" t="s">
        <v>3455</v>
      </c>
    </row>
    <row r="3074" spans="1:20" ht="95.1" customHeight="1" x14ac:dyDescent="0.25">
      <c r="A3074" s="121" t="s">
        <v>2280</v>
      </c>
      <c r="B3074" s="107">
        <v>2500</v>
      </c>
      <c r="C3074" s="107" t="s">
        <v>1496</v>
      </c>
      <c r="D3074" s="107" t="s">
        <v>3048</v>
      </c>
      <c r="E3074" s="1" t="s">
        <v>2757</v>
      </c>
      <c r="F3074" s="63" t="s">
        <v>1133</v>
      </c>
      <c r="G3074" s="1" t="s">
        <v>44</v>
      </c>
      <c r="H3074" s="45">
        <v>2</v>
      </c>
      <c r="I3074" s="45" t="s">
        <v>4039</v>
      </c>
      <c r="J3074" s="1" t="s">
        <v>57</v>
      </c>
      <c r="K3074" s="107" t="s">
        <v>3456</v>
      </c>
      <c r="L3074" s="9">
        <v>9500</v>
      </c>
      <c r="M3074" s="108">
        <v>19000</v>
      </c>
      <c r="N3074" s="5">
        <v>15001002</v>
      </c>
      <c r="O3074" s="1" t="s">
        <v>76</v>
      </c>
      <c r="P3074" s="1" t="s">
        <v>57</v>
      </c>
      <c r="Q3074" s="1" t="s">
        <v>57</v>
      </c>
      <c r="R3074" s="16" t="s">
        <v>3438</v>
      </c>
      <c r="S3074" s="1" t="s">
        <v>2776</v>
      </c>
      <c r="T3074" s="62" t="s">
        <v>3453</v>
      </c>
    </row>
    <row r="3075" spans="1:20" ht="95.1" customHeight="1" x14ac:dyDescent="0.25">
      <c r="A3075" s="121" t="s">
        <v>2280</v>
      </c>
      <c r="B3075" s="107">
        <v>2500</v>
      </c>
      <c r="C3075" s="107" t="s">
        <v>1496</v>
      </c>
      <c r="D3075" s="107" t="s">
        <v>3048</v>
      </c>
      <c r="E3075" s="1" t="s">
        <v>2757</v>
      </c>
      <c r="F3075" s="63">
        <v>54558</v>
      </c>
      <c r="G3075" s="1" t="s">
        <v>44</v>
      </c>
      <c r="H3075" s="45">
        <v>3</v>
      </c>
      <c r="I3075" s="45" t="s">
        <v>4039</v>
      </c>
      <c r="J3075" s="1" t="s">
        <v>57</v>
      </c>
      <c r="K3075" s="107" t="s">
        <v>3457</v>
      </c>
      <c r="L3075" s="9">
        <v>9900</v>
      </c>
      <c r="M3075" s="108">
        <v>29700</v>
      </c>
      <c r="N3075" s="5">
        <v>15001002</v>
      </c>
      <c r="O3075" s="1" t="s">
        <v>76</v>
      </c>
      <c r="P3075" s="1" t="s">
        <v>57</v>
      </c>
      <c r="Q3075" s="107" t="s">
        <v>3458</v>
      </c>
      <c r="R3075" s="16" t="s">
        <v>3459</v>
      </c>
      <c r="S3075" s="1" t="s">
        <v>2776</v>
      </c>
      <c r="T3075" s="62" t="s">
        <v>3453</v>
      </c>
    </row>
    <row r="3076" spans="1:20" ht="95.1" customHeight="1" x14ac:dyDescent="0.25">
      <c r="A3076" s="121" t="s">
        <v>2280</v>
      </c>
      <c r="B3076" s="107">
        <v>2500</v>
      </c>
      <c r="C3076" s="107" t="s">
        <v>1496</v>
      </c>
      <c r="D3076" s="107" t="s">
        <v>3048</v>
      </c>
      <c r="E3076" s="1" t="s">
        <v>2757</v>
      </c>
      <c r="F3076" s="63" t="s">
        <v>1133</v>
      </c>
      <c r="G3076" s="1" t="s">
        <v>44</v>
      </c>
      <c r="H3076" s="45">
        <v>1</v>
      </c>
      <c r="I3076" s="45" t="s">
        <v>4039</v>
      </c>
      <c r="J3076" s="1" t="s">
        <v>57</v>
      </c>
      <c r="K3076" s="107" t="s">
        <v>3460</v>
      </c>
      <c r="L3076" s="9">
        <v>469</v>
      </c>
      <c r="M3076" s="108">
        <v>469</v>
      </c>
      <c r="N3076" s="5">
        <v>15001002</v>
      </c>
      <c r="O3076" s="1" t="s">
        <v>76</v>
      </c>
      <c r="P3076" s="1" t="s">
        <v>57</v>
      </c>
      <c r="Q3076" s="1" t="s">
        <v>57</v>
      </c>
      <c r="R3076" s="16" t="s">
        <v>3438</v>
      </c>
      <c r="S3076" s="1" t="s">
        <v>2776</v>
      </c>
      <c r="T3076" s="62" t="s">
        <v>3451</v>
      </c>
    </row>
    <row r="3077" spans="1:20" ht="95.1" customHeight="1" x14ac:dyDescent="0.25">
      <c r="A3077" s="121" t="s">
        <v>2280</v>
      </c>
      <c r="B3077" s="107">
        <v>2500</v>
      </c>
      <c r="C3077" s="107" t="s">
        <v>1496</v>
      </c>
      <c r="D3077" s="107" t="s">
        <v>3048</v>
      </c>
      <c r="E3077" s="1" t="s">
        <v>2757</v>
      </c>
      <c r="F3077" s="63">
        <v>1100234</v>
      </c>
      <c r="G3077" s="1" t="s">
        <v>44</v>
      </c>
      <c r="H3077" s="45">
        <v>20</v>
      </c>
      <c r="I3077" s="45" t="s">
        <v>4039</v>
      </c>
      <c r="J3077" s="1" t="s">
        <v>57</v>
      </c>
      <c r="K3077" s="107" t="s">
        <v>3461</v>
      </c>
      <c r="L3077" s="9">
        <v>1383.9</v>
      </c>
      <c r="M3077" s="108">
        <v>27678</v>
      </c>
      <c r="N3077" s="5">
        <v>15001002</v>
      </c>
      <c r="O3077" s="1" t="s">
        <v>76</v>
      </c>
      <c r="P3077" s="1" t="s">
        <v>57</v>
      </c>
      <c r="Q3077" s="1" t="s">
        <v>57</v>
      </c>
      <c r="R3077" s="16" t="s">
        <v>3438</v>
      </c>
      <c r="S3077" s="1" t="s">
        <v>2776</v>
      </c>
      <c r="T3077" s="62" t="s">
        <v>3462</v>
      </c>
    </row>
    <row r="3078" spans="1:20" ht="95.1" customHeight="1" x14ac:dyDescent="0.25">
      <c r="A3078" s="121" t="s">
        <v>2280</v>
      </c>
      <c r="B3078" s="107">
        <v>2500</v>
      </c>
      <c r="C3078" s="107" t="s">
        <v>1496</v>
      </c>
      <c r="D3078" s="107" t="s">
        <v>3048</v>
      </c>
      <c r="E3078" s="1" t="s">
        <v>2757</v>
      </c>
      <c r="F3078" s="63">
        <v>1062659</v>
      </c>
      <c r="G3078" s="1" t="s">
        <v>44</v>
      </c>
      <c r="H3078" s="45">
        <v>40</v>
      </c>
      <c r="I3078" s="45" t="s">
        <v>4039</v>
      </c>
      <c r="J3078" s="1" t="s">
        <v>57</v>
      </c>
      <c r="K3078" s="107" t="s">
        <v>3463</v>
      </c>
      <c r="L3078" s="9">
        <v>1267</v>
      </c>
      <c r="M3078" s="108">
        <v>50680</v>
      </c>
      <c r="N3078" s="5">
        <v>15001002</v>
      </c>
      <c r="O3078" s="1" t="s">
        <v>76</v>
      </c>
      <c r="P3078" s="1" t="s">
        <v>57</v>
      </c>
      <c r="Q3078" s="1" t="s">
        <v>57</v>
      </c>
      <c r="R3078" s="16" t="s">
        <v>3438</v>
      </c>
      <c r="S3078" s="1" t="s">
        <v>2776</v>
      </c>
      <c r="T3078" s="62" t="s">
        <v>3462</v>
      </c>
    </row>
    <row r="3079" spans="1:20" ht="95.1" customHeight="1" x14ac:dyDescent="0.25">
      <c r="A3079" s="121" t="s">
        <v>2280</v>
      </c>
      <c r="B3079" s="107">
        <v>2500</v>
      </c>
      <c r="C3079" s="107" t="s">
        <v>1496</v>
      </c>
      <c r="D3079" s="107" t="s">
        <v>3048</v>
      </c>
      <c r="E3079" s="1" t="s">
        <v>2757</v>
      </c>
      <c r="F3079" s="63">
        <v>1058353</v>
      </c>
      <c r="G3079" s="1" t="s">
        <v>44</v>
      </c>
      <c r="H3079" s="45">
        <v>35</v>
      </c>
      <c r="I3079" s="45" t="s">
        <v>4039</v>
      </c>
      <c r="J3079" s="1" t="s">
        <v>57</v>
      </c>
      <c r="K3079" s="107" t="s">
        <v>3464</v>
      </c>
      <c r="L3079" s="9">
        <v>1243</v>
      </c>
      <c r="M3079" s="108">
        <v>43505</v>
      </c>
      <c r="N3079" s="5">
        <v>15001002</v>
      </c>
      <c r="O3079" s="1" t="s">
        <v>76</v>
      </c>
      <c r="P3079" s="1" t="s">
        <v>57</v>
      </c>
      <c r="Q3079" s="1" t="s">
        <v>57</v>
      </c>
      <c r="R3079" s="16" t="s">
        <v>3438</v>
      </c>
      <c r="S3079" s="1" t="s">
        <v>2776</v>
      </c>
      <c r="T3079" s="62" t="s">
        <v>3462</v>
      </c>
    </row>
    <row r="3080" spans="1:20" ht="95.1" customHeight="1" x14ac:dyDescent="0.25">
      <c r="A3080" s="121" t="s">
        <v>2280</v>
      </c>
      <c r="B3080" s="107">
        <v>2500</v>
      </c>
      <c r="C3080" s="107" t="s">
        <v>1496</v>
      </c>
      <c r="D3080" s="107" t="s">
        <v>3048</v>
      </c>
      <c r="E3080" s="1" t="s">
        <v>2757</v>
      </c>
      <c r="F3080" s="63" t="s">
        <v>1133</v>
      </c>
      <c r="G3080" s="1" t="s">
        <v>44</v>
      </c>
      <c r="H3080" s="45">
        <v>5</v>
      </c>
      <c r="I3080" s="45" t="s">
        <v>4039</v>
      </c>
      <c r="J3080" s="1" t="s">
        <v>57</v>
      </c>
      <c r="K3080" s="107" t="s">
        <v>3465</v>
      </c>
      <c r="L3080" s="9">
        <v>993</v>
      </c>
      <c r="M3080" s="108">
        <v>4965</v>
      </c>
      <c r="N3080" s="5">
        <v>15001002</v>
      </c>
      <c r="O3080" s="1" t="s">
        <v>76</v>
      </c>
      <c r="P3080" s="1" t="s">
        <v>57</v>
      </c>
      <c r="Q3080" s="1" t="s">
        <v>57</v>
      </c>
      <c r="R3080" s="16" t="s">
        <v>3438</v>
      </c>
      <c r="S3080" s="1" t="s">
        <v>2776</v>
      </c>
      <c r="T3080" s="62" t="s">
        <v>3462</v>
      </c>
    </row>
    <row r="3081" spans="1:20" ht="95.1" customHeight="1" x14ac:dyDescent="0.25">
      <c r="A3081" s="121" t="s">
        <v>2280</v>
      </c>
      <c r="B3081" s="107">
        <v>2454</v>
      </c>
      <c r="C3081" s="107" t="s">
        <v>1496</v>
      </c>
      <c r="D3081" s="107" t="s">
        <v>3466</v>
      </c>
      <c r="E3081" s="36" t="s">
        <v>2636</v>
      </c>
      <c r="F3081" s="63" t="s">
        <v>1133</v>
      </c>
      <c r="G3081" s="1" t="s">
        <v>44</v>
      </c>
      <c r="H3081" s="45">
        <v>1</v>
      </c>
      <c r="I3081" s="107" t="s">
        <v>1044</v>
      </c>
      <c r="J3081" s="1" t="s">
        <v>57</v>
      </c>
      <c r="K3081" s="107" t="s">
        <v>3487</v>
      </c>
      <c r="L3081" s="9">
        <v>300000</v>
      </c>
      <c r="M3081" s="108">
        <v>300000</v>
      </c>
      <c r="N3081" s="5">
        <v>15001002</v>
      </c>
      <c r="O3081" s="1" t="s">
        <v>1512</v>
      </c>
      <c r="P3081" s="1" t="s">
        <v>57</v>
      </c>
      <c r="Q3081" s="107" t="s">
        <v>226</v>
      </c>
      <c r="R3081" s="16" t="s">
        <v>3488</v>
      </c>
      <c r="S3081" s="1" t="s">
        <v>2776</v>
      </c>
      <c r="T3081" s="62" t="s">
        <v>3489</v>
      </c>
    </row>
    <row r="3082" spans="1:20" ht="95.1" customHeight="1" x14ac:dyDescent="0.25">
      <c r="A3082" s="121" t="s">
        <v>2280</v>
      </c>
      <c r="B3082" s="107">
        <v>2454</v>
      </c>
      <c r="C3082" s="107" t="s">
        <v>1496</v>
      </c>
      <c r="D3082" s="107" t="s">
        <v>3467</v>
      </c>
      <c r="E3082" s="1" t="s">
        <v>887</v>
      </c>
      <c r="F3082" s="63" t="s">
        <v>1133</v>
      </c>
      <c r="G3082" s="1" t="s">
        <v>44</v>
      </c>
      <c r="H3082" s="45">
        <v>1</v>
      </c>
      <c r="I3082" s="106" t="s">
        <v>3956</v>
      </c>
      <c r="J3082" s="1" t="s">
        <v>57</v>
      </c>
      <c r="K3082" s="107" t="s">
        <v>3490</v>
      </c>
      <c r="L3082" s="9">
        <v>400000</v>
      </c>
      <c r="M3082" s="108">
        <v>400000</v>
      </c>
      <c r="N3082" s="5" t="s">
        <v>34</v>
      </c>
      <c r="O3082" s="1" t="s">
        <v>21</v>
      </c>
      <c r="P3082" s="1" t="s">
        <v>57</v>
      </c>
      <c r="Q3082" s="107" t="s">
        <v>226</v>
      </c>
      <c r="R3082" s="16" t="s">
        <v>3488</v>
      </c>
      <c r="S3082" s="1" t="s">
        <v>2776</v>
      </c>
      <c r="T3082" s="62" t="s">
        <v>3491</v>
      </c>
    </row>
    <row r="3083" spans="1:20" ht="95.1" customHeight="1" x14ac:dyDescent="0.25">
      <c r="A3083" s="121" t="s">
        <v>2280</v>
      </c>
      <c r="B3083" s="107">
        <v>2454</v>
      </c>
      <c r="C3083" s="107" t="s">
        <v>1496</v>
      </c>
      <c r="D3083" s="107" t="s">
        <v>3466</v>
      </c>
      <c r="E3083" s="36" t="s">
        <v>2636</v>
      </c>
      <c r="F3083" s="63" t="s">
        <v>1133</v>
      </c>
      <c r="G3083" s="1" t="s">
        <v>44</v>
      </c>
      <c r="H3083" s="45">
        <v>1</v>
      </c>
      <c r="I3083" s="107" t="s">
        <v>1044</v>
      </c>
      <c r="J3083" s="1" t="s">
        <v>57</v>
      </c>
      <c r="K3083" s="107" t="s">
        <v>3487</v>
      </c>
      <c r="L3083" s="9">
        <v>100000</v>
      </c>
      <c r="M3083" s="108">
        <v>100000</v>
      </c>
      <c r="N3083" s="5" t="s">
        <v>34</v>
      </c>
      <c r="O3083" s="1" t="s">
        <v>1512</v>
      </c>
      <c r="P3083" s="1" t="s">
        <v>57</v>
      </c>
      <c r="Q3083" s="107" t="s">
        <v>226</v>
      </c>
      <c r="R3083" s="16" t="s">
        <v>3488</v>
      </c>
      <c r="S3083" s="1" t="s">
        <v>2776</v>
      </c>
      <c r="T3083" s="62" t="s">
        <v>3489</v>
      </c>
    </row>
    <row r="3084" spans="1:20" ht="95.1" customHeight="1" x14ac:dyDescent="0.25">
      <c r="A3084" s="121" t="s">
        <v>2280</v>
      </c>
      <c r="B3084" s="107">
        <v>2454</v>
      </c>
      <c r="C3084" s="107" t="s">
        <v>1496</v>
      </c>
      <c r="D3084" s="107" t="s">
        <v>3468</v>
      </c>
      <c r="E3084" s="1" t="s">
        <v>2757</v>
      </c>
      <c r="F3084" s="63" t="s">
        <v>1133</v>
      </c>
      <c r="G3084" s="1" t="s">
        <v>44</v>
      </c>
      <c r="H3084" s="45">
        <v>1</v>
      </c>
      <c r="I3084" s="45" t="s">
        <v>4039</v>
      </c>
      <c r="J3084" s="1" t="s">
        <v>57</v>
      </c>
      <c r="K3084" s="107" t="s">
        <v>3492</v>
      </c>
      <c r="L3084" s="9">
        <v>170000</v>
      </c>
      <c r="M3084" s="108">
        <v>170000</v>
      </c>
      <c r="N3084" s="5">
        <v>15001002</v>
      </c>
      <c r="O3084" s="1" t="s">
        <v>764</v>
      </c>
      <c r="P3084" s="1" t="s">
        <v>57</v>
      </c>
      <c r="Q3084" s="107" t="s">
        <v>226</v>
      </c>
      <c r="R3084" s="16" t="s">
        <v>883</v>
      </c>
      <c r="S3084" s="1" t="s">
        <v>4027</v>
      </c>
      <c r="T3084" s="62" t="s">
        <v>3493</v>
      </c>
    </row>
    <row r="3085" spans="1:20" ht="95.1" customHeight="1" x14ac:dyDescent="0.25">
      <c r="A3085" s="121" t="s">
        <v>2280</v>
      </c>
      <c r="B3085" s="107">
        <v>2454</v>
      </c>
      <c r="C3085" s="107" t="s">
        <v>1496</v>
      </c>
      <c r="D3085" s="107" t="s">
        <v>3469</v>
      </c>
      <c r="E3085" s="1" t="s">
        <v>2757</v>
      </c>
      <c r="F3085" s="63" t="s">
        <v>1133</v>
      </c>
      <c r="G3085" s="1" t="s">
        <v>44</v>
      </c>
      <c r="H3085" s="45">
        <v>1</v>
      </c>
      <c r="I3085" s="106" t="s">
        <v>4041</v>
      </c>
      <c r="J3085" s="1" t="s">
        <v>57</v>
      </c>
      <c r="K3085" s="107" t="s">
        <v>3494</v>
      </c>
      <c r="L3085" s="9">
        <v>200000</v>
      </c>
      <c r="M3085" s="108">
        <v>200000</v>
      </c>
      <c r="N3085" s="5">
        <v>15001002</v>
      </c>
      <c r="O3085" s="1" t="s">
        <v>76</v>
      </c>
      <c r="P3085" s="1" t="s">
        <v>57</v>
      </c>
      <c r="Q3085" s="107" t="s">
        <v>226</v>
      </c>
      <c r="R3085" s="16" t="s">
        <v>883</v>
      </c>
      <c r="S3085" s="1" t="s">
        <v>4027</v>
      </c>
      <c r="T3085" s="62" t="s">
        <v>3493</v>
      </c>
    </row>
    <row r="3086" spans="1:20" ht="95.1" customHeight="1" x14ac:dyDescent="0.25">
      <c r="A3086" s="121" t="s">
        <v>2280</v>
      </c>
      <c r="B3086" s="107">
        <v>2454</v>
      </c>
      <c r="C3086" s="107" t="s">
        <v>1496</v>
      </c>
      <c r="D3086" s="107" t="s">
        <v>3470</v>
      </c>
      <c r="E3086" s="1" t="s">
        <v>2699</v>
      </c>
      <c r="F3086" s="63" t="s">
        <v>1133</v>
      </c>
      <c r="G3086" s="1" t="s">
        <v>44</v>
      </c>
      <c r="H3086" s="45">
        <v>12</v>
      </c>
      <c r="I3086" s="106" t="s">
        <v>2489</v>
      </c>
      <c r="J3086" s="1" t="s">
        <v>57</v>
      </c>
      <c r="K3086" s="107" t="s">
        <v>3495</v>
      </c>
      <c r="L3086" s="9">
        <v>32603.74</v>
      </c>
      <c r="M3086" s="108">
        <v>391244.88</v>
      </c>
      <c r="N3086" s="5">
        <v>15001002</v>
      </c>
      <c r="O3086" s="1" t="s">
        <v>51</v>
      </c>
      <c r="P3086" s="1" t="s">
        <v>226</v>
      </c>
      <c r="Q3086" s="107" t="s">
        <v>226</v>
      </c>
      <c r="R3086" s="16" t="s">
        <v>3496</v>
      </c>
      <c r="S3086" s="1" t="s">
        <v>2776</v>
      </c>
      <c r="T3086" s="62" t="s">
        <v>3497</v>
      </c>
    </row>
    <row r="3087" spans="1:20" ht="95.1" customHeight="1" x14ac:dyDescent="0.25">
      <c r="A3087" s="121" t="s">
        <v>2280</v>
      </c>
      <c r="B3087" s="107">
        <v>2454</v>
      </c>
      <c r="C3087" s="107" t="s">
        <v>1496</v>
      </c>
      <c r="D3087" s="107" t="s">
        <v>3471</v>
      </c>
      <c r="E3087" s="1" t="s">
        <v>2699</v>
      </c>
      <c r="F3087" s="63" t="s">
        <v>1133</v>
      </c>
      <c r="G3087" s="1" t="s">
        <v>44</v>
      </c>
      <c r="H3087" s="45">
        <v>12</v>
      </c>
      <c r="I3087" s="106" t="s">
        <v>2728</v>
      </c>
      <c r="J3087" s="1" t="s">
        <v>57</v>
      </c>
      <c r="K3087" s="107" t="s">
        <v>3498</v>
      </c>
      <c r="L3087" s="9">
        <v>458.33</v>
      </c>
      <c r="M3087" s="108">
        <v>5500</v>
      </c>
      <c r="N3087" s="5">
        <v>15001002</v>
      </c>
      <c r="O3087" s="1" t="s">
        <v>1189</v>
      </c>
      <c r="P3087" s="1" t="s">
        <v>226</v>
      </c>
      <c r="Q3087" s="107" t="s">
        <v>226</v>
      </c>
      <c r="R3087" s="16" t="s">
        <v>3499</v>
      </c>
      <c r="S3087" s="1" t="s">
        <v>2776</v>
      </c>
      <c r="T3087" s="62" t="s">
        <v>3500</v>
      </c>
    </row>
    <row r="3088" spans="1:20" ht="95.1" customHeight="1" x14ac:dyDescent="0.25">
      <c r="A3088" s="121" t="s">
        <v>2280</v>
      </c>
      <c r="B3088" s="107">
        <v>2454</v>
      </c>
      <c r="C3088" s="107" t="s">
        <v>1496</v>
      </c>
      <c r="D3088" s="107" t="s">
        <v>3472</v>
      </c>
      <c r="E3088" s="1" t="s">
        <v>2699</v>
      </c>
      <c r="F3088" s="63" t="s">
        <v>1133</v>
      </c>
      <c r="G3088" s="1" t="s">
        <v>44</v>
      </c>
      <c r="H3088" s="45">
        <v>12</v>
      </c>
      <c r="I3088" s="106" t="s">
        <v>2558</v>
      </c>
      <c r="J3088" s="1" t="s">
        <v>57</v>
      </c>
      <c r="K3088" s="107" t="s">
        <v>3501</v>
      </c>
      <c r="L3088" s="9">
        <v>579.15</v>
      </c>
      <c r="M3088" s="108">
        <v>5000</v>
      </c>
      <c r="N3088" s="5">
        <v>15001002</v>
      </c>
      <c r="O3088" s="1" t="s">
        <v>3976</v>
      </c>
      <c r="P3088" s="1" t="s">
        <v>226</v>
      </c>
      <c r="Q3088" s="107" t="s">
        <v>226</v>
      </c>
      <c r="R3088" s="16" t="s">
        <v>1315</v>
      </c>
      <c r="S3088" s="1" t="s">
        <v>2776</v>
      </c>
      <c r="T3088" s="62" t="s">
        <v>3502</v>
      </c>
    </row>
    <row r="3089" spans="1:20" ht="95.1" customHeight="1" x14ac:dyDescent="0.25">
      <c r="A3089" s="121" t="s">
        <v>2280</v>
      </c>
      <c r="B3089" s="107">
        <v>2454</v>
      </c>
      <c r="C3089" s="107" t="s">
        <v>1496</v>
      </c>
      <c r="D3089" s="107" t="s">
        <v>3473</v>
      </c>
      <c r="E3089" s="110" t="s">
        <v>2692</v>
      </c>
      <c r="F3089" s="63" t="s">
        <v>1133</v>
      </c>
      <c r="G3089" s="1" t="s">
        <v>44</v>
      </c>
      <c r="H3089" s="45">
        <v>12</v>
      </c>
      <c r="I3089" s="13" t="s">
        <v>2485</v>
      </c>
      <c r="J3089" s="110" t="s">
        <v>4045</v>
      </c>
      <c r="K3089" s="107" t="s">
        <v>3503</v>
      </c>
      <c r="L3089" s="9">
        <v>64957.58</v>
      </c>
      <c r="M3089" s="108">
        <v>779491</v>
      </c>
      <c r="N3089" s="5">
        <v>15001002</v>
      </c>
      <c r="O3089" s="1" t="s">
        <v>230</v>
      </c>
      <c r="P3089" s="1" t="s">
        <v>226</v>
      </c>
      <c r="Q3089" s="107" t="s">
        <v>226</v>
      </c>
      <c r="R3089" s="16" t="s">
        <v>3504</v>
      </c>
      <c r="S3089" s="1" t="s">
        <v>2776</v>
      </c>
      <c r="T3089" s="62" t="s">
        <v>3505</v>
      </c>
    </row>
    <row r="3090" spans="1:20" ht="95.1" customHeight="1" x14ac:dyDescent="0.25">
      <c r="A3090" s="121" t="s">
        <v>2280</v>
      </c>
      <c r="B3090" s="107">
        <v>2454</v>
      </c>
      <c r="C3090" s="107" t="s">
        <v>1496</v>
      </c>
      <c r="D3090" s="107" t="s">
        <v>3474</v>
      </c>
      <c r="E3090" s="110" t="s">
        <v>2692</v>
      </c>
      <c r="F3090" s="63" t="s">
        <v>1133</v>
      </c>
      <c r="G3090" s="1" t="s">
        <v>44</v>
      </c>
      <c r="H3090" s="45">
        <v>12</v>
      </c>
      <c r="I3090" s="106" t="s">
        <v>3998</v>
      </c>
      <c r="J3090" s="110" t="s">
        <v>4045</v>
      </c>
      <c r="K3090" s="107" t="s">
        <v>3506</v>
      </c>
      <c r="L3090" s="9">
        <v>3867.58</v>
      </c>
      <c r="M3090" s="108">
        <v>46411</v>
      </c>
      <c r="N3090" s="5">
        <v>15001002</v>
      </c>
      <c r="O3090" s="1" t="s">
        <v>139</v>
      </c>
      <c r="P3090" s="1" t="s">
        <v>226</v>
      </c>
      <c r="Q3090" s="107" t="s">
        <v>226</v>
      </c>
      <c r="R3090" s="16" t="s">
        <v>889</v>
      </c>
      <c r="S3090" s="1" t="s">
        <v>4027</v>
      </c>
      <c r="T3090" s="62" t="s">
        <v>3507</v>
      </c>
    </row>
    <row r="3091" spans="1:20" ht="95.1" customHeight="1" x14ac:dyDescent="0.25">
      <c r="A3091" s="121" t="s">
        <v>2280</v>
      </c>
      <c r="B3091" s="107">
        <v>2454</v>
      </c>
      <c r="C3091" s="107" t="s">
        <v>1496</v>
      </c>
      <c r="D3091" s="107" t="s">
        <v>3475</v>
      </c>
      <c r="E3091" s="1" t="s">
        <v>2699</v>
      </c>
      <c r="F3091" s="63" t="s">
        <v>1133</v>
      </c>
      <c r="G3091" s="1" t="s">
        <v>44</v>
      </c>
      <c r="H3091" s="45">
        <v>12</v>
      </c>
      <c r="I3091" s="106" t="s">
        <v>3999</v>
      </c>
      <c r="J3091" s="110" t="s">
        <v>4045</v>
      </c>
      <c r="K3091" s="107" t="s">
        <v>3508</v>
      </c>
      <c r="L3091" s="9">
        <v>30000</v>
      </c>
      <c r="M3091" s="108">
        <v>30000</v>
      </c>
      <c r="N3091" s="5">
        <v>15001002</v>
      </c>
      <c r="O3091" s="1" t="s">
        <v>210</v>
      </c>
      <c r="P3091" s="1" t="s">
        <v>226</v>
      </c>
      <c r="Q3091" s="107" t="s">
        <v>226</v>
      </c>
      <c r="R3091" s="16" t="s">
        <v>3509</v>
      </c>
      <c r="S3091" s="1" t="s">
        <v>2776</v>
      </c>
      <c r="T3091" s="62" t="s">
        <v>3510</v>
      </c>
    </row>
    <row r="3092" spans="1:20" ht="95.1" customHeight="1" x14ac:dyDescent="0.25">
      <c r="A3092" s="121" t="s">
        <v>2280</v>
      </c>
      <c r="B3092" s="107">
        <v>2454</v>
      </c>
      <c r="C3092" s="107" t="s">
        <v>1496</v>
      </c>
      <c r="D3092" s="107" t="s">
        <v>3476</v>
      </c>
      <c r="E3092" s="1" t="s">
        <v>2699</v>
      </c>
      <c r="F3092" s="63" t="s">
        <v>1133</v>
      </c>
      <c r="G3092" s="1" t="s">
        <v>44</v>
      </c>
      <c r="H3092" s="45">
        <v>12</v>
      </c>
      <c r="I3092" s="106" t="s">
        <v>3993</v>
      </c>
      <c r="J3092" s="110" t="s">
        <v>4045</v>
      </c>
      <c r="K3092" s="107" t="s">
        <v>3511</v>
      </c>
      <c r="L3092" s="9">
        <v>12500</v>
      </c>
      <c r="M3092" s="108">
        <v>150000</v>
      </c>
      <c r="N3092" s="5">
        <v>15001002</v>
      </c>
      <c r="O3092" s="1" t="s">
        <v>45</v>
      </c>
      <c r="P3092" s="1" t="s">
        <v>226</v>
      </c>
      <c r="Q3092" s="107" t="s">
        <v>226</v>
      </c>
      <c r="R3092" s="16" t="s">
        <v>1315</v>
      </c>
      <c r="S3092" s="1" t="s">
        <v>2776</v>
      </c>
      <c r="T3092" s="62" t="s">
        <v>3512</v>
      </c>
    </row>
    <row r="3093" spans="1:20" ht="95.1" customHeight="1" x14ac:dyDescent="0.25">
      <c r="A3093" s="121" t="s">
        <v>2280</v>
      </c>
      <c r="B3093" s="107">
        <v>2454</v>
      </c>
      <c r="C3093" s="107" t="s">
        <v>1496</v>
      </c>
      <c r="D3093" s="107" t="s">
        <v>3477</v>
      </c>
      <c r="E3093" s="1" t="s">
        <v>2699</v>
      </c>
      <c r="F3093" s="63" t="s">
        <v>1133</v>
      </c>
      <c r="G3093" s="1" t="s">
        <v>44</v>
      </c>
      <c r="H3093" s="45">
        <v>2</v>
      </c>
      <c r="I3093" s="106" t="s">
        <v>3993</v>
      </c>
      <c r="J3093" s="1" t="s">
        <v>1496</v>
      </c>
      <c r="K3093" s="107" t="s">
        <v>3513</v>
      </c>
      <c r="L3093" s="9">
        <v>10000</v>
      </c>
      <c r="M3093" s="108">
        <v>20000</v>
      </c>
      <c r="N3093" s="5">
        <v>15001002</v>
      </c>
      <c r="O3093" s="1" t="s">
        <v>45</v>
      </c>
      <c r="P3093" s="1" t="s">
        <v>226</v>
      </c>
      <c r="Q3093" s="107" t="s">
        <v>226</v>
      </c>
      <c r="R3093" s="16" t="s">
        <v>1315</v>
      </c>
      <c r="S3093" s="1" t="s">
        <v>4027</v>
      </c>
      <c r="T3093" s="62" t="s">
        <v>3514</v>
      </c>
    </row>
    <row r="3094" spans="1:20" ht="95.1" customHeight="1" x14ac:dyDescent="0.25">
      <c r="A3094" s="121" t="s">
        <v>2280</v>
      </c>
      <c r="B3094" s="107">
        <v>2454</v>
      </c>
      <c r="C3094" s="107" t="s">
        <v>1496</v>
      </c>
      <c r="D3094" s="107" t="s">
        <v>3478</v>
      </c>
      <c r="E3094" s="1" t="s">
        <v>2699</v>
      </c>
      <c r="F3094" s="63" t="s">
        <v>1133</v>
      </c>
      <c r="G3094" s="1" t="s">
        <v>44</v>
      </c>
      <c r="H3094" s="45">
        <v>1</v>
      </c>
      <c r="I3094" s="106" t="s">
        <v>3997</v>
      </c>
      <c r="J3094" s="1" t="s">
        <v>57</v>
      </c>
      <c r="K3094" s="107" t="s">
        <v>3515</v>
      </c>
      <c r="L3094" s="9">
        <v>3000</v>
      </c>
      <c r="M3094" s="108">
        <v>3000</v>
      </c>
      <c r="N3094" s="5">
        <v>15001002</v>
      </c>
      <c r="O3094" s="1" t="s">
        <v>2736</v>
      </c>
      <c r="P3094" s="1" t="s">
        <v>226</v>
      </c>
      <c r="Q3094" s="107" t="s">
        <v>226</v>
      </c>
      <c r="R3094" s="16" t="s">
        <v>848</v>
      </c>
      <c r="S3094" s="1" t="s">
        <v>2776</v>
      </c>
      <c r="T3094" s="62" t="s">
        <v>3516</v>
      </c>
    </row>
    <row r="3095" spans="1:20" ht="95.1" customHeight="1" x14ac:dyDescent="0.25">
      <c r="A3095" s="121" t="s">
        <v>2280</v>
      </c>
      <c r="B3095" s="107">
        <v>2454</v>
      </c>
      <c r="C3095" s="107" t="s">
        <v>1496</v>
      </c>
      <c r="D3095" s="107" t="s">
        <v>3479</v>
      </c>
      <c r="E3095" s="1" t="s">
        <v>2699</v>
      </c>
      <c r="F3095" s="63" t="s">
        <v>1133</v>
      </c>
      <c r="G3095" s="1" t="s">
        <v>44</v>
      </c>
      <c r="H3095" s="45">
        <v>2</v>
      </c>
      <c r="I3095" s="106" t="s">
        <v>2489</v>
      </c>
      <c r="J3095" s="1" t="s">
        <v>57</v>
      </c>
      <c r="K3095" s="107" t="s">
        <v>3517</v>
      </c>
      <c r="L3095" s="9">
        <v>1000</v>
      </c>
      <c r="M3095" s="108">
        <v>2000</v>
      </c>
      <c r="N3095" s="5">
        <v>15001002</v>
      </c>
      <c r="O3095" s="1" t="s">
        <v>51</v>
      </c>
      <c r="P3095" s="1" t="s">
        <v>226</v>
      </c>
      <c r="Q3095" s="107" t="s">
        <v>226</v>
      </c>
      <c r="R3095" s="16" t="s">
        <v>848</v>
      </c>
      <c r="S3095" s="1" t="s">
        <v>2776</v>
      </c>
      <c r="T3095" s="62" t="s">
        <v>3518</v>
      </c>
    </row>
    <row r="3096" spans="1:20" ht="95.1" customHeight="1" x14ac:dyDescent="0.25">
      <c r="A3096" s="121" t="s">
        <v>2280</v>
      </c>
      <c r="B3096" s="107">
        <v>2454</v>
      </c>
      <c r="C3096" s="107" t="s">
        <v>1496</v>
      </c>
      <c r="D3096" s="107" t="s">
        <v>3480</v>
      </c>
      <c r="E3096" s="1" t="s">
        <v>2699</v>
      </c>
      <c r="F3096" s="63" t="s">
        <v>1133</v>
      </c>
      <c r="G3096" s="1" t="s">
        <v>44</v>
      </c>
      <c r="H3096" s="45">
        <v>12</v>
      </c>
      <c r="I3096" s="106" t="s">
        <v>3993</v>
      </c>
      <c r="J3096" s="1" t="s">
        <v>57</v>
      </c>
      <c r="K3096" s="107" t="s">
        <v>3519</v>
      </c>
      <c r="L3096" s="9">
        <v>1000</v>
      </c>
      <c r="M3096" s="108">
        <v>12000</v>
      </c>
      <c r="N3096" s="5">
        <v>15001002</v>
      </c>
      <c r="O3096" s="1" t="s">
        <v>45</v>
      </c>
      <c r="P3096" s="1" t="s">
        <v>226</v>
      </c>
      <c r="Q3096" s="107" t="s">
        <v>226</v>
      </c>
      <c r="R3096" s="16" t="s">
        <v>1057</v>
      </c>
      <c r="S3096" s="1" t="s">
        <v>4027</v>
      </c>
      <c r="T3096" s="62" t="s">
        <v>3520</v>
      </c>
    </row>
    <row r="3097" spans="1:20" ht="95.1" customHeight="1" x14ac:dyDescent="0.25">
      <c r="A3097" s="121" t="s">
        <v>2280</v>
      </c>
      <c r="B3097" s="107">
        <v>2454</v>
      </c>
      <c r="C3097" s="107" t="s">
        <v>1496</v>
      </c>
      <c r="D3097" s="107" t="s">
        <v>2751</v>
      </c>
      <c r="E3097" s="36" t="s">
        <v>3953</v>
      </c>
      <c r="F3097" s="63" t="s">
        <v>1133</v>
      </c>
      <c r="G3097" s="1" t="s">
        <v>44</v>
      </c>
      <c r="H3097" s="45">
        <v>82</v>
      </c>
      <c r="I3097" s="106" t="s">
        <v>3004</v>
      </c>
      <c r="J3097" s="1" t="s">
        <v>57</v>
      </c>
      <c r="K3097" s="107" t="s">
        <v>3521</v>
      </c>
      <c r="L3097" s="9">
        <v>302.5</v>
      </c>
      <c r="M3097" s="108">
        <v>25000</v>
      </c>
      <c r="N3097" s="5">
        <v>15001002</v>
      </c>
      <c r="O3097" s="1" t="s">
        <v>1202</v>
      </c>
      <c r="P3097" s="1" t="s">
        <v>57</v>
      </c>
      <c r="Q3097" s="107" t="s">
        <v>226</v>
      </c>
      <c r="R3097" s="16" t="s">
        <v>1315</v>
      </c>
      <c r="S3097" s="1" t="s">
        <v>4027</v>
      </c>
      <c r="T3097" s="62" t="s">
        <v>3522</v>
      </c>
    </row>
    <row r="3098" spans="1:20" ht="95.1" customHeight="1" x14ac:dyDescent="0.25">
      <c r="A3098" s="121" t="s">
        <v>2280</v>
      </c>
      <c r="B3098" s="107">
        <v>2454</v>
      </c>
      <c r="C3098" s="107" t="s">
        <v>1496</v>
      </c>
      <c r="D3098" s="107" t="s">
        <v>3481</v>
      </c>
      <c r="E3098" s="36" t="s">
        <v>3953</v>
      </c>
      <c r="F3098" s="63" t="s">
        <v>1133</v>
      </c>
      <c r="G3098" s="1" t="s">
        <v>44</v>
      </c>
      <c r="H3098" s="45">
        <v>25</v>
      </c>
      <c r="I3098" s="106" t="s">
        <v>3004</v>
      </c>
      <c r="J3098" s="1" t="s">
        <v>57</v>
      </c>
      <c r="K3098" s="107" t="s">
        <v>3523</v>
      </c>
      <c r="L3098" s="9">
        <v>581</v>
      </c>
      <c r="M3098" s="108">
        <v>15000</v>
      </c>
      <c r="N3098" s="5">
        <v>15001002</v>
      </c>
      <c r="O3098" s="1" t="s">
        <v>3417</v>
      </c>
      <c r="P3098" s="1" t="s">
        <v>57</v>
      </c>
      <c r="Q3098" s="107" t="s">
        <v>226</v>
      </c>
      <c r="R3098" s="16" t="s">
        <v>1315</v>
      </c>
      <c r="S3098" s="1" t="s">
        <v>4027</v>
      </c>
      <c r="T3098" s="62" t="s">
        <v>3522</v>
      </c>
    </row>
    <row r="3099" spans="1:20" ht="95.1" customHeight="1" x14ac:dyDescent="0.25">
      <c r="A3099" s="121" t="s">
        <v>2280</v>
      </c>
      <c r="B3099" s="107">
        <v>2454</v>
      </c>
      <c r="C3099" s="107" t="s">
        <v>1496</v>
      </c>
      <c r="D3099" s="107" t="s">
        <v>3482</v>
      </c>
      <c r="E3099" s="1" t="s">
        <v>2699</v>
      </c>
      <c r="F3099" s="63" t="s">
        <v>1133</v>
      </c>
      <c r="G3099" s="1" t="s">
        <v>44</v>
      </c>
      <c r="H3099" s="45">
        <v>12</v>
      </c>
      <c r="I3099" s="7" t="s">
        <v>4042</v>
      </c>
      <c r="J3099" s="110" t="s">
        <v>4045</v>
      </c>
      <c r="K3099" s="107" t="s">
        <v>3524</v>
      </c>
      <c r="L3099" s="9">
        <v>416.66</v>
      </c>
      <c r="M3099" s="108">
        <v>5000</v>
      </c>
      <c r="N3099" s="5">
        <v>15001002</v>
      </c>
      <c r="O3099" s="1" t="s">
        <v>152</v>
      </c>
      <c r="P3099" s="1" t="s">
        <v>226</v>
      </c>
      <c r="Q3099" s="107" t="s">
        <v>226</v>
      </c>
      <c r="R3099" s="16" t="s">
        <v>1315</v>
      </c>
      <c r="S3099" s="1" t="s">
        <v>2776</v>
      </c>
      <c r="T3099" s="62" t="s">
        <v>3525</v>
      </c>
    </row>
    <row r="3100" spans="1:20" ht="95.1" customHeight="1" x14ac:dyDescent="0.25">
      <c r="A3100" s="121" t="s">
        <v>2280</v>
      </c>
      <c r="B3100" s="107">
        <v>2454</v>
      </c>
      <c r="C3100" s="107" t="s">
        <v>1496</v>
      </c>
      <c r="D3100" s="107" t="s">
        <v>2600</v>
      </c>
      <c r="E3100" s="1" t="s">
        <v>2699</v>
      </c>
      <c r="F3100" s="63" t="s">
        <v>1133</v>
      </c>
      <c r="G3100" s="1" t="s">
        <v>44</v>
      </c>
      <c r="H3100" s="45">
        <v>12</v>
      </c>
      <c r="I3100" s="7" t="s">
        <v>4042</v>
      </c>
      <c r="J3100" s="110" t="s">
        <v>4045</v>
      </c>
      <c r="K3100" s="107" t="s">
        <v>3526</v>
      </c>
      <c r="L3100" s="9">
        <v>1250</v>
      </c>
      <c r="M3100" s="108">
        <v>15000</v>
      </c>
      <c r="N3100" s="5">
        <v>15001002</v>
      </c>
      <c r="O3100" s="1" t="s">
        <v>1235</v>
      </c>
      <c r="P3100" s="1" t="s">
        <v>226</v>
      </c>
      <c r="Q3100" s="107" t="s">
        <v>226</v>
      </c>
      <c r="R3100" s="16" t="s">
        <v>889</v>
      </c>
      <c r="S3100" s="1" t="s">
        <v>2776</v>
      </c>
      <c r="T3100" s="62" t="s">
        <v>3527</v>
      </c>
    </row>
    <row r="3101" spans="1:20" ht="95.1" customHeight="1" x14ac:dyDescent="0.25">
      <c r="A3101" s="121" t="s">
        <v>2280</v>
      </c>
      <c r="B3101" s="107">
        <v>2454</v>
      </c>
      <c r="C3101" s="107" t="s">
        <v>1496</v>
      </c>
      <c r="D3101" s="107" t="s">
        <v>3483</v>
      </c>
      <c r="E3101" s="1" t="s">
        <v>2683</v>
      </c>
      <c r="F3101" s="63" t="s">
        <v>1133</v>
      </c>
      <c r="G3101" s="1" t="s">
        <v>44</v>
      </c>
      <c r="H3101" s="45">
        <v>1</v>
      </c>
      <c r="I3101" s="106" t="s">
        <v>1156</v>
      </c>
      <c r="J3101" s="110" t="s">
        <v>4045</v>
      </c>
      <c r="K3101" s="107" t="s">
        <v>3528</v>
      </c>
      <c r="L3101" s="9">
        <v>20000</v>
      </c>
      <c r="M3101" s="108">
        <v>20000</v>
      </c>
      <c r="N3101" s="5">
        <v>15001002</v>
      </c>
      <c r="O3101" s="1" t="s">
        <v>35</v>
      </c>
      <c r="P3101" s="1" t="s">
        <v>226</v>
      </c>
      <c r="Q3101" s="107" t="s">
        <v>226</v>
      </c>
      <c r="R3101" s="16" t="s">
        <v>1315</v>
      </c>
      <c r="S3101" s="1" t="s">
        <v>4027</v>
      </c>
      <c r="T3101" s="62" t="s">
        <v>3529</v>
      </c>
    </row>
    <row r="3102" spans="1:20" ht="95.1" customHeight="1" x14ac:dyDescent="0.25">
      <c r="A3102" s="121" t="s">
        <v>2280</v>
      </c>
      <c r="B3102" s="107">
        <v>2454</v>
      </c>
      <c r="C3102" s="107" t="s">
        <v>1496</v>
      </c>
      <c r="D3102" s="107" t="s">
        <v>3484</v>
      </c>
      <c r="E3102" s="110" t="s">
        <v>2692</v>
      </c>
      <c r="F3102" s="63" t="s">
        <v>1133</v>
      </c>
      <c r="G3102" s="1" t="s">
        <v>44</v>
      </c>
      <c r="H3102" s="45">
        <v>1</v>
      </c>
      <c r="I3102" s="106" t="s">
        <v>4000</v>
      </c>
      <c r="J3102" s="110" t="s">
        <v>4045</v>
      </c>
      <c r="K3102" s="107" t="s">
        <v>3530</v>
      </c>
      <c r="L3102" s="9">
        <v>40000</v>
      </c>
      <c r="M3102" s="108">
        <v>40000</v>
      </c>
      <c r="N3102" s="5">
        <v>15001002</v>
      </c>
      <c r="O3102" s="1" t="s">
        <v>2270</v>
      </c>
      <c r="P3102" s="1" t="s">
        <v>226</v>
      </c>
      <c r="Q3102" s="107" t="s">
        <v>226</v>
      </c>
      <c r="R3102" s="16" t="s">
        <v>1315</v>
      </c>
      <c r="S3102" s="1" t="s">
        <v>2776</v>
      </c>
      <c r="T3102" s="62" t="s">
        <v>3531</v>
      </c>
    </row>
    <row r="3103" spans="1:20" ht="95.1" customHeight="1" x14ac:dyDescent="0.25">
      <c r="A3103" s="121" t="s">
        <v>2280</v>
      </c>
      <c r="B3103" s="107">
        <v>2454</v>
      </c>
      <c r="C3103" s="107" t="s">
        <v>1496</v>
      </c>
      <c r="D3103" s="107" t="s">
        <v>3485</v>
      </c>
      <c r="E3103" s="1" t="s">
        <v>2699</v>
      </c>
      <c r="F3103" s="63" t="s">
        <v>1133</v>
      </c>
      <c r="G3103" s="1" t="s">
        <v>44</v>
      </c>
      <c r="H3103" s="45">
        <v>12</v>
      </c>
      <c r="I3103" s="106" t="s">
        <v>4001</v>
      </c>
      <c r="J3103" s="1" t="s">
        <v>57</v>
      </c>
      <c r="K3103" s="107" t="s">
        <v>3532</v>
      </c>
      <c r="L3103" s="9">
        <v>41666.660000000003</v>
      </c>
      <c r="M3103" s="108">
        <v>500000</v>
      </c>
      <c r="N3103" s="5" t="s">
        <v>12</v>
      </c>
      <c r="O3103" s="1" t="s">
        <v>1193</v>
      </c>
      <c r="P3103" s="1" t="s">
        <v>57</v>
      </c>
      <c r="Q3103" s="107" t="s">
        <v>226</v>
      </c>
      <c r="R3103" s="16" t="s">
        <v>1057</v>
      </c>
      <c r="S3103" s="1" t="s">
        <v>4027</v>
      </c>
      <c r="T3103" s="62" t="s">
        <v>3533</v>
      </c>
    </row>
    <row r="3104" spans="1:20" ht="95.1" customHeight="1" x14ac:dyDescent="0.25">
      <c r="A3104" s="121" t="s">
        <v>2280</v>
      </c>
      <c r="B3104" s="107">
        <v>2454</v>
      </c>
      <c r="C3104" s="107" t="s">
        <v>1496</v>
      </c>
      <c r="D3104" s="107" t="s">
        <v>3486</v>
      </c>
      <c r="E3104" s="1" t="s">
        <v>2699</v>
      </c>
      <c r="F3104" s="63" t="s">
        <v>1133</v>
      </c>
      <c r="G3104" s="1" t="s">
        <v>44</v>
      </c>
      <c r="H3104" s="45">
        <v>1</v>
      </c>
      <c r="I3104" s="106" t="s">
        <v>4002</v>
      </c>
      <c r="J3104" s="1" t="s">
        <v>57</v>
      </c>
      <c r="K3104" s="107" t="s">
        <v>3534</v>
      </c>
      <c r="L3104" s="9">
        <v>800000</v>
      </c>
      <c r="M3104" s="108">
        <v>800000</v>
      </c>
      <c r="N3104" s="5" t="s">
        <v>12</v>
      </c>
      <c r="O3104" s="1" t="s">
        <v>53</v>
      </c>
      <c r="P3104" s="1" t="s">
        <v>226</v>
      </c>
      <c r="Q3104" s="107" t="s">
        <v>226</v>
      </c>
      <c r="R3104" s="16" t="s">
        <v>1315</v>
      </c>
      <c r="S3104" s="1" t="s">
        <v>2776</v>
      </c>
      <c r="T3104" s="62" t="s">
        <v>3535</v>
      </c>
    </row>
    <row r="3105" spans="1:20" ht="95.1" customHeight="1" x14ac:dyDescent="0.25">
      <c r="A3105" s="121" t="s">
        <v>2280</v>
      </c>
      <c r="B3105" s="107">
        <v>2450</v>
      </c>
      <c r="C3105" s="107" t="s">
        <v>1496</v>
      </c>
      <c r="D3105" s="107" t="s">
        <v>3536</v>
      </c>
      <c r="E3105" s="1" t="s">
        <v>887</v>
      </c>
      <c r="F3105" s="63">
        <v>1083318</v>
      </c>
      <c r="G3105" s="1" t="s">
        <v>44</v>
      </c>
      <c r="H3105" s="45">
        <v>53616</v>
      </c>
      <c r="I3105" s="107" t="s">
        <v>858</v>
      </c>
      <c r="J3105" s="107" t="s">
        <v>1496</v>
      </c>
      <c r="K3105" s="107" t="s">
        <v>3918</v>
      </c>
      <c r="L3105" s="9">
        <v>10.14</v>
      </c>
      <c r="M3105" s="108">
        <v>543666.24</v>
      </c>
      <c r="N3105" s="5" t="s">
        <v>34</v>
      </c>
      <c r="O3105" s="1" t="s">
        <v>3964</v>
      </c>
      <c r="P3105" s="107" t="s">
        <v>1496</v>
      </c>
      <c r="Q3105" s="107" t="s">
        <v>226</v>
      </c>
      <c r="R3105" s="16">
        <v>45536</v>
      </c>
      <c r="S3105" s="1" t="s">
        <v>2776</v>
      </c>
      <c r="T3105" s="62" t="s">
        <v>3919</v>
      </c>
    </row>
    <row r="3106" spans="1:20" ht="95.1" customHeight="1" x14ac:dyDescent="0.25">
      <c r="A3106" s="121" t="s">
        <v>2280</v>
      </c>
      <c r="B3106" s="107">
        <v>2450</v>
      </c>
      <c r="C3106" s="107" t="s">
        <v>1496</v>
      </c>
      <c r="D3106" s="107" t="s">
        <v>3537</v>
      </c>
      <c r="E3106" s="1" t="s">
        <v>887</v>
      </c>
      <c r="F3106" s="63">
        <v>1083301</v>
      </c>
      <c r="G3106" s="1" t="s">
        <v>44</v>
      </c>
      <c r="H3106" s="45">
        <v>42840</v>
      </c>
      <c r="I3106" s="107" t="s">
        <v>858</v>
      </c>
      <c r="J3106" s="107" t="s">
        <v>1496</v>
      </c>
      <c r="K3106" s="107" t="s">
        <v>3918</v>
      </c>
      <c r="L3106" s="9">
        <v>9.17</v>
      </c>
      <c r="M3106" s="108">
        <v>392842.8</v>
      </c>
      <c r="N3106" s="5" t="s">
        <v>34</v>
      </c>
      <c r="O3106" s="1" t="s">
        <v>3964</v>
      </c>
      <c r="P3106" s="107" t="s">
        <v>1496</v>
      </c>
      <c r="Q3106" s="107" t="s">
        <v>226</v>
      </c>
      <c r="R3106" s="16">
        <v>45536</v>
      </c>
      <c r="S3106" s="1" t="s">
        <v>2776</v>
      </c>
      <c r="T3106" s="62" t="s">
        <v>3919</v>
      </c>
    </row>
    <row r="3107" spans="1:20" ht="95.1" customHeight="1" x14ac:dyDescent="0.25">
      <c r="A3107" s="121" t="s">
        <v>2280</v>
      </c>
      <c r="B3107" s="107">
        <v>2450</v>
      </c>
      <c r="C3107" s="107" t="s">
        <v>1496</v>
      </c>
      <c r="D3107" s="107" t="s">
        <v>3538</v>
      </c>
      <c r="E3107" s="1" t="s">
        <v>887</v>
      </c>
      <c r="F3107" s="63">
        <v>1083321</v>
      </c>
      <c r="G3107" s="1" t="s">
        <v>44</v>
      </c>
      <c r="H3107" s="45">
        <v>25000</v>
      </c>
      <c r="I3107" s="107" t="s">
        <v>858</v>
      </c>
      <c r="J3107" s="107" t="s">
        <v>1496</v>
      </c>
      <c r="K3107" s="107" t="s">
        <v>3918</v>
      </c>
      <c r="L3107" s="9">
        <v>15.96</v>
      </c>
      <c r="M3107" s="108">
        <v>399000</v>
      </c>
      <c r="N3107" s="5" t="s">
        <v>12</v>
      </c>
      <c r="O3107" s="1" t="s">
        <v>3964</v>
      </c>
      <c r="P3107" s="107" t="s">
        <v>1496</v>
      </c>
      <c r="Q3107" s="107" t="s">
        <v>226</v>
      </c>
      <c r="R3107" s="16">
        <v>45536</v>
      </c>
      <c r="S3107" s="1" t="s">
        <v>2776</v>
      </c>
      <c r="T3107" s="62" t="s">
        <v>3919</v>
      </c>
    </row>
    <row r="3108" spans="1:20" ht="95.1" customHeight="1" x14ac:dyDescent="0.25">
      <c r="A3108" s="121" t="s">
        <v>2280</v>
      </c>
      <c r="B3108" s="107">
        <v>2450</v>
      </c>
      <c r="C3108" s="107" t="s">
        <v>1496</v>
      </c>
      <c r="D3108" s="107" t="s">
        <v>3539</v>
      </c>
      <c r="E3108" s="1" t="s">
        <v>887</v>
      </c>
      <c r="F3108" s="63">
        <v>1083324</v>
      </c>
      <c r="G3108" s="1" t="s">
        <v>44</v>
      </c>
      <c r="H3108" s="45">
        <v>61920</v>
      </c>
      <c r="I3108" s="107" t="s">
        <v>858</v>
      </c>
      <c r="J3108" s="107" t="s">
        <v>1496</v>
      </c>
      <c r="K3108" s="107" t="s">
        <v>3918</v>
      </c>
      <c r="L3108" s="9">
        <v>9.17</v>
      </c>
      <c r="M3108" s="108">
        <v>567806.4</v>
      </c>
      <c r="N3108" s="5" t="s">
        <v>34</v>
      </c>
      <c r="O3108" s="1" t="s">
        <v>3964</v>
      </c>
      <c r="P3108" s="107" t="s">
        <v>1496</v>
      </c>
      <c r="Q3108" s="107" t="s">
        <v>226</v>
      </c>
      <c r="R3108" s="16">
        <v>45536</v>
      </c>
      <c r="S3108" s="1" t="s">
        <v>2776</v>
      </c>
      <c r="T3108" s="62" t="s">
        <v>3919</v>
      </c>
    </row>
    <row r="3109" spans="1:20" ht="95.1" customHeight="1" x14ac:dyDescent="0.25">
      <c r="A3109" s="121" t="s">
        <v>2280</v>
      </c>
      <c r="B3109" s="107">
        <v>2450</v>
      </c>
      <c r="C3109" s="107" t="s">
        <v>1496</v>
      </c>
      <c r="D3109" s="107" t="s">
        <v>3540</v>
      </c>
      <c r="E3109" s="1" t="s">
        <v>887</v>
      </c>
      <c r="F3109" s="63">
        <v>1083326</v>
      </c>
      <c r="G3109" s="1" t="s">
        <v>44</v>
      </c>
      <c r="H3109" s="45">
        <v>20000</v>
      </c>
      <c r="I3109" s="107" t="s">
        <v>858</v>
      </c>
      <c r="J3109" s="107" t="s">
        <v>1496</v>
      </c>
      <c r="K3109" s="107" t="s">
        <v>3918</v>
      </c>
      <c r="L3109" s="9">
        <v>12.9</v>
      </c>
      <c r="M3109" s="108">
        <v>258000</v>
      </c>
      <c r="N3109" s="5" t="s">
        <v>12</v>
      </c>
      <c r="O3109" s="1" t="s">
        <v>3964</v>
      </c>
      <c r="P3109" s="107" t="s">
        <v>1496</v>
      </c>
      <c r="Q3109" s="107" t="s">
        <v>226</v>
      </c>
      <c r="R3109" s="16">
        <v>45536</v>
      </c>
      <c r="S3109" s="1" t="s">
        <v>2776</v>
      </c>
      <c r="T3109" s="62" t="s">
        <v>3919</v>
      </c>
    </row>
    <row r="3110" spans="1:20" ht="95.1" customHeight="1" x14ac:dyDescent="0.25">
      <c r="A3110" s="121" t="s">
        <v>2280</v>
      </c>
      <c r="B3110" s="107">
        <v>2450</v>
      </c>
      <c r="C3110" s="107" t="s">
        <v>1496</v>
      </c>
      <c r="D3110" s="107" t="s">
        <v>3541</v>
      </c>
      <c r="E3110" s="1" t="s">
        <v>887</v>
      </c>
      <c r="F3110" s="63">
        <v>1083305</v>
      </c>
      <c r="G3110" s="1" t="s">
        <v>44</v>
      </c>
      <c r="H3110" s="45">
        <v>42840</v>
      </c>
      <c r="I3110" s="107" t="s">
        <v>858</v>
      </c>
      <c r="J3110" s="107" t="s">
        <v>1496</v>
      </c>
      <c r="K3110" s="107" t="s">
        <v>3918</v>
      </c>
      <c r="L3110" s="9">
        <v>9.69</v>
      </c>
      <c r="M3110" s="108">
        <v>415119.6</v>
      </c>
      <c r="N3110" s="5" t="s">
        <v>12</v>
      </c>
      <c r="O3110" s="1" t="s">
        <v>3964</v>
      </c>
      <c r="P3110" s="107" t="s">
        <v>1496</v>
      </c>
      <c r="Q3110" s="107" t="s">
        <v>226</v>
      </c>
      <c r="R3110" s="16">
        <v>45536</v>
      </c>
      <c r="S3110" s="1" t="s">
        <v>2776</v>
      </c>
      <c r="T3110" s="62" t="s">
        <v>3919</v>
      </c>
    </row>
    <row r="3111" spans="1:20" ht="95.1" customHeight="1" x14ac:dyDescent="0.25">
      <c r="A3111" s="121" t="s">
        <v>2280</v>
      </c>
      <c r="B3111" s="107">
        <v>2450</v>
      </c>
      <c r="C3111" s="107" t="s">
        <v>1496</v>
      </c>
      <c r="D3111" s="107" t="s">
        <v>3542</v>
      </c>
      <c r="E3111" s="1" t="s">
        <v>887</v>
      </c>
      <c r="F3111" s="63">
        <v>1083319</v>
      </c>
      <c r="G3111" s="1" t="s">
        <v>44</v>
      </c>
      <c r="H3111" s="45">
        <v>50400</v>
      </c>
      <c r="I3111" s="107" t="s">
        <v>858</v>
      </c>
      <c r="J3111" s="107" t="s">
        <v>1496</v>
      </c>
      <c r="K3111" s="107" t="s">
        <v>3918</v>
      </c>
      <c r="L3111" s="9">
        <v>11.44</v>
      </c>
      <c r="M3111" s="108">
        <v>576576</v>
      </c>
      <c r="N3111" s="5" t="s">
        <v>12</v>
      </c>
      <c r="O3111" s="1" t="s">
        <v>3964</v>
      </c>
      <c r="P3111" s="107" t="s">
        <v>1496</v>
      </c>
      <c r="Q3111" s="107" t="s">
        <v>226</v>
      </c>
      <c r="R3111" s="16">
        <v>45536</v>
      </c>
      <c r="S3111" s="1" t="s">
        <v>2776</v>
      </c>
      <c r="T3111" s="62" t="s">
        <v>3919</v>
      </c>
    </row>
    <row r="3112" spans="1:20" ht="95.1" customHeight="1" x14ac:dyDescent="0.25">
      <c r="A3112" s="121" t="s">
        <v>2280</v>
      </c>
      <c r="B3112" s="107">
        <v>2450</v>
      </c>
      <c r="C3112" s="107" t="s">
        <v>1496</v>
      </c>
      <c r="D3112" s="107" t="s">
        <v>3543</v>
      </c>
      <c r="E3112" s="1" t="s">
        <v>887</v>
      </c>
      <c r="F3112" s="63">
        <v>1083323</v>
      </c>
      <c r="G3112" s="1" t="s">
        <v>44</v>
      </c>
      <c r="H3112" s="45">
        <v>35280</v>
      </c>
      <c r="I3112" s="107" t="s">
        <v>858</v>
      </c>
      <c r="J3112" s="107" t="s">
        <v>1496</v>
      </c>
      <c r="K3112" s="107" t="s">
        <v>3918</v>
      </c>
      <c r="L3112" s="9">
        <v>24</v>
      </c>
      <c r="M3112" s="108">
        <v>846720</v>
      </c>
      <c r="N3112" s="5" t="s">
        <v>34</v>
      </c>
      <c r="O3112" s="1" t="s">
        <v>3964</v>
      </c>
      <c r="P3112" s="107" t="s">
        <v>1496</v>
      </c>
      <c r="Q3112" s="107" t="s">
        <v>226</v>
      </c>
      <c r="R3112" s="16">
        <v>45536</v>
      </c>
      <c r="S3112" s="1" t="s">
        <v>2776</v>
      </c>
      <c r="T3112" s="62" t="s">
        <v>3919</v>
      </c>
    </row>
    <row r="3113" spans="1:20" ht="95.1" customHeight="1" x14ac:dyDescent="0.25">
      <c r="A3113" s="121" t="s">
        <v>2280</v>
      </c>
      <c r="B3113" s="107">
        <v>2450</v>
      </c>
      <c r="C3113" s="107" t="s">
        <v>1496</v>
      </c>
      <c r="D3113" s="107" t="s">
        <v>3544</v>
      </c>
      <c r="E3113" s="1" t="s">
        <v>887</v>
      </c>
      <c r="F3113" s="63">
        <v>1083327</v>
      </c>
      <c r="G3113" s="1" t="s">
        <v>44</v>
      </c>
      <c r="H3113" s="45">
        <v>15120</v>
      </c>
      <c r="I3113" s="107" t="s">
        <v>858</v>
      </c>
      <c r="J3113" s="107" t="s">
        <v>1496</v>
      </c>
      <c r="K3113" s="107" t="s">
        <v>3918</v>
      </c>
      <c r="L3113" s="9">
        <v>17.010000000000002</v>
      </c>
      <c r="M3113" s="108">
        <v>257191.2</v>
      </c>
      <c r="N3113" s="5" t="s">
        <v>34</v>
      </c>
      <c r="O3113" s="1" t="s">
        <v>3964</v>
      </c>
      <c r="P3113" s="107" t="s">
        <v>1496</v>
      </c>
      <c r="Q3113" s="107" t="s">
        <v>226</v>
      </c>
      <c r="R3113" s="16">
        <v>45536</v>
      </c>
      <c r="S3113" s="1" t="s">
        <v>2776</v>
      </c>
      <c r="T3113" s="62" t="s">
        <v>3919</v>
      </c>
    </row>
    <row r="3114" spans="1:20" ht="95.1" customHeight="1" x14ac:dyDescent="0.25">
      <c r="A3114" s="121" t="s">
        <v>2280</v>
      </c>
      <c r="B3114" s="107">
        <v>2450</v>
      </c>
      <c r="C3114" s="107" t="s">
        <v>1496</v>
      </c>
      <c r="D3114" s="107" t="s">
        <v>3545</v>
      </c>
      <c r="E3114" s="1" t="s">
        <v>887</v>
      </c>
      <c r="F3114" s="63">
        <v>1085662</v>
      </c>
      <c r="G3114" s="110" t="s">
        <v>3036</v>
      </c>
      <c r="H3114" s="45">
        <v>8712</v>
      </c>
      <c r="I3114" s="107" t="s">
        <v>858</v>
      </c>
      <c r="J3114" s="107" t="s">
        <v>1496</v>
      </c>
      <c r="K3114" s="107" t="s">
        <v>3918</v>
      </c>
      <c r="L3114" s="9">
        <v>3.1</v>
      </c>
      <c r="M3114" s="108">
        <v>27007.200000000001</v>
      </c>
      <c r="N3114" s="5" t="s">
        <v>34</v>
      </c>
      <c r="O3114" s="1" t="s">
        <v>3964</v>
      </c>
      <c r="P3114" s="107" t="s">
        <v>1496</v>
      </c>
      <c r="Q3114" s="107" t="s">
        <v>226</v>
      </c>
      <c r="R3114" s="16">
        <v>45536</v>
      </c>
      <c r="S3114" s="1" t="s">
        <v>2776</v>
      </c>
      <c r="T3114" s="62" t="s">
        <v>3919</v>
      </c>
    </row>
    <row r="3115" spans="1:20" ht="95.1" customHeight="1" x14ac:dyDescent="0.25">
      <c r="A3115" s="121" t="s">
        <v>2280</v>
      </c>
      <c r="B3115" s="107">
        <v>2450</v>
      </c>
      <c r="C3115" s="107" t="s">
        <v>1496</v>
      </c>
      <c r="D3115" s="107" t="s">
        <v>3546</v>
      </c>
      <c r="E3115" s="1" t="s">
        <v>887</v>
      </c>
      <c r="F3115" s="63">
        <v>1116030</v>
      </c>
      <c r="G3115" s="110" t="s">
        <v>3036</v>
      </c>
      <c r="H3115" s="45">
        <v>2784</v>
      </c>
      <c r="I3115" s="107" t="s">
        <v>858</v>
      </c>
      <c r="J3115" s="107" t="s">
        <v>1496</v>
      </c>
      <c r="K3115" s="107" t="s">
        <v>3918</v>
      </c>
      <c r="L3115" s="9">
        <v>6.6</v>
      </c>
      <c r="M3115" s="108">
        <v>18374.400000000001</v>
      </c>
      <c r="N3115" s="5" t="s">
        <v>34</v>
      </c>
      <c r="O3115" s="1" t="s">
        <v>3964</v>
      </c>
      <c r="P3115" s="107" t="s">
        <v>1496</v>
      </c>
      <c r="Q3115" s="107" t="s">
        <v>226</v>
      </c>
      <c r="R3115" s="16">
        <v>45536</v>
      </c>
      <c r="S3115" s="1" t="s">
        <v>2776</v>
      </c>
      <c r="T3115" s="62" t="s">
        <v>3919</v>
      </c>
    </row>
    <row r="3116" spans="1:20" ht="95.1" customHeight="1" x14ac:dyDescent="0.25">
      <c r="A3116" s="121" t="s">
        <v>2280</v>
      </c>
      <c r="B3116" s="107">
        <v>2450</v>
      </c>
      <c r="C3116" s="107" t="s">
        <v>1496</v>
      </c>
      <c r="D3116" s="107" t="s">
        <v>3547</v>
      </c>
      <c r="E3116" s="1" t="s">
        <v>887</v>
      </c>
      <c r="F3116" s="63">
        <v>1073985</v>
      </c>
      <c r="G3116" s="1" t="s">
        <v>44</v>
      </c>
      <c r="H3116" s="45">
        <v>1476</v>
      </c>
      <c r="I3116" s="107" t="s">
        <v>858</v>
      </c>
      <c r="J3116" s="107" t="s">
        <v>1496</v>
      </c>
      <c r="K3116" s="107" t="s">
        <v>3918</v>
      </c>
      <c r="L3116" s="9">
        <v>5.49</v>
      </c>
      <c r="M3116" s="108">
        <v>8103.24</v>
      </c>
      <c r="N3116" s="5" t="s">
        <v>34</v>
      </c>
      <c r="O3116" s="1" t="s">
        <v>3964</v>
      </c>
      <c r="P3116" s="107" t="s">
        <v>1496</v>
      </c>
      <c r="Q3116" s="107" t="s">
        <v>226</v>
      </c>
      <c r="R3116" s="16">
        <v>45536</v>
      </c>
      <c r="S3116" s="1" t="s">
        <v>2776</v>
      </c>
      <c r="T3116" s="62" t="s">
        <v>3919</v>
      </c>
    </row>
    <row r="3117" spans="1:20" ht="95.1" customHeight="1" x14ac:dyDescent="0.25">
      <c r="A3117" s="121" t="s">
        <v>2280</v>
      </c>
      <c r="B3117" s="107">
        <v>2450</v>
      </c>
      <c r="C3117" s="107" t="s">
        <v>1496</v>
      </c>
      <c r="D3117" s="107" t="s">
        <v>3548</v>
      </c>
      <c r="E3117" s="1" t="s">
        <v>887</v>
      </c>
      <c r="F3117" s="63">
        <v>1073986</v>
      </c>
      <c r="G3117" s="1" t="s">
        <v>44</v>
      </c>
      <c r="H3117" s="45">
        <v>2076</v>
      </c>
      <c r="I3117" s="107" t="s">
        <v>858</v>
      </c>
      <c r="J3117" s="107" t="s">
        <v>1496</v>
      </c>
      <c r="K3117" s="107" t="s">
        <v>3918</v>
      </c>
      <c r="L3117" s="9">
        <v>12.89</v>
      </c>
      <c r="M3117" s="108">
        <v>26759.64</v>
      </c>
      <c r="N3117" s="5" t="s">
        <v>34</v>
      </c>
      <c r="O3117" s="1" t="s">
        <v>3964</v>
      </c>
      <c r="P3117" s="107" t="s">
        <v>1496</v>
      </c>
      <c r="Q3117" s="107" t="s">
        <v>226</v>
      </c>
      <c r="R3117" s="16">
        <v>45536</v>
      </c>
      <c r="S3117" s="1" t="s">
        <v>2776</v>
      </c>
      <c r="T3117" s="62" t="s">
        <v>3919</v>
      </c>
    </row>
    <row r="3118" spans="1:20" ht="95.1" customHeight="1" x14ac:dyDescent="0.25">
      <c r="A3118" s="121" t="s">
        <v>2280</v>
      </c>
      <c r="B3118" s="107">
        <v>2450</v>
      </c>
      <c r="C3118" s="107" t="s">
        <v>1496</v>
      </c>
      <c r="D3118" s="107" t="s">
        <v>3549</v>
      </c>
      <c r="E3118" s="1" t="s">
        <v>887</v>
      </c>
      <c r="F3118" s="63">
        <v>1073987</v>
      </c>
      <c r="G3118" s="1" t="s">
        <v>44</v>
      </c>
      <c r="H3118" s="45">
        <v>3288</v>
      </c>
      <c r="I3118" s="107" t="s">
        <v>858</v>
      </c>
      <c r="J3118" s="107" t="s">
        <v>1496</v>
      </c>
      <c r="K3118" s="107" t="s">
        <v>3918</v>
      </c>
      <c r="L3118" s="9">
        <v>15</v>
      </c>
      <c r="M3118" s="108">
        <v>49320</v>
      </c>
      <c r="N3118" s="5" t="s">
        <v>34</v>
      </c>
      <c r="O3118" s="1" t="s">
        <v>3964</v>
      </c>
      <c r="P3118" s="107" t="s">
        <v>1496</v>
      </c>
      <c r="Q3118" s="107" t="s">
        <v>226</v>
      </c>
      <c r="R3118" s="16">
        <v>45536</v>
      </c>
      <c r="S3118" s="1" t="s">
        <v>2776</v>
      </c>
      <c r="T3118" s="62" t="s">
        <v>3919</v>
      </c>
    </row>
    <row r="3119" spans="1:20" ht="95.1" customHeight="1" x14ac:dyDescent="0.25">
      <c r="A3119" s="121" t="s">
        <v>2280</v>
      </c>
      <c r="B3119" s="107">
        <v>2450</v>
      </c>
      <c r="C3119" s="107" t="s">
        <v>1496</v>
      </c>
      <c r="D3119" s="107" t="s">
        <v>3550</v>
      </c>
      <c r="E3119" s="1" t="s">
        <v>887</v>
      </c>
      <c r="F3119" s="63">
        <v>1116028</v>
      </c>
      <c r="G3119" s="1" t="s">
        <v>44</v>
      </c>
      <c r="H3119" s="45">
        <v>2928</v>
      </c>
      <c r="I3119" s="107" t="s">
        <v>858</v>
      </c>
      <c r="J3119" s="107" t="s">
        <v>1496</v>
      </c>
      <c r="K3119" s="107" t="s">
        <v>3918</v>
      </c>
      <c r="L3119" s="9">
        <v>19.899999999999999</v>
      </c>
      <c r="M3119" s="108">
        <v>58267.199999999997</v>
      </c>
      <c r="N3119" s="5" t="s">
        <v>34</v>
      </c>
      <c r="O3119" s="1" t="s">
        <v>3964</v>
      </c>
      <c r="P3119" s="107" t="s">
        <v>1496</v>
      </c>
      <c r="Q3119" s="107" t="s">
        <v>226</v>
      </c>
      <c r="R3119" s="16">
        <v>45536</v>
      </c>
      <c r="S3119" s="1" t="s">
        <v>2776</v>
      </c>
      <c r="T3119" s="62" t="s">
        <v>3919</v>
      </c>
    </row>
    <row r="3120" spans="1:20" ht="95.1" customHeight="1" x14ac:dyDescent="0.25">
      <c r="A3120" s="121" t="s">
        <v>2280</v>
      </c>
      <c r="B3120" s="107">
        <v>2450</v>
      </c>
      <c r="C3120" s="107" t="s">
        <v>1496</v>
      </c>
      <c r="D3120" s="107" t="s">
        <v>3551</v>
      </c>
      <c r="E3120" s="1" t="s">
        <v>887</v>
      </c>
      <c r="F3120" s="63">
        <v>1116029</v>
      </c>
      <c r="G3120" s="1" t="s">
        <v>44</v>
      </c>
      <c r="H3120" s="45">
        <v>588</v>
      </c>
      <c r="I3120" s="107" t="s">
        <v>858</v>
      </c>
      <c r="J3120" s="107" t="s">
        <v>1496</v>
      </c>
      <c r="K3120" s="107" t="s">
        <v>3918</v>
      </c>
      <c r="L3120" s="9">
        <v>28.25</v>
      </c>
      <c r="M3120" s="108">
        <v>16611</v>
      </c>
      <c r="N3120" s="5" t="s">
        <v>34</v>
      </c>
      <c r="O3120" s="1" t="s">
        <v>3964</v>
      </c>
      <c r="P3120" s="107" t="s">
        <v>1496</v>
      </c>
      <c r="Q3120" s="107" t="s">
        <v>226</v>
      </c>
      <c r="R3120" s="16">
        <v>45536</v>
      </c>
      <c r="S3120" s="1" t="s">
        <v>2776</v>
      </c>
      <c r="T3120" s="62" t="s">
        <v>3919</v>
      </c>
    </row>
    <row r="3121" spans="1:20" ht="95.1" customHeight="1" x14ac:dyDescent="0.25">
      <c r="A3121" s="121" t="s">
        <v>2280</v>
      </c>
      <c r="B3121" s="107">
        <v>2450</v>
      </c>
      <c r="C3121" s="107" t="s">
        <v>1496</v>
      </c>
      <c r="D3121" s="107" t="s">
        <v>3552</v>
      </c>
      <c r="E3121" s="1" t="s">
        <v>887</v>
      </c>
      <c r="F3121" s="63">
        <v>1116033</v>
      </c>
      <c r="G3121" s="1" t="s">
        <v>44</v>
      </c>
      <c r="H3121" s="45">
        <v>5112</v>
      </c>
      <c r="I3121" s="107" t="s">
        <v>858</v>
      </c>
      <c r="J3121" s="107" t="s">
        <v>1496</v>
      </c>
      <c r="K3121" s="107" t="s">
        <v>3918</v>
      </c>
      <c r="L3121" s="9">
        <v>5.43</v>
      </c>
      <c r="M3121" s="108">
        <v>27758.16</v>
      </c>
      <c r="N3121" s="5" t="s">
        <v>34</v>
      </c>
      <c r="O3121" s="1" t="s">
        <v>3964</v>
      </c>
      <c r="P3121" s="107" t="s">
        <v>1496</v>
      </c>
      <c r="Q3121" s="107" t="s">
        <v>226</v>
      </c>
      <c r="R3121" s="16">
        <v>45536</v>
      </c>
      <c r="S3121" s="1" t="s">
        <v>2776</v>
      </c>
      <c r="T3121" s="62" t="s">
        <v>3919</v>
      </c>
    </row>
    <row r="3122" spans="1:20" ht="95.1" customHeight="1" x14ac:dyDescent="0.25">
      <c r="A3122" s="121" t="s">
        <v>2280</v>
      </c>
      <c r="B3122" s="107">
        <v>2450</v>
      </c>
      <c r="C3122" s="107" t="s">
        <v>1496</v>
      </c>
      <c r="D3122" s="107" t="s">
        <v>3553</v>
      </c>
      <c r="E3122" s="1" t="s">
        <v>887</v>
      </c>
      <c r="F3122" s="63">
        <v>1116034</v>
      </c>
      <c r="G3122" s="1" t="s">
        <v>44</v>
      </c>
      <c r="H3122" s="45">
        <v>144</v>
      </c>
      <c r="I3122" s="107" t="s">
        <v>858</v>
      </c>
      <c r="J3122" s="107" t="s">
        <v>1496</v>
      </c>
      <c r="K3122" s="107" t="s">
        <v>3918</v>
      </c>
      <c r="L3122" s="9">
        <v>5.43</v>
      </c>
      <c r="M3122" s="108">
        <v>781.92</v>
      </c>
      <c r="N3122" s="5" t="s">
        <v>34</v>
      </c>
      <c r="O3122" s="1" t="s">
        <v>3964</v>
      </c>
      <c r="P3122" s="107" t="s">
        <v>1496</v>
      </c>
      <c r="Q3122" s="107" t="s">
        <v>226</v>
      </c>
      <c r="R3122" s="16">
        <v>45536</v>
      </c>
      <c r="S3122" s="1" t="s">
        <v>2776</v>
      </c>
      <c r="T3122" s="62" t="s">
        <v>3919</v>
      </c>
    </row>
    <row r="3123" spans="1:20" ht="95.1" customHeight="1" x14ac:dyDescent="0.25">
      <c r="A3123" s="121" t="s">
        <v>2280</v>
      </c>
      <c r="B3123" s="107">
        <v>2450</v>
      </c>
      <c r="C3123" s="107" t="s">
        <v>1496</v>
      </c>
      <c r="D3123" s="107" t="s">
        <v>3554</v>
      </c>
      <c r="E3123" s="1" t="s">
        <v>887</v>
      </c>
      <c r="F3123" s="63">
        <v>1116035</v>
      </c>
      <c r="G3123" s="1" t="s">
        <v>44</v>
      </c>
      <c r="H3123" s="45">
        <v>144</v>
      </c>
      <c r="I3123" s="107" t="s">
        <v>858</v>
      </c>
      <c r="J3123" s="107" t="s">
        <v>1496</v>
      </c>
      <c r="K3123" s="107" t="s">
        <v>3918</v>
      </c>
      <c r="L3123" s="9">
        <v>5.43</v>
      </c>
      <c r="M3123" s="108">
        <v>781.92</v>
      </c>
      <c r="N3123" s="5" t="s">
        <v>34</v>
      </c>
      <c r="O3123" s="1" t="s">
        <v>3964</v>
      </c>
      <c r="P3123" s="107" t="s">
        <v>1496</v>
      </c>
      <c r="Q3123" s="107" t="s">
        <v>226</v>
      </c>
      <c r="R3123" s="16">
        <v>45536</v>
      </c>
      <c r="S3123" s="1" t="s">
        <v>2776</v>
      </c>
      <c r="T3123" s="62" t="s">
        <v>3919</v>
      </c>
    </row>
    <row r="3124" spans="1:20" ht="95.1" customHeight="1" x14ac:dyDescent="0.25">
      <c r="A3124" s="121" t="s">
        <v>2280</v>
      </c>
      <c r="B3124" s="107">
        <v>2450</v>
      </c>
      <c r="C3124" s="107" t="s">
        <v>1496</v>
      </c>
      <c r="D3124" s="107" t="s">
        <v>3555</v>
      </c>
      <c r="E3124" s="1" t="s">
        <v>887</v>
      </c>
      <c r="F3124" s="63">
        <v>1116036</v>
      </c>
      <c r="G3124" s="1" t="s">
        <v>44</v>
      </c>
      <c r="H3124" s="45">
        <v>120</v>
      </c>
      <c r="I3124" s="107" t="s">
        <v>858</v>
      </c>
      <c r="J3124" s="107" t="s">
        <v>1496</v>
      </c>
      <c r="K3124" s="107" t="s">
        <v>3918</v>
      </c>
      <c r="L3124" s="9">
        <v>5.43</v>
      </c>
      <c r="M3124" s="108">
        <v>651.6</v>
      </c>
      <c r="N3124" s="5" t="s">
        <v>34</v>
      </c>
      <c r="O3124" s="1" t="s">
        <v>3964</v>
      </c>
      <c r="P3124" s="107" t="s">
        <v>1496</v>
      </c>
      <c r="Q3124" s="107" t="s">
        <v>226</v>
      </c>
      <c r="R3124" s="16">
        <v>45536</v>
      </c>
      <c r="S3124" s="1" t="s">
        <v>2776</v>
      </c>
      <c r="T3124" s="62" t="s">
        <v>3919</v>
      </c>
    </row>
    <row r="3125" spans="1:20" ht="95.1" customHeight="1" x14ac:dyDescent="0.25">
      <c r="A3125" s="121" t="s">
        <v>2280</v>
      </c>
      <c r="B3125" s="107">
        <v>2450</v>
      </c>
      <c r="C3125" s="107" t="s">
        <v>1496</v>
      </c>
      <c r="D3125" s="107" t="s">
        <v>3556</v>
      </c>
      <c r="E3125" s="1" t="s">
        <v>887</v>
      </c>
      <c r="F3125" s="63">
        <v>1116037</v>
      </c>
      <c r="G3125" s="1" t="s">
        <v>44</v>
      </c>
      <c r="H3125" s="45">
        <v>192</v>
      </c>
      <c r="I3125" s="107" t="s">
        <v>858</v>
      </c>
      <c r="J3125" s="107" t="s">
        <v>1496</v>
      </c>
      <c r="K3125" s="107" t="s">
        <v>3918</v>
      </c>
      <c r="L3125" s="9">
        <v>5.43</v>
      </c>
      <c r="M3125" s="108">
        <v>1042.56</v>
      </c>
      <c r="N3125" s="5" t="s">
        <v>34</v>
      </c>
      <c r="O3125" s="1" t="s">
        <v>3964</v>
      </c>
      <c r="P3125" s="107" t="s">
        <v>1496</v>
      </c>
      <c r="Q3125" s="107" t="s">
        <v>226</v>
      </c>
      <c r="R3125" s="16">
        <v>45536</v>
      </c>
      <c r="S3125" s="1" t="s">
        <v>2776</v>
      </c>
      <c r="T3125" s="62" t="s">
        <v>3919</v>
      </c>
    </row>
    <row r="3126" spans="1:20" ht="95.1" customHeight="1" x14ac:dyDescent="0.25">
      <c r="A3126" s="121" t="s">
        <v>2280</v>
      </c>
      <c r="B3126" s="107">
        <v>2450</v>
      </c>
      <c r="C3126" s="107" t="s">
        <v>1496</v>
      </c>
      <c r="D3126" s="107" t="s">
        <v>3557</v>
      </c>
      <c r="E3126" s="1" t="s">
        <v>887</v>
      </c>
      <c r="F3126" s="63">
        <v>1116038</v>
      </c>
      <c r="G3126" s="1" t="s">
        <v>44</v>
      </c>
      <c r="H3126" s="45">
        <v>192</v>
      </c>
      <c r="I3126" s="107" t="s">
        <v>858</v>
      </c>
      <c r="J3126" s="107" t="s">
        <v>1496</v>
      </c>
      <c r="K3126" s="107" t="s">
        <v>3918</v>
      </c>
      <c r="L3126" s="9">
        <v>5.43</v>
      </c>
      <c r="M3126" s="108">
        <v>1042.56</v>
      </c>
      <c r="N3126" s="5" t="s">
        <v>34</v>
      </c>
      <c r="O3126" s="1" t="s">
        <v>3964</v>
      </c>
      <c r="P3126" s="107" t="s">
        <v>1496</v>
      </c>
      <c r="Q3126" s="107" t="s">
        <v>226</v>
      </c>
      <c r="R3126" s="16">
        <v>45536</v>
      </c>
      <c r="S3126" s="1" t="s">
        <v>2776</v>
      </c>
      <c r="T3126" s="62" t="s">
        <v>3919</v>
      </c>
    </row>
    <row r="3127" spans="1:20" ht="95.1" customHeight="1" x14ac:dyDescent="0.25">
      <c r="A3127" s="121" t="s">
        <v>2280</v>
      </c>
      <c r="B3127" s="107">
        <v>2450</v>
      </c>
      <c r="C3127" s="107" t="s">
        <v>1496</v>
      </c>
      <c r="D3127" s="107" t="s">
        <v>3558</v>
      </c>
      <c r="E3127" s="1" t="s">
        <v>887</v>
      </c>
      <c r="F3127" s="63">
        <v>1116039</v>
      </c>
      <c r="G3127" s="1" t="s">
        <v>44</v>
      </c>
      <c r="H3127" s="45">
        <v>180</v>
      </c>
      <c r="I3127" s="107" t="s">
        <v>858</v>
      </c>
      <c r="J3127" s="107" t="s">
        <v>1496</v>
      </c>
      <c r="K3127" s="107" t="s">
        <v>3918</v>
      </c>
      <c r="L3127" s="9">
        <v>5.43</v>
      </c>
      <c r="M3127" s="108">
        <v>977.4</v>
      </c>
      <c r="N3127" s="5" t="s">
        <v>34</v>
      </c>
      <c r="O3127" s="1" t="s">
        <v>3964</v>
      </c>
      <c r="P3127" s="107" t="s">
        <v>1496</v>
      </c>
      <c r="Q3127" s="107" t="s">
        <v>226</v>
      </c>
      <c r="R3127" s="16">
        <v>45536</v>
      </c>
      <c r="S3127" s="1" t="s">
        <v>2776</v>
      </c>
      <c r="T3127" s="62" t="s">
        <v>3919</v>
      </c>
    </row>
    <row r="3128" spans="1:20" ht="95.1" customHeight="1" x14ac:dyDescent="0.25">
      <c r="A3128" s="121" t="s">
        <v>2280</v>
      </c>
      <c r="B3128" s="107">
        <v>2450</v>
      </c>
      <c r="C3128" s="107" t="s">
        <v>1496</v>
      </c>
      <c r="D3128" s="107" t="s">
        <v>3559</v>
      </c>
      <c r="E3128" s="1" t="s">
        <v>887</v>
      </c>
      <c r="F3128" s="63">
        <v>1116040</v>
      </c>
      <c r="G3128" s="1" t="s">
        <v>44</v>
      </c>
      <c r="H3128" s="45">
        <v>180</v>
      </c>
      <c r="I3128" s="107" t="s">
        <v>858</v>
      </c>
      <c r="J3128" s="107" t="s">
        <v>1496</v>
      </c>
      <c r="K3128" s="107" t="s">
        <v>3918</v>
      </c>
      <c r="L3128" s="9">
        <v>5.43</v>
      </c>
      <c r="M3128" s="108">
        <v>977.4</v>
      </c>
      <c r="N3128" s="5" t="s">
        <v>34</v>
      </c>
      <c r="O3128" s="1" t="s">
        <v>3964</v>
      </c>
      <c r="P3128" s="107" t="s">
        <v>1496</v>
      </c>
      <c r="Q3128" s="107" t="s">
        <v>226</v>
      </c>
      <c r="R3128" s="16">
        <v>45536</v>
      </c>
      <c r="S3128" s="1" t="s">
        <v>2776</v>
      </c>
      <c r="T3128" s="62" t="s">
        <v>3919</v>
      </c>
    </row>
    <row r="3129" spans="1:20" ht="95.1" customHeight="1" x14ac:dyDescent="0.25">
      <c r="A3129" s="121" t="s">
        <v>2280</v>
      </c>
      <c r="B3129" s="107">
        <v>2450</v>
      </c>
      <c r="C3129" s="107" t="s">
        <v>1496</v>
      </c>
      <c r="D3129" s="107" t="s">
        <v>3560</v>
      </c>
      <c r="E3129" s="1" t="s">
        <v>887</v>
      </c>
      <c r="F3129" s="63">
        <v>1116041</v>
      </c>
      <c r="G3129" s="1" t="s">
        <v>44</v>
      </c>
      <c r="H3129" s="45">
        <v>600</v>
      </c>
      <c r="I3129" s="107" t="s">
        <v>858</v>
      </c>
      <c r="J3129" s="107" t="s">
        <v>1496</v>
      </c>
      <c r="K3129" s="107" t="s">
        <v>3918</v>
      </c>
      <c r="L3129" s="9">
        <v>5.97</v>
      </c>
      <c r="M3129" s="108">
        <v>3582</v>
      </c>
      <c r="N3129" s="5" t="s">
        <v>34</v>
      </c>
      <c r="O3129" s="1" t="s">
        <v>3964</v>
      </c>
      <c r="P3129" s="107" t="s">
        <v>1496</v>
      </c>
      <c r="Q3129" s="107" t="s">
        <v>226</v>
      </c>
      <c r="R3129" s="16">
        <v>45536</v>
      </c>
      <c r="S3129" s="1" t="s">
        <v>2776</v>
      </c>
      <c r="T3129" s="62" t="s">
        <v>3919</v>
      </c>
    </row>
    <row r="3130" spans="1:20" ht="95.1" customHeight="1" x14ac:dyDescent="0.25">
      <c r="A3130" s="121" t="s">
        <v>2280</v>
      </c>
      <c r="B3130" s="107">
        <v>2450</v>
      </c>
      <c r="C3130" s="107" t="s">
        <v>1496</v>
      </c>
      <c r="D3130" s="107" t="s">
        <v>3561</v>
      </c>
      <c r="E3130" s="1" t="s">
        <v>887</v>
      </c>
      <c r="F3130" s="63">
        <v>1116042</v>
      </c>
      <c r="G3130" s="1" t="s">
        <v>44</v>
      </c>
      <c r="H3130" s="45">
        <v>600</v>
      </c>
      <c r="I3130" s="107" t="s">
        <v>858</v>
      </c>
      <c r="J3130" s="107" t="s">
        <v>1496</v>
      </c>
      <c r="K3130" s="107" t="s">
        <v>3918</v>
      </c>
      <c r="L3130" s="9">
        <v>5.97</v>
      </c>
      <c r="M3130" s="108">
        <v>3582</v>
      </c>
      <c r="N3130" s="5" t="s">
        <v>34</v>
      </c>
      <c r="O3130" s="1" t="s">
        <v>3964</v>
      </c>
      <c r="P3130" s="107" t="s">
        <v>1496</v>
      </c>
      <c r="Q3130" s="107" t="s">
        <v>226</v>
      </c>
      <c r="R3130" s="16">
        <v>45536</v>
      </c>
      <c r="S3130" s="1" t="s">
        <v>2776</v>
      </c>
      <c r="T3130" s="62" t="s">
        <v>3919</v>
      </c>
    </row>
    <row r="3131" spans="1:20" ht="95.1" customHeight="1" x14ac:dyDescent="0.25">
      <c r="A3131" s="121" t="s">
        <v>2280</v>
      </c>
      <c r="B3131" s="107">
        <v>2450</v>
      </c>
      <c r="C3131" s="107" t="s">
        <v>1496</v>
      </c>
      <c r="D3131" s="107" t="s">
        <v>3562</v>
      </c>
      <c r="E3131" s="1" t="s">
        <v>887</v>
      </c>
      <c r="F3131" s="63">
        <v>1116043</v>
      </c>
      <c r="G3131" s="1" t="s">
        <v>44</v>
      </c>
      <c r="H3131" s="45">
        <v>600</v>
      </c>
      <c r="I3131" s="107" t="s">
        <v>858</v>
      </c>
      <c r="J3131" s="107" t="s">
        <v>1496</v>
      </c>
      <c r="K3131" s="107" t="s">
        <v>3918</v>
      </c>
      <c r="L3131" s="9">
        <v>5.97</v>
      </c>
      <c r="M3131" s="108">
        <v>3582</v>
      </c>
      <c r="N3131" s="5" t="s">
        <v>34</v>
      </c>
      <c r="O3131" s="1" t="s">
        <v>3964</v>
      </c>
      <c r="P3131" s="107" t="s">
        <v>1496</v>
      </c>
      <c r="Q3131" s="107" t="s">
        <v>226</v>
      </c>
      <c r="R3131" s="16">
        <v>45536</v>
      </c>
      <c r="S3131" s="1" t="s">
        <v>2776</v>
      </c>
      <c r="T3131" s="62" t="s">
        <v>3919</v>
      </c>
    </row>
    <row r="3132" spans="1:20" ht="95.1" customHeight="1" x14ac:dyDescent="0.25">
      <c r="A3132" s="121" t="s">
        <v>2280</v>
      </c>
      <c r="B3132" s="107">
        <v>2450</v>
      </c>
      <c r="C3132" s="107" t="s">
        <v>1496</v>
      </c>
      <c r="D3132" s="107" t="s">
        <v>3563</v>
      </c>
      <c r="E3132" s="1" t="s">
        <v>887</v>
      </c>
      <c r="F3132" s="63">
        <v>1116045</v>
      </c>
      <c r="G3132" s="1" t="s">
        <v>44</v>
      </c>
      <c r="H3132" s="45">
        <v>600</v>
      </c>
      <c r="I3132" s="107" t="s">
        <v>858</v>
      </c>
      <c r="J3132" s="107" t="s">
        <v>1496</v>
      </c>
      <c r="K3132" s="107" t="s">
        <v>3918</v>
      </c>
      <c r="L3132" s="9">
        <v>5.97</v>
      </c>
      <c r="M3132" s="108">
        <v>3582</v>
      </c>
      <c r="N3132" s="5" t="s">
        <v>34</v>
      </c>
      <c r="O3132" s="1" t="s">
        <v>3964</v>
      </c>
      <c r="P3132" s="107" t="s">
        <v>1496</v>
      </c>
      <c r="Q3132" s="107" t="s">
        <v>226</v>
      </c>
      <c r="R3132" s="16">
        <v>45536</v>
      </c>
      <c r="S3132" s="1" t="s">
        <v>2776</v>
      </c>
      <c r="T3132" s="62" t="s">
        <v>3919</v>
      </c>
    </row>
    <row r="3133" spans="1:20" ht="95.1" customHeight="1" x14ac:dyDescent="0.25">
      <c r="A3133" s="121" t="s">
        <v>2280</v>
      </c>
      <c r="B3133" s="107">
        <v>2450</v>
      </c>
      <c r="C3133" s="107" t="s">
        <v>1496</v>
      </c>
      <c r="D3133" s="107" t="s">
        <v>3564</v>
      </c>
      <c r="E3133" s="1" t="s">
        <v>887</v>
      </c>
      <c r="F3133" s="63">
        <v>1116046</v>
      </c>
      <c r="G3133" s="1" t="s">
        <v>44</v>
      </c>
      <c r="H3133" s="45">
        <v>504</v>
      </c>
      <c r="I3133" s="107" t="s">
        <v>858</v>
      </c>
      <c r="J3133" s="107" t="s">
        <v>1496</v>
      </c>
      <c r="K3133" s="107" t="s">
        <v>3918</v>
      </c>
      <c r="L3133" s="9">
        <v>5.97</v>
      </c>
      <c r="M3133" s="108">
        <v>3008.88</v>
      </c>
      <c r="N3133" s="5" t="s">
        <v>34</v>
      </c>
      <c r="O3133" s="1" t="s">
        <v>3964</v>
      </c>
      <c r="P3133" s="107" t="s">
        <v>1496</v>
      </c>
      <c r="Q3133" s="107" t="s">
        <v>226</v>
      </c>
      <c r="R3133" s="16">
        <v>45536</v>
      </c>
      <c r="S3133" s="1" t="s">
        <v>2776</v>
      </c>
      <c r="T3133" s="62" t="s">
        <v>3919</v>
      </c>
    </row>
    <row r="3134" spans="1:20" ht="95.1" customHeight="1" x14ac:dyDescent="0.25">
      <c r="A3134" s="121" t="s">
        <v>2280</v>
      </c>
      <c r="B3134" s="107">
        <v>2450</v>
      </c>
      <c r="C3134" s="107" t="s">
        <v>1496</v>
      </c>
      <c r="D3134" s="107" t="s">
        <v>3565</v>
      </c>
      <c r="E3134" s="1" t="s">
        <v>2699</v>
      </c>
      <c r="F3134" s="63">
        <v>1099648</v>
      </c>
      <c r="G3134" s="1" t="s">
        <v>372</v>
      </c>
      <c r="H3134" s="45">
        <v>59293.08</v>
      </c>
      <c r="I3134" s="106" t="s">
        <v>2489</v>
      </c>
      <c r="J3134" s="107" t="s">
        <v>1496</v>
      </c>
      <c r="K3134" s="107" t="s">
        <v>3920</v>
      </c>
      <c r="L3134" s="9">
        <v>50250.89</v>
      </c>
      <c r="M3134" s="108">
        <v>603010.68000000005</v>
      </c>
      <c r="N3134" s="5" t="s">
        <v>12</v>
      </c>
      <c r="O3134" s="1" t="s">
        <v>51</v>
      </c>
      <c r="P3134" s="107" t="s">
        <v>1496</v>
      </c>
      <c r="Q3134" s="107" t="s">
        <v>226</v>
      </c>
      <c r="R3134" s="16">
        <v>45505</v>
      </c>
      <c r="S3134" s="1" t="s">
        <v>2776</v>
      </c>
      <c r="T3134" s="62" t="s">
        <v>3921</v>
      </c>
    </row>
    <row r="3135" spans="1:20" ht="95.1" customHeight="1" x14ac:dyDescent="0.25">
      <c r="A3135" s="121" t="s">
        <v>2280</v>
      </c>
      <c r="B3135" s="107">
        <v>2450</v>
      </c>
      <c r="C3135" s="107" t="s">
        <v>1496</v>
      </c>
      <c r="D3135" s="107" t="s">
        <v>3566</v>
      </c>
      <c r="E3135" s="1" t="s">
        <v>2699</v>
      </c>
      <c r="F3135" s="63">
        <v>1099647</v>
      </c>
      <c r="G3135" s="1" t="s">
        <v>372</v>
      </c>
      <c r="H3135" s="45">
        <v>67706.28</v>
      </c>
      <c r="I3135" s="106" t="s">
        <v>2489</v>
      </c>
      <c r="J3135" s="107" t="s">
        <v>1496</v>
      </c>
      <c r="K3135" s="107" t="s">
        <v>3920</v>
      </c>
      <c r="L3135" s="9">
        <v>57381.07</v>
      </c>
      <c r="M3135" s="108">
        <v>688572.84</v>
      </c>
      <c r="N3135" s="5" t="s">
        <v>12</v>
      </c>
      <c r="O3135" s="1" t="s">
        <v>51</v>
      </c>
      <c r="P3135" s="107" t="s">
        <v>1496</v>
      </c>
      <c r="Q3135" s="107" t="s">
        <v>226</v>
      </c>
      <c r="R3135" s="16">
        <v>45505</v>
      </c>
      <c r="S3135" s="1" t="s">
        <v>2776</v>
      </c>
      <c r="T3135" s="62" t="s">
        <v>3921</v>
      </c>
    </row>
    <row r="3136" spans="1:20" ht="95.1" customHeight="1" x14ac:dyDescent="0.25">
      <c r="A3136" s="121" t="s">
        <v>2280</v>
      </c>
      <c r="B3136" s="107">
        <v>2450</v>
      </c>
      <c r="C3136" s="107" t="s">
        <v>1496</v>
      </c>
      <c r="D3136" s="107" t="s">
        <v>3567</v>
      </c>
      <c r="E3136" s="1" t="s">
        <v>2699</v>
      </c>
      <c r="F3136" s="63">
        <v>1042396</v>
      </c>
      <c r="G3136" s="1" t="s">
        <v>372</v>
      </c>
      <c r="H3136" s="45">
        <v>19800</v>
      </c>
      <c r="I3136" s="106" t="s">
        <v>2489</v>
      </c>
      <c r="J3136" s="107" t="s">
        <v>1496</v>
      </c>
      <c r="K3136" s="107" t="s">
        <v>3920</v>
      </c>
      <c r="L3136" s="9">
        <v>13733.04</v>
      </c>
      <c r="M3136" s="108">
        <v>164796.48000000001</v>
      </c>
      <c r="N3136" s="5" t="s">
        <v>12</v>
      </c>
      <c r="O3136" s="1" t="s">
        <v>51</v>
      </c>
      <c r="P3136" s="107" t="s">
        <v>1496</v>
      </c>
      <c r="Q3136" s="107" t="s">
        <v>226</v>
      </c>
      <c r="R3136" s="16">
        <v>45505</v>
      </c>
      <c r="S3136" s="1" t="s">
        <v>2776</v>
      </c>
      <c r="T3136" s="62" t="s">
        <v>3921</v>
      </c>
    </row>
    <row r="3137" spans="1:20" ht="95.1" customHeight="1" x14ac:dyDescent="0.25">
      <c r="A3137" s="121" t="s">
        <v>2280</v>
      </c>
      <c r="B3137" s="107">
        <v>2450</v>
      </c>
      <c r="C3137" s="107" t="s">
        <v>1496</v>
      </c>
      <c r="D3137" s="107" t="s">
        <v>3568</v>
      </c>
      <c r="E3137" s="1" t="s">
        <v>2699</v>
      </c>
      <c r="F3137" s="63">
        <v>1054289</v>
      </c>
      <c r="G3137" s="1" t="s">
        <v>372</v>
      </c>
      <c r="H3137" s="45">
        <v>462189.24</v>
      </c>
      <c r="I3137" s="106" t="s">
        <v>2489</v>
      </c>
      <c r="J3137" s="107" t="s">
        <v>1496</v>
      </c>
      <c r="K3137" s="107" t="s">
        <v>3920</v>
      </c>
      <c r="L3137" s="9">
        <v>109769.94</v>
      </c>
      <c r="M3137" s="108">
        <v>1317239.28</v>
      </c>
      <c r="N3137" s="5" t="s">
        <v>12</v>
      </c>
      <c r="O3137" s="1" t="s">
        <v>51</v>
      </c>
      <c r="P3137" s="107" t="s">
        <v>1496</v>
      </c>
      <c r="Q3137" s="107" t="s">
        <v>226</v>
      </c>
      <c r="R3137" s="16">
        <v>45505</v>
      </c>
      <c r="S3137" s="1" t="s">
        <v>2776</v>
      </c>
      <c r="T3137" s="62" t="s">
        <v>3921</v>
      </c>
    </row>
    <row r="3138" spans="1:20" ht="95.1" customHeight="1" x14ac:dyDescent="0.25">
      <c r="A3138" s="121" t="s">
        <v>2280</v>
      </c>
      <c r="B3138" s="107">
        <v>2450</v>
      </c>
      <c r="C3138" s="107" t="s">
        <v>1496</v>
      </c>
      <c r="D3138" s="107" t="s">
        <v>3569</v>
      </c>
      <c r="E3138" s="1" t="s">
        <v>2699</v>
      </c>
      <c r="F3138" s="63">
        <v>1047281</v>
      </c>
      <c r="G3138" s="36" t="s">
        <v>862</v>
      </c>
      <c r="H3138" s="45">
        <v>74</v>
      </c>
      <c r="I3138" s="106" t="s">
        <v>2489</v>
      </c>
      <c r="J3138" s="107" t="s">
        <v>1496</v>
      </c>
      <c r="K3138" s="107" t="s">
        <v>3920</v>
      </c>
      <c r="L3138" s="9">
        <v>5629.18</v>
      </c>
      <c r="M3138" s="108">
        <v>11258.36</v>
      </c>
      <c r="N3138" s="5" t="s">
        <v>12</v>
      </c>
      <c r="O3138" s="1" t="s">
        <v>51</v>
      </c>
      <c r="P3138" s="107" t="s">
        <v>1496</v>
      </c>
      <c r="Q3138" s="107" t="s">
        <v>226</v>
      </c>
      <c r="R3138" s="16">
        <v>45505</v>
      </c>
      <c r="S3138" s="1" t="s">
        <v>2776</v>
      </c>
      <c r="T3138" s="62" t="s">
        <v>3921</v>
      </c>
    </row>
    <row r="3139" spans="1:20" ht="95.1" customHeight="1" x14ac:dyDescent="0.25">
      <c r="A3139" s="121" t="s">
        <v>2280</v>
      </c>
      <c r="B3139" s="107">
        <v>2450</v>
      </c>
      <c r="C3139" s="107" t="s">
        <v>1496</v>
      </c>
      <c r="D3139" s="107" t="s">
        <v>3570</v>
      </c>
      <c r="E3139" s="1" t="s">
        <v>2699</v>
      </c>
      <c r="F3139" s="63">
        <v>1074419</v>
      </c>
      <c r="G3139" s="1" t="s">
        <v>372</v>
      </c>
      <c r="H3139" s="45">
        <v>3586.56</v>
      </c>
      <c r="I3139" s="106" t="s">
        <v>2489</v>
      </c>
      <c r="J3139" s="107" t="s">
        <v>1496</v>
      </c>
      <c r="K3139" s="107" t="s">
        <v>3920</v>
      </c>
      <c r="L3139" s="9">
        <v>1425.18</v>
      </c>
      <c r="M3139" s="108">
        <v>17102.16</v>
      </c>
      <c r="N3139" s="5" t="s">
        <v>12</v>
      </c>
      <c r="O3139" s="1" t="s">
        <v>51</v>
      </c>
      <c r="P3139" s="107" t="s">
        <v>1496</v>
      </c>
      <c r="Q3139" s="107" t="s">
        <v>226</v>
      </c>
      <c r="R3139" s="16">
        <v>45505</v>
      </c>
      <c r="S3139" s="1" t="s">
        <v>2776</v>
      </c>
      <c r="T3139" s="62" t="s">
        <v>3921</v>
      </c>
    </row>
    <row r="3140" spans="1:20" ht="95.1" customHeight="1" x14ac:dyDescent="0.25">
      <c r="A3140" s="121" t="s">
        <v>2280</v>
      </c>
      <c r="B3140" s="107">
        <v>2450</v>
      </c>
      <c r="C3140" s="107" t="s">
        <v>1496</v>
      </c>
      <c r="D3140" s="107" t="s">
        <v>3571</v>
      </c>
      <c r="E3140" s="1" t="s">
        <v>2699</v>
      </c>
      <c r="F3140" s="63">
        <v>1088052</v>
      </c>
      <c r="G3140" s="36" t="s">
        <v>4060</v>
      </c>
      <c r="H3140" s="45">
        <v>1440</v>
      </c>
      <c r="I3140" s="36" t="s">
        <v>2523</v>
      </c>
      <c r="J3140" s="107" t="s">
        <v>1496</v>
      </c>
      <c r="K3140" s="107" t="s">
        <v>3922</v>
      </c>
      <c r="L3140" s="9">
        <v>1500</v>
      </c>
      <c r="M3140" s="108">
        <v>2160000</v>
      </c>
      <c r="N3140" s="5">
        <v>15001002</v>
      </c>
      <c r="O3140" s="1" t="s">
        <v>879</v>
      </c>
      <c r="P3140" s="107" t="s">
        <v>1496</v>
      </c>
      <c r="Q3140" s="107" t="s">
        <v>226</v>
      </c>
      <c r="R3140" s="16">
        <v>45505</v>
      </c>
      <c r="S3140" s="1" t="s">
        <v>2776</v>
      </c>
      <c r="T3140" s="62" t="s">
        <v>3923</v>
      </c>
    </row>
    <row r="3141" spans="1:20" ht="95.1" customHeight="1" x14ac:dyDescent="0.25">
      <c r="A3141" s="121" t="s">
        <v>2280</v>
      </c>
      <c r="B3141" s="107">
        <v>2450</v>
      </c>
      <c r="C3141" s="107" t="s">
        <v>1496</v>
      </c>
      <c r="D3141" s="107" t="s">
        <v>3572</v>
      </c>
      <c r="E3141" s="1" t="s">
        <v>2699</v>
      </c>
      <c r="F3141" s="63">
        <v>1081543</v>
      </c>
      <c r="G3141" s="1" t="s">
        <v>4051</v>
      </c>
      <c r="H3141" s="45">
        <v>120000</v>
      </c>
      <c r="I3141" s="106" t="s">
        <v>2728</v>
      </c>
      <c r="J3141" s="107" t="s">
        <v>1496</v>
      </c>
      <c r="K3141" s="107" t="s">
        <v>3924</v>
      </c>
      <c r="L3141" s="9">
        <v>7.41</v>
      </c>
      <c r="M3141" s="108">
        <v>889200</v>
      </c>
      <c r="N3141" s="5">
        <v>15001002</v>
      </c>
      <c r="O3141" s="1" t="s">
        <v>1189</v>
      </c>
      <c r="P3141" s="107" t="s">
        <v>1496</v>
      </c>
      <c r="Q3141" s="107" t="s">
        <v>226</v>
      </c>
      <c r="R3141" s="16">
        <v>45566</v>
      </c>
      <c r="S3141" s="1" t="s">
        <v>2776</v>
      </c>
      <c r="T3141" s="62" t="s">
        <v>2559</v>
      </c>
    </row>
    <row r="3142" spans="1:20" ht="95.1" customHeight="1" x14ac:dyDescent="0.25">
      <c r="A3142" s="121" t="s">
        <v>2280</v>
      </c>
      <c r="B3142" s="107">
        <v>2450</v>
      </c>
      <c r="C3142" s="107" t="s">
        <v>1496</v>
      </c>
      <c r="D3142" s="107" t="s">
        <v>2983</v>
      </c>
      <c r="E3142" s="110" t="s">
        <v>2692</v>
      </c>
      <c r="F3142" s="63" t="s">
        <v>1133</v>
      </c>
      <c r="G3142" s="1" t="s">
        <v>4056</v>
      </c>
      <c r="H3142" s="45">
        <v>12</v>
      </c>
      <c r="I3142" s="106" t="s">
        <v>3972</v>
      </c>
      <c r="J3142" s="107" t="s">
        <v>1496</v>
      </c>
      <c r="K3142" s="107" t="s">
        <v>3925</v>
      </c>
      <c r="L3142" s="9">
        <v>3233.59</v>
      </c>
      <c r="M3142" s="108">
        <v>38803.08</v>
      </c>
      <c r="N3142" s="5">
        <v>15001002</v>
      </c>
      <c r="O3142" s="1" t="s">
        <v>135</v>
      </c>
      <c r="P3142" s="107" t="s">
        <v>1496</v>
      </c>
      <c r="Q3142" s="107" t="s">
        <v>226</v>
      </c>
      <c r="R3142" s="16">
        <v>45627</v>
      </c>
      <c r="S3142" s="1" t="s">
        <v>4028</v>
      </c>
      <c r="T3142" s="62" t="s">
        <v>3926</v>
      </c>
    </row>
    <row r="3143" spans="1:20" ht="95.1" customHeight="1" x14ac:dyDescent="0.25">
      <c r="A3143" s="121" t="s">
        <v>2280</v>
      </c>
      <c r="B3143" s="107">
        <v>2450</v>
      </c>
      <c r="C3143" s="107" t="s">
        <v>1496</v>
      </c>
      <c r="D3143" s="107" t="s">
        <v>3573</v>
      </c>
      <c r="E3143" s="1" t="s">
        <v>2699</v>
      </c>
      <c r="F3143" s="63" t="s">
        <v>1133</v>
      </c>
      <c r="G3143" s="1" t="s">
        <v>372</v>
      </c>
      <c r="H3143" s="45">
        <v>50000</v>
      </c>
      <c r="I3143" s="106" t="s">
        <v>2489</v>
      </c>
      <c r="J3143" s="107" t="s">
        <v>1496</v>
      </c>
      <c r="K3143" s="107" t="s">
        <v>3927</v>
      </c>
      <c r="L3143" s="9">
        <v>0.15</v>
      </c>
      <c r="M3143" s="108">
        <v>7500</v>
      </c>
      <c r="N3143" s="5" t="s">
        <v>12</v>
      </c>
      <c r="O3143" s="1" t="s">
        <v>51</v>
      </c>
      <c r="P3143" s="107" t="s">
        <v>1496</v>
      </c>
      <c r="Q3143" s="107" t="s">
        <v>226</v>
      </c>
      <c r="R3143" s="16">
        <v>45748</v>
      </c>
      <c r="S3143" s="1" t="s">
        <v>4028</v>
      </c>
      <c r="T3143" s="62" t="s">
        <v>2402</v>
      </c>
    </row>
    <row r="3144" spans="1:20" ht="95.1" customHeight="1" x14ac:dyDescent="0.25">
      <c r="A3144" s="121" t="s">
        <v>2280</v>
      </c>
      <c r="B3144" s="107">
        <v>2450</v>
      </c>
      <c r="C3144" s="107" t="s">
        <v>1496</v>
      </c>
      <c r="D3144" s="107" t="s">
        <v>2992</v>
      </c>
      <c r="E3144" s="1" t="s">
        <v>2699</v>
      </c>
      <c r="F3144" s="63" t="s">
        <v>1133</v>
      </c>
      <c r="G3144" s="1" t="s">
        <v>44</v>
      </c>
      <c r="H3144" s="45">
        <v>35000</v>
      </c>
      <c r="I3144" s="106" t="s">
        <v>3994</v>
      </c>
      <c r="J3144" s="107" t="s">
        <v>1496</v>
      </c>
      <c r="K3144" s="107" t="s">
        <v>3928</v>
      </c>
      <c r="L3144" s="9">
        <v>0.12</v>
      </c>
      <c r="M3144" s="108">
        <v>4200</v>
      </c>
      <c r="N3144" s="5">
        <v>15001002</v>
      </c>
      <c r="O3144" s="1" t="s">
        <v>163</v>
      </c>
      <c r="P3144" s="107" t="s">
        <v>1496</v>
      </c>
      <c r="Q3144" s="107" t="s">
        <v>226</v>
      </c>
      <c r="R3144" s="16">
        <v>45717</v>
      </c>
      <c r="S3144" s="1" t="s">
        <v>4028</v>
      </c>
      <c r="T3144" s="62" t="s">
        <v>2994</v>
      </c>
    </row>
    <row r="3145" spans="1:20" ht="95.1" customHeight="1" x14ac:dyDescent="0.25">
      <c r="A3145" s="121" t="s">
        <v>2280</v>
      </c>
      <c r="B3145" s="107">
        <v>2450</v>
      </c>
      <c r="C3145" s="107" t="s">
        <v>1496</v>
      </c>
      <c r="D3145" s="107" t="s">
        <v>3574</v>
      </c>
      <c r="E3145" s="1" t="s">
        <v>887</v>
      </c>
      <c r="F3145" s="63" t="s">
        <v>1133</v>
      </c>
      <c r="G3145" s="1" t="s">
        <v>44</v>
      </c>
      <c r="H3145" s="45">
        <v>200</v>
      </c>
      <c r="I3145" s="106" t="s">
        <v>4003</v>
      </c>
      <c r="J3145" s="107" t="s">
        <v>1496</v>
      </c>
      <c r="K3145" s="107" t="s">
        <v>3929</v>
      </c>
      <c r="L3145" s="9">
        <v>40</v>
      </c>
      <c r="M3145" s="108">
        <v>8000</v>
      </c>
      <c r="N3145" s="5">
        <v>15001002</v>
      </c>
      <c r="O3145" s="1" t="s">
        <v>538</v>
      </c>
      <c r="P3145" s="107" t="s">
        <v>1496</v>
      </c>
      <c r="Q3145" s="107" t="s">
        <v>226</v>
      </c>
      <c r="R3145" s="16">
        <v>45505</v>
      </c>
      <c r="S3145" s="1" t="s">
        <v>2776</v>
      </c>
      <c r="T3145" s="62" t="s">
        <v>3930</v>
      </c>
    </row>
    <row r="3146" spans="1:20" ht="95.1" customHeight="1" x14ac:dyDescent="0.25">
      <c r="A3146" s="121" t="s">
        <v>2280</v>
      </c>
      <c r="B3146" s="107">
        <v>2450</v>
      </c>
      <c r="C3146" s="107" t="s">
        <v>1496</v>
      </c>
      <c r="D3146" s="107" t="s">
        <v>3575</v>
      </c>
      <c r="E3146" s="1" t="s">
        <v>2699</v>
      </c>
      <c r="F3146" s="63" t="s">
        <v>1133</v>
      </c>
      <c r="G3146" s="1" t="s">
        <v>4056</v>
      </c>
      <c r="H3146" s="45">
        <v>24</v>
      </c>
      <c r="I3146" s="106" t="s">
        <v>2715</v>
      </c>
      <c r="J3146" s="107" t="s">
        <v>1496</v>
      </c>
      <c r="K3146" s="107" t="s">
        <v>3931</v>
      </c>
      <c r="L3146" s="9">
        <v>10000</v>
      </c>
      <c r="M3146" s="108">
        <v>240000</v>
      </c>
      <c r="N3146" s="5" t="s">
        <v>12</v>
      </c>
      <c r="O3146" s="1" t="s">
        <v>788</v>
      </c>
      <c r="P3146" s="107" t="s">
        <v>1496</v>
      </c>
      <c r="Q3146" s="107" t="s">
        <v>226</v>
      </c>
      <c r="R3146" s="16">
        <v>45627</v>
      </c>
      <c r="S3146" s="1" t="s">
        <v>2776</v>
      </c>
      <c r="T3146" s="62" t="s">
        <v>3932</v>
      </c>
    </row>
    <row r="3147" spans="1:20" ht="95.1" customHeight="1" x14ac:dyDescent="0.25">
      <c r="A3147" s="121" t="s">
        <v>2280</v>
      </c>
      <c r="B3147" s="107">
        <v>2450</v>
      </c>
      <c r="C3147" s="107" t="s">
        <v>1496</v>
      </c>
      <c r="D3147" s="107" t="s">
        <v>3092</v>
      </c>
      <c r="E3147" s="1" t="s">
        <v>887</v>
      </c>
      <c r="F3147" s="63">
        <v>1032855</v>
      </c>
      <c r="G3147" s="1" t="s">
        <v>44</v>
      </c>
      <c r="H3147" s="45">
        <v>10</v>
      </c>
      <c r="I3147" s="106" t="s">
        <v>220</v>
      </c>
      <c r="J3147" s="107" t="s">
        <v>1496</v>
      </c>
      <c r="K3147" s="107" t="s">
        <v>4153</v>
      </c>
      <c r="L3147" s="9">
        <v>8.1999999999999993</v>
      </c>
      <c r="M3147" s="108">
        <v>82</v>
      </c>
      <c r="N3147" s="5" t="s">
        <v>12</v>
      </c>
      <c r="O3147" s="1" t="s">
        <v>21</v>
      </c>
      <c r="P3147" s="107" t="s">
        <v>1496</v>
      </c>
      <c r="Q3147" s="107" t="s">
        <v>226</v>
      </c>
      <c r="R3147" s="16">
        <v>45505</v>
      </c>
      <c r="S3147" s="1" t="s">
        <v>2776</v>
      </c>
      <c r="T3147" s="62" t="s">
        <v>3934</v>
      </c>
    </row>
    <row r="3148" spans="1:20" ht="95.1" customHeight="1" x14ac:dyDescent="0.25">
      <c r="A3148" s="121" t="s">
        <v>2280</v>
      </c>
      <c r="B3148" s="107">
        <v>2450</v>
      </c>
      <c r="C3148" s="107" t="s">
        <v>1496</v>
      </c>
      <c r="D3148" s="107" t="s">
        <v>3576</v>
      </c>
      <c r="E3148" s="1" t="s">
        <v>887</v>
      </c>
      <c r="F3148" s="63">
        <v>1049399</v>
      </c>
      <c r="G3148" s="1" t="s">
        <v>44</v>
      </c>
      <c r="H3148" s="45">
        <v>60</v>
      </c>
      <c r="I3148" s="106" t="s">
        <v>220</v>
      </c>
      <c r="J3148" s="107" t="s">
        <v>1496</v>
      </c>
      <c r="K3148" s="107" t="s">
        <v>4153</v>
      </c>
      <c r="L3148" s="9">
        <v>10.5</v>
      </c>
      <c r="M3148" s="108">
        <v>630</v>
      </c>
      <c r="N3148" s="5" t="s">
        <v>12</v>
      </c>
      <c r="O3148" s="1" t="s">
        <v>21</v>
      </c>
      <c r="P3148" s="107" t="s">
        <v>1496</v>
      </c>
      <c r="Q3148" s="107" t="s">
        <v>226</v>
      </c>
      <c r="R3148" s="16">
        <v>45505</v>
      </c>
      <c r="S3148" s="1" t="s">
        <v>2776</v>
      </c>
      <c r="T3148" s="62" t="s">
        <v>3934</v>
      </c>
    </row>
    <row r="3149" spans="1:20" ht="95.1" customHeight="1" x14ac:dyDescent="0.25">
      <c r="A3149" s="121" t="s">
        <v>2280</v>
      </c>
      <c r="B3149" s="107">
        <v>2450</v>
      </c>
      <c r="C3149" s="107" t="s">
        <v>1496</v>
      </c>
      <c r="D3149" s="107" t="s">
        <v>3577</v>
      </c>
      <c r="E3149" s="1" t="s">
        <v>887</v>
      </c>
      <c r="F3149" s="63">
        <v>1033285</v>
      </c>
      <c r="G3149" s="110" t="s">
        <v>4058</v>
      </c>
      <c r="H3149" s="45">
        <v>200</v>
      </c>
      <c r="I3149" s="106" t="s">
        <v>220</v>
      </c>
      <c r="J3149" s="107" t="s">
        <v>1496</v>
      </c>
      <c r="K3149" s="107" t="s">
        <v>4153</v>
      </c>
      <c r="L3149" s="9">
        <v>35</v>
      </c>
      <c r="M3149" s="108">
        <v>7000</v>
      </c>
      <c r="N3149" s="5" t="s">
        <v>12</v>
      </c>
      <c r="O3149" s="1" t="s">
        <v>21</v>
      </c>
      <c r="P3149" s="107" t="s">
        <v>1496</v>
      </c>
      <c r="Q3149" s="107" t="s">
        <v>226</v>
      </c>
      <c r="R3149" s="16">
        <v>45505</v>
      </c>
      <c r="S3149" s="1" t="s">
        <v>2776</v>
      </c>
      <c r="T3149" s="62" t="s">
        <v>3934</v>
      </c>
    </row>
    <row r="3150" spans="1:20" ht="95.1" customHeight="1" x14ac:dyDescent="0.25">
      <c r="A3150" s="121" t="s">
        <v>2280</v>
      </c>
      <c r="B3150" s="107">
        <v>2450</v>
      </c>
      <c r="C3150" s="107" t="s">
        <v>1496</v>
      </c>
      <c r="D3150" s="107" t="s">
        <v>3578</v>
      </c>
      <c r="E3150" s="1" t="s">
        <v>887</v>
      </c>
      <c r="F3150" s="63">
        <v>1075966</v>
      </c>
      <c r="G3150" s="1" t="s">
        <v>44</v>
      </c>
      <c r="H3150" s="45">
        <v>10</v>
      </c>
      <c r="I3150" s="106" t="s">
        <v>220</v>
      </c>
      <c r="J3150" s="107" t="s">
        <v>1496</v>
      </c>
      <c r="K3150" s="107" t="s">
        <v>4153</v>
      </c>
      <c r="L3150" s="9">
        <v>45</v>
      </c>
      <c r="M3150" s="108">
        <v>450</v>
      </c>
      <c r="N3150" s="5" t="s">
        <v>12</v>
      </c>
      <c r="O3150" s="1" t="s">
        <v>21</v>
      </c>
      <c r="P3150" s="107" t="s">
        <v>1496</v>
      </c>
      <c r="Q3150" s="107" t="s">
        <v>226</v>
      </c>
      <c r="R3150" s="16">
        <v>45505</v>
      </c>
      <c r="S3150" s="1" t="s">
        <v>2776</v>
      </c>
      <c r="T3150" s="62" t="s">
        <v>3934</v>
      </c>
    </row>
    <row r="3151" spans="1:20" ht="95.1" customHeight="1" x14ac:dyDescent="0.25">
      <c r="A3151" s="121" t="s">
        <v>2280</v>
      </c>
      <c r="B3151" s="107">
        <v>2450</v>
      </c>
      <c r="C3151" s="107" t="s">
        <v>1496</v>
      </c>
      <c r="D3151" s="107" t="s">
        <v>3579</v>
      </c>
      <c r="E3151" s="1" t="s">
        <v>887</v>
      </c>
      <c r="F3151" s="63">
        <v>1075968</v>
      </c>
      <c r="G3151" s="1" t="s">
        <v>44</v>
      </c>
      <c r="H3151" s="45">
        <v>10</v>
      </c>
      <c r="I3151" s="106" t="s">
        <v>220</v>
      </c>
      <c r="J3151" s="107" t="s">
        <v>1496</v>
      </c>
      <c r="K3151" s="107" t="s">
        <v>4153</v>
      </c>
      <c r="L3151" s="9">
        <v>47.53</v>
      </c>
      <c r="M3151" s="108">
        <v>475.3</v>
      </c>
      <c r="N3151" s="5" t="s">
        <v>12</v>
      </c>
      <c r="O3151" s="1" t="s">
        <v>21</v>
      </c>
      <c r="P3151" s="107" t="s">
        <v>1496</v>
      </c>
      <c r="Q3151" s="107" t="s">
        <v>226</v>
      </c>
      <c r="R3151" s="16">
        <v>45505</v>
      </c>
      <c r="S3151" s="1" t="s">
        <v>2776</v>
      </c>
      <c r="T3151" s="62" t="s">
        <v>3934</v>
      </c>
    </row>
    <row r="3152" spans="1:20" ht="95.1" customHeight="1" x14ac:dyDescent="0.25">
      <c r="A3152" s="121" t="s">
        <v>2280</v>
      </c>
      <c r="B3152" s="107">
        <v>2450</v>
      </c>
      <c r="C3152" s="107" t="s">
        <v>1496</v>
      </c>
      <c r="D3152" s="107" t="s">
        <v>3580</v>
      </c>
      <c r="E3152" s="1" t="s">
        <v>887</v>
      </c>
      <c r="F3152" s="63">
        <v>1075969</v>
      </c>
      <c r="G3152" s="1" t="s">
        <v>44</v>
      </c>
      <c r="H3152" s="45">
        <v>10</v>
      </c>
      <c r="I3152" s="106" t="s">
        <v>220</v>
      </c>
      <c r="J3152" s="107" t="s">
        <v>1496</v>
      </c>
      <c r="K3152" s="107" t="s">
        <v>4153</v>
      </c>
      <c r="L3152" s="9">
        <v>57.81</v>
      </c>
      <c r="M3152" s="108">
        <v>578.1</v>
      </c>
      <c r="N3152" s="5" t="s">
        <v>12</v>
      </c>
      <c r="O3152" s="1" t="s">
        <v>21</v>
      </c>
      <c r="P3152" s="107" t="s">
        <v>1496</v>
      </c>
      <c r="Q3152" s="107" t="s">
        <v>226</v>
      </c>
      <c r="R3152" s="16">
        <v>45505</v>
      </c>
      <c r="S3152" s="1" t="s">
        <v>2776</v>
      </c>
      <c r="T3152" s="62" t="s">
        <v>3934</v>
      </c>
    </row>
    <row r="3153" spans="1:20" ht="95.1" customHeight="1" x14ac:dyDescent="0.25">
      <c r="A3153" s="121" t="s">
        <v>2280</v>
      </c>
      <c r="B3153" s="107">
        <v>2450</v>
      </c>
      <c r="C3153" s="107" t="s">
        <v>1496</v>
      </c>
      <c r="D3153" s="107" t="s">
        <v>3581</v>
      </c>
      <c r="E3153" s="1" t="s">
        <v>887</v>
      </c>
      <c r="F3153" s="63">
        <v>1020826</v>
      </c>
      <c r="G3153" s="107" t="s">
        <v>3582</v>
      </c>
      <c r="H3153" s="45">
        <v>200</v>
      </c>
      <c r="I3153" s="106" t="s">
        <v>220</v>
      </c>
      <c r="J3153" s="107" t="s">
        <v>1496</v>
      </c>
      <c r="K3153" s="107" t="s">
        <v>4153</v>
      </c>
      <c r="L3153" s="9">
        <v>25.9</v>
      </c>
      <c r="M3153" s="108">
        <v>5180</v>
      </c>
      <c r="N3153" s="5" t="s">
        <v>12</v>
      </c>
      <c r="O3153" s="1" t="s">
        <v>21</v>
      </c>
      <c r="P3153" s="107" t="s">
        <v>1496</v>
      </c>
      <c r="Q3153" s="107" t="s">
        <v>226</v>
      </c>
      <c r="R3153" s="16">
        <v>45505</v>
      </c>
      <c r="S3153" s="1" t="s">
        <v>2776</v>
      </c>
      <c r="T3153" s="62" t="s">
        <v>3934</v>
      </c>
    </row>
    <row r="3154" spans="1:20" ht="95.1" customHeight="1" x14ac:dyDescent="0.25">
      <c r="A3154" s="121" t="s">
        <v>2280</v>
      </c>
      <c r="B3154" s="107">
        <v>2450</v>
      </c>
      <c r="C3154" s="107" t="s">
        <v>1496</v>
      </c>
      <c r="D3154" s="107" t="s">
        <v>3096</v>
      </c>
      <c r="E3154" s="1" t="s">
        <v>887</v>
      </c>
      <c r="F3154" s="63">
        <v>1010711</v>
      </c>
      <c r="G3154" s="1" t="s">
        <v>44</v>
      </c>
      <c r="H3154" s="45">
        <v>4</v>
      </c>
      <c r="I3154" s="106" t="s">
        <v>220</v>
      </c>
      <c r="J3154" s="107" t="s">
        <v>1496</v>
      </c>
      <c r="K3154" s="107" t="s">
        <v>3933</v>
      </c>
      <c r="L3154" s="9">
        <v>10.9</v>
      </c>
      <c r="M3154" s="108">
        <v>43.6</v>
      </c>
      <c r="N3154" s="5" t="s">
        <v>12</v>
      </c>
      <c r="O3154" s="1" t="s">
        <v>21</v>
      </c>
      <c r="P3154" s="107" t="s">
        <v>1496</v>
      </c>
      <c r="Q3154" s="107" t="s">
        <v>226</v>
      </c>
      <c r="R3154" s="16">
        <v>45505</v>
      </c>
      <c r="S3154" s="1" t="s">
        <v>2776</v>
      </c>
      <c r="T3154" s="62" t="s">
        <v>3934</v>
      </c>
    </row>
    <row r="3155" spans="1:20" ht="95.1" customHeight="1" x14ac:dyDescent="0.25">
      <c r="A3155" s="121" t="s">
        <v>2280</v>
      </c>
      <c r="B3155" s="107">
        <v>2450</v>
      </c>
      <c r="C3155" s="107" t="s">
        <v>1496</v>
      </c>
      <c r="D3155" s="107" t="s">
        <v>3583</v>
      </c>
      <c r="E3155" s="1" t="s">
        <v>887</v>
      </c>
      <c r="F3155" s="63">
        <v>1085486</v>
      </c>
      <c r="G3155" s="1" t="s">
        <v>44</v>
      </c>
      <c r="H3155" s="45">
        <v>50</v>
      </c>
      <c r="I3155" s="106" t="s">
        <v>220</v>
      </c>
      <c r="J3155" s="107" t="s">
        <v>1496</v>
      </c>
      <c r="K3155" s="107" t="s">
        <v>4153</v>
      </c>
      <c r="L3155" s="9">
        <v>2</v>
      </c>
      <c r="M3155" s="108">
        <v>100</v>
      </c>
      <c r="N3155" s="5" t="s">
        <v>12</v>
      </c>
      <c r="O3155" s="1" t="s">
        <v>21</v>
      </c>
      <c r="P3155" s="107" t="s">
        <v>1496</v>
      </c>
      <c r="Q3155" s="107" t="s">
        <v>226</v>
      </c>
      <c r="R3155" s="16">
        <v>45505</v>
      </c>
      <c r="S3155" s="1" t="s">
        <v>2776</v>
      </c>
      <c r="T3155" s="62" t="s">
        <v>3934</v>
      </c>
    </row>
    <row r="3156" spans="1:20" ht="95.1" customHeight="1" x14ac:dyDescent="0.25">
      <c r="A3156" s="121" t="s">
        <v>2280</v>
      </c>
      <c r="B3156" s="107">
        <v>2450</v>
      </c>
      <c r="C3156" s="107" t="s">
        <v>1496</v>
      </c>
      <c r="D3156" s="107" t="s">
        <v>3102</v>
      </c>
      <c r="E3156" s="1" t="s">
        <v>887</v>
      </c>
      <c r="F3156" s="63" t="s">
        <v>1133</v>
      </c>
      <c r="G3156" s="110" t="s">
        <v>1496</v>
      </c>
      <c r="H3156" s="45">
        <v>50</v>
      </c>
      <c r="I3156" s="106" t="s">
        <v>220</v>
      </c>
      <c r="J3156" s="107" t="s">
        <v>1496</v>
      </c>
      <c r="K3156" s="107" t="s">
        <v>4153</v>
      </c>
      <c r="L3156" s="9">
        <v>1</v>
      </c>
      <c r="M3156" s="108">
        <v>50</v>
      </c>
      <c r="N3156" s="5" t="s">
        <v>12</v>
      </c>
      <c r="O3156" s="1" t="s">
        <v>21</v>
      </c>
      <c r="P3156" s="107" t="s">
        <v>1496</v>
      </c>
      <c r="Q3156" s="107" t="s">
        <v>226</v>
      </c>
      <c r="R3156" s="16">
        <v>45505</v>
      </c>
      <c r="S3156" s="1" t="s">
        <v>2776</v>
      </c>
      <c r="T3156" s="62" t="s">
        <v>3934</v>
      </c>
    </row>
    <row r="3157" spans="1:20" ht="95.1" customHeight="1" x14ac:dyDescent="0.25">
      <c r="A3157" s="121" t="s">
        <v>2280</v>
      </c>
      <c r="B3157" s="107">
        <v>2450</v>
      </c>
      <c r="C3157" s="107" t="s">
        <v>1496</v>
      </c>
      <c r="D3157" s="107" t="s">
        <v>3584</v>
      </c>
      <c r="E3157" s="1" t="s">
        <v>887</v>
      </c>
      <c r="F3157" s="63">
        <v>48017</v>
      </c>
      <c r="G3157" s="1" t="s">
        <v>44</v>
      </c>
      <c r="H3157" s="45">
        <v>200</v>
      </c>
      <c r="I3157" s="106" t="s">
        <v>220</v>
      </c>
      <c r="J3157" s="107" t="s">
        <v>1496</v>
      </c>
      <c r="K3157" s="107" t="s">
        <v>4153</v>
      </c>
      <c r="L3157" s="9">
        <v>30</v>
      </c>
      <c r="M3157" s="108">
        <v>6000</v>
      </c>
      <c r="N3157" s="5" t="s">
        <v>12</v>
      </c>
      <c r="O3157" s="1" t="s">
        <v>21</v>
      </c>
      <c r="P3157" s="107" t="s">
        <v>1496</v>
      </c>
      <c r="Q3157" s="107" t="s">
        <v>226</v>
      </c>
      <c r="R3157" s="16">
        <v>45505</v>
      </c>
      <c r="S3157" s="1" t="s">
        <v>2776</v>
      </c>
      <c r="T3157" s="62" t="s">
        <v>3934</v>
      </c>
    </row>
    <row r="3158" spans="1:20" ht="95.1" customHeight="1" x14ac:dyDescent="0.25">
      <c r="A3158" s="121" t="s">
        <v>2280</v>
      </c>
      <c r="B3158" s="107">
        <v>2450</v>
      </c>
      <c r="C3158" s="107" t="s">
        <v>1496</v>
      </c>
      <c r="D3158" s="107" t="s">
        <v>3585</v>
      </c>
      <c r="E3158" s="1" t="s">
        <v>887</v>
      </c>
      <c r="F3158" s="63" t="s">
        <v>1133</v>
      </c>
      <c r="G3158" s="1" t="s">
        <v>44</v>
      </c>
      <c r="H3158" s="45">
        <v>6</v>
      </c>
      <c r="I3158" s="106" t="s">
        <v>220</v>
      </c>
      <c r="J3158" s="107" t="s">
        <v>1496</v>
      </c>
      <c r="K3158" s="107" t="s">
        <v>4153</v>
      </c>
      <c r="L3158" s="9">
        <v>48.68</v>
      </c>
      <c r="M3158" s="108">
        <v>292.08</v>
      </c>
      <c r="N3158" s="5" t="s">
        <v>12</v>
      </c>
      <c r="O3158" s="1" t="s">
        <v>21</v>
      </c>
      <c r="P3158" s="107" t="s">
        <v>1496</v>
      </c>
      <c r="Q3158" s="107" t="s">
        <v>226</v>
      </c>
      <c r="R3158" s="16">
        <v>45505</v>
      </c>
      <c r="S3158" s="1" t="s">
        <v>2776</v>
      </c>
      <c r="T3158" s="62" t="s">
        <v>3934</v>
      </c>
    </row>
    <row r="3159" spans="1:20" ht="95.1" customHeight="1" x14ac:dyDescent="0.25">
      <c r="A3159" s="121" t="s">
        <v>2280</v>
      </c>
      <c r="B3159" s="107">
        <v>2450</v>
      </c>
      <c r="C3159" s="107" t="s">
        <v>1496</v>
      </c>
      <c r="D3159" s="107" t="s">
        <v>3586</v>
      </c>
      <c r="E3159" s="1" t="s">
        <v>887</v>
      </c>
      <c r="F3159" s="63" t="s">
        <v>1133</v>
      </c>
      <c r="G3159" s="1" t="s">
        <v>3039</v>
      </c>
      <c r="H3159" s="45">
        <v>20</v>
      </c>
      <c r="I3159" s="106" t="s">
        <v>220</v>
      </c>
      <c r="J3159" s="107" t="s">
        <v>1496</v>
      </c>
      <c r="K3159" s="174" t="s">
        <v>4153</v>
      </c>
      <c r="L3159" s="9">
        <v>150</v>
      </c>
      <c r="M3159" s="108">
        <v>3000</v>
      </c>
      <c r="N3159" s="5" t="s">
        <v>12</v>
      </c>
      <c r="O3159" s="1" t="s">
        <v>21</v>
      </c>
      <c r="P3159" s="107" t="s">
        <v>1496</v>
      </c>
      <c r="Q3159" s="107" t="s">
        <v>226</v>
      </c>
      <c r="R3159" s="16">
        <v>45505</v>
      </c>
      <c r="S3159" s="1" t="s">
        <v>2776</v>
      </c>
      <c r="T3159" s="62" t="s">
        <v>3934</v>
      </c>
    </row>
    <row r="3160" spans="1:20" ht="95.1" customHeight="1" x14ac:dyDescent="0.25">
      <c r="A3160" s="121" t="s">
        <v>2280</v>
      </c>
      <c r="B3160" s="107">
        <v>2450</v>
      </c>
      <c r="C3160" s="107" t="s">
        <v>1496</v>
      </c>
      <c r="D3160" s="107" t="s">
        <v>3103</v>
      </c>
      <c r="E3160" s="1" t="s">
        <v>887</v>
      </c>
      <c r="F3160" s="63" t="s">
        <v>1133</v>
      </c>
      <c r="G3160" s="1" t="s">
        <v>3039</v>
      </c>
      <c r="H3160" s="45">
        <v>30</v>
      </c>
      <c r="I3160" s="106" t="s">
        <v>220</v>
      </c>
      <c r="J3160" s="107" t="s">
        <v>1496</v>
      </c>
      <c r="K3160" s="174" t="s">
        <v>4153</v>
      </c>
      <c r="L3160" s="9">
        <v>150</v>
      </c>
      <c r="M3160" s="108">
        <v>4500</v>
      </c>
      <c r="N3160" s="5" t="s">
        <v>12</v>
      </c>
      <c r="O3160" s="1" t="s">
        <v>21</v>
      </c>
      <c r="P3160" s="107" t="s">
        <v>1496</v>
      </c>
      <c r="Q3160" s="107" t="s">
        <v>226</v>
      </c>
      <c r="R3160" s="16">
        <v>45505</v>
      </c>
      <c r="S3160" s="1" t="s">
        <v>2776</v>
      </c>
      <c r="T3160" s="62" t="s">
        <v>3934</v>
      </c>
    </row>
    <row r="3161" spans="1:20" ht="95.1" customHeight="1" x14ac:dyDescent="0.25">
      <c r="A3161" s="121" t="s">
        <v>2280</v>
      </c>
      <c r="B3161" s="107">
        <v>2450</v>
      </c>
      <c r="C3161" s="107" t="s">
        <v>1496</v>
      </c>
      <c r="D3161" s="107" t="s">
        <v>3104</v>
      </c>
      <c r="E3161" s="1" t="s">
        <v>887</v>
      </c>
      <c r="F3161" s="63" t="s">
        <v>1133</v>
      </c>
      <c r="G3161" s="1" t="s">
        <v>3039</v>
      </c>
      <c r="H3161" s="45">
        <v>50</v>
      </c>
      <c r="I3161" s="106" t="s">
        <v>220</v>
      </c>
      <c r="J3161" s="107" t="s">
        <v>1496</v>
      </c>
      <c r="K3161" s="174" t="s">
        <v>4153</v>
      </c>
      <c r="L3161" s="9">
        <v>150</v>
      </c>
      <c r="M3161" s="108">
        <v>7500</v>
      </c>
      <c r="N3161" s="5" t="s">
        <v>12</v>
      </c>
      <c r="O3161" s="1" t="s">
        <v>21</v>
      </c>
      <c r="P3161" s="107" t="s">
        <v>1496</v>
      </c>
      <c r="Q3161" s="107" t="s">
        <v>226</v>
      </c>
      <c r="R3161" s="16">
        <v>45505</v>
      </c>
      <c r="S3161" s="1" t="s">
        <v>2776</v>
      </c>
      <c r="T3161" s="62" t="s">
        <v>3934</v>
      </c>
    </row>
    <row r="3162" spans="1:20" ht="95.1" customHeight="1" x14ac:dyDescent="0.25">
      <c r="A3162" s="121" t="s">
        <v>2280</v>
      </c>
      <c r="B3162" s="107">
        <v>2450</v>
      </c>
      <c r="C3162" s="107" t="s">
        <v>1496</v>
      </c>
      <c r="D3162" s="107" t="s">
        <v>3105</v>
      </c>
      <c r="E3162" s="1" t="s">
        <v>887</v>
      </c>
      <c r="F3162" s="63" t="s">
        <v>1133</v>
      </c>
      <c r="G3162" s="110" t="s">
        <v>4058</v>
      </c>
      <c r="H3162" s="45">
        <v>50</v>
      </c>
      <c r="I3162" s="106" t="s">
        <v>220</v>
      </c>
      <c r="J3162" s="107" t="s">
        <v>1496</v>
      </c>
      <c r="K3162" s="174" t="s">
        <v>4153</v>
      </c>
      <c r="L3162" s="9">
        <v>1.3</v>
      </c>
      <c r="M3162" s="108">
        <v>65</v>
      </c>
      <c r="N3162" s="5" t="s">
        <v>12</v>
      </c>
      <c r="O3162" s="1" t="s">
        <v>21</v>
      </c>
      <c r="P3162" s="107" t="s">
        <v>1496</v>
      </c>
      <c r="Q3162" s="107" t="s">
        <v>226</v>
      </c>
      <c r="R3162" s="16">
        <v>45505</v>
      </c>
      <c r="S3162" s="1" t="s">
        <v>2776</v>
      </c>
      <c r="T3162" s="62" t="s">
        <v>3934</v>
      </c>
    </row>
    <row r="3163" spans="1:20" ht="95.1" customHeight="1" x14ac:dyDescent="0.25">
      <c r="A3163" s="121" t="s">
        <v>2280</v>
      </c>
      <c r="B3163" s="107">
        <v>2450</v>
      </c>
      <c r="C3163" s="107" t="s">
        <v>1496</v>
      </c>
      <c r="D3163" s="107" t="s">
        <v>3106</v>
      </c>
      <c r="E3163" s="1" t="s">
        <v>887</v>
      </c>
      <c r="F3163" s="63" t="s">
        <v>1133</v>
      </c>
      <c r="G3163" s="110" t="s">
        <v>4058</v>
      </c>
      <c r="H3163" s="45">
        <v>50</v>
      </c>
      <c r="I3163" s="106" t="s">
        <v>220</v>
      </c>
      <c r="J3163" s="107" t="s">
        <v>1496</v>
      </c>
      <c r="K3163" s="174" t="s">
        <v>4153</v>
      </c>
      <c r="L3163" s="9">
        <v>1.1200000000000001</v>
      </c>
      <c r="M3163" s="108">
        <v>56</v>
      </c>
      <c r="N3163" s="5" t="s">
        <v>12</v>
      </c>
      <c r="O3163" s="1" t="s">
        <v>21</v>
      </c>
      <c r="P3163" s="107" t="s">
        <v>1496</v>
      </c>
      <c r="Q3163" s="107" t="s">
        <v>226</v>
      </c>
      <c r="R3163" s="16">
        <v>45505</v>
      </c>
      <c r="S3163" s="1" t="s">
        <v>2776</v>
      </c>
      <c r="T3163" s="62" t="s">
        <v>3934</v>
      </c>
    </row>
    <row r="3164" spans="1:20" ht="95.1" customHeight="1" x14ac:dyDescent="0.25">
      <c r="A3164" s="121" t="s">
        <v>2280</v>
      </c>
      <c r="B3164" s="107">
        <v>2450</v>
      </c>
      <c r="C3164" s="107" t="s">
        <v>1496</v>
      </c>
      <c r="D3164" s="107" t="s">
        <v>3107</v>
      </c>
      <c r="E3164" s="1" t="s">
        <v>887</v>
      </c>
      <c r="F3164" s="63" t="s">
        <v>1133</v>
      </c>
      <c r="G3164" s="110" t="s">
        <v>4058</v>
      </c>
      <c r="H3164" s="45">
        <v>50</v>
      </c>
      <c r="I3164" s="106" t="s">
        <v>220</v>
      </c>
      <c r="J3164" s="107" t="s">
        <v>1496</v>
      </c>
      <c r="K3164" s="174" t="s">
        <v>4153</v>
      </c>
      <c r="L3164" s="9">
        <v>1.1200000000000001</v>
      </c>
      <c r="M3164" s="108">
        <v>56</v>
      </c>
      <c r="N3164" s="5" t="s">
        <v>12</v>
      </c>
      <c r="O3164" s="1" t="s">
        <v>21</v>
      </c>
      <c r="P3164" s="107" t="s">
        <v>1496</v>
      </c>
      <c r="Q3164" s="107" t="s">
        <v>226</v>
      </c>
      <c r="R3164" s="16">
        <v>45505</v>
      </c>
      <c r="S3164" s="1" t="s">
        <v>2776</v>
      </c>
      <c r="T3164" s="62" t="s">
        <v>3934</v>
      </c>
    </row>
    <row r="3165" spans="1:20" ht="95.1" customHeight="1" x14ac:dyDescent="0.25">
      <c r="A3165" s="121" t="s">
        <v>2280</v>
      </c>
      <c r="B3165" s="107">
        <v>2450</v>
      </c>
      <c r="C3165" s="107" t="s">
        <v>1496</v>
      </c>
      <c r="D3165" s="107" t="s">
        <v>3108</v>
      </c>
      <c r="E3165" s="1" t="s">
        <v>887</v>
      </c>
      <c r="F3165" s="63" t="s">
        <v>1133</v>
      </c>
      <c r="G3165" s="110" t="s">
        <v>4058</v>
      </c>
      <c r="H3165" s="45">
        <v>50</v>
      </c>
      <c r="I3165" s="106" t="s">
        <v>220</v>
      </c>
      <c r="J3165" s="107" t="s">
        <v>1496</v>
      </c>
      <c r="K3165" s="174" t="s">
        <v>4153</v>
      </c>
      <c r="L3165" s="9">
        <v>1.1200000000000001</v>
      </c>
      <c r="M3165" s="108">
        <v>56</v>
      </c>
      <c r="N3165" s="5" t="s">
        <v>12</v>
      </c>
      <c r="O3165" s="1" t="s">
        <v>21</v>
      </c>
      <c r="P3165" s="107" t="s">
        <v>1496</v>
      </c>
      <c r="Q3165" s="107" t="s">
        <v>226</v>
      </c>
      <c r="R3165" s="16">
        <v>45505</v>
      </c>
      <c r="S3165" s="1" t="s">
        <v>2776</v>
      </c>
      <c r="T3165" s="62" t="s">
        <v>3934</v>
      </c>
    </row>
    <row r="3166" spans="1:20" ht="95.1" customHeight="1" x14ac:dyDescent="0.25">
      <c r="A3166" s="121" t="s">
        <v>2280</v>
      </c>
      <c r="B3166" s="107">
        <v>2450</v>
      </c>
      <c r="C3166" s="107" t="s">
        <v>1496</v>
      </c>
      <c r="D3166" s="107" t="s">
        <v>3109</v>
      </c>
      <c r="E3166" s="1" t="s">
        <v>887</v>
      </c>
      <c r="F3166" s="63" t="s">
        <v>1133</v>
      </c>
      <c r="G3166" s="110" t="s">
        <v>4058</v>
      </c>
      <c r="H3166" s="45">
        <v>50</v>
      </c>
      <c r="I3166" s="106" t="s">
        <v>220</v>
      </c>
      <c r="J3166" s="107" t="s">
        <v>1496</v>
      </c>
      <c r="K3166" s="174" t="s">
        <v>4153</v>
      </c>
      <c r="L3166" s="9">
        <v>1.1200000000000001</v>
      </c>
      <c r="M3166" s="108">
        <v>56</v>
      </c>
      <c r="N3166" s="5" t="s">
        <v>12</v>
      </c>
      <c r="O3166" s="1" t="s">
        <v>21</v>
      </c>
      <c r="P3166" s="107" t="s">
        <v>1496</v>
      </c>
      <c r="Q3166" s="107" t="s">
        <v>226</v>
      </c>
      <c r="R3166" s="16">
        <v>45505</v>
      </c>
      <c r="S3166" s="1" t="s">
        <v>2776</v>
      </c>
      <c r="T3166" s="62" t="s">
        <v>3934</v>
      </c>
    </row>
    <row r="3167" spans="1:20" ht="95.1" customHeight="1" x14ac:dyDescent="0.25">
      <c r="A3167" s="121" t="s">
        <v>2280</v>
      </c>
      <c r="B3167" s="107">
        <v>2450</v>
      </c>
      <c r="C3167" s="107" t="s">
        <v>1496</v>
      </c>
      <c r="D3167" s="107" t="s">
        <v>3587</v>
      </c>
      <c r="E3167" s="1" t="s">
        <v>887</v>
      </c>
      <c r="F3167" s="63" t="s">
        <v>1133</v>
      </c>
      <c r="G3167" s="110" t="s">
        <v>4058</v>
      </c>
      <c r="H3167" s="45">
        <v>50</v>
      </c>
      <c r="I3167" s="106" t="s">
        <v>220</v>
      </c>
      <c r="J3167" s="107" t="s">
        <v>1496</v>
      </c>
      <c r="K3167" s="174" t="s">
        <v>4153</v>
      </c>
      <c r="L3167" s="9">
        <v>1.1200000000000001</v>
      </c>
      <c r="M3167" s="108">
        <v>56</v>
      </c>
      <c r="N3167" s="5" t="s">
        <v>12</v>
      </c>
      <c r="O3167" s="1" t="s">
        <v>21</v>
      </c>
      <c r="P3167" s="107" t="s">
        <v>1496</v>
      </c>
      <c r="Q3167" s="107" t="s">
        <v>226</v>
      </c>
      <c r="R3167" s="16">
        <v>45505</v>
      </c>
      <c r="S3167" s="1" t="s">
        <v>2776</v>
      </c>
      <c r="T3167" s="62" t="s">
        <v>3934</v>
      </c>
    </row>
    <row r="3168" spans="1:20" ht="95.1" customHeight="1" x14ac:dyDescent="0.25">
      <c r="A3168" s="121" t="s">
        <v>2280</v>
      </c>
      <c r="B3168" s="107">
        <v>2450</v>
      </c>
      <c r="C3168" s="107" t="s">
        <v>1496</v>
      </c>
      <c r="D3168" s="107" t="s">
        <v>3588</v>
      </c>
      <c r="E3168" s="1" t="s">
        <v>887</v>
      </c>
      <c r="F3168" s="63" t="s">
        <v>1133</v>
      </c>
      <c r="G3168" s="110" t="s">
        <v>4058</v>
      </c>
      <c r="H3168" s="45">
        <v>50</v>
      </c>
      <c r="I3168" s="106" t="s">
        <v>220</v>
      </c>
      <c r="J3168" s="107" t="s">
        <v>1496</v>
      </c>
      <c r="K3168" s="174" t="s">
        <v>4153</v>
      </c>
      <c r="L3168" s="9">
        <v>1.1200000000000001</v>
      </c>
      <c r="M3168" s="108">
        <v>56</v>
      </c>
      <c r="N3168" s="5" t="s">
        <v>12</v>
      </c>
      <c r="O3168" s="1" t="s">
        <v>21</v>
      </c>
      <c r="P3168" s="107" t="s">
        <v>1496</v>
      </c>
      <c r="Q3168" s="107" t="s">
        <v>226</v>
      </c>
      <c r="R3168" s="16">
        <v>45505</v>
      </c>
      <c r="S3168" s="1" t="s">
        <v>2776</v>
      </c>
      <c r="T3168" s="62" t="s">
        <v>3934</v>
      </c>
    </row>
    <row r="3169" spans="1:20" ht="95.1" customHeight="1" x14ac:dyDescent="0.25">
      <c r="A3169" s="121" t="s">
        <v>2280</v>
      </c>
      <c r="B3169" s="107">
        <v>2450</v>
      </c>
      <c r="C3169" s="107" t="s">
        <v>1496</v>
      </c>
      <c r="D3169" s="107" t="s">
        <v>3110</v>
      </c>
      <c r="E3169" s="1" t="s">
        <v>887</v>
      </c>
      <c r="F3169" s="63" t="s">
        <v>1133</v>
      </c>
      <c r="G3169" s="1" t="s">
        <v>3039</v>
      </c>
      <c r="H3169" s="45">
        <v>1000</v>
      </c>
      <c r="I3169" s="106" t="s">
        <v>220</v>
      </c>
      <c r="J3169" s="107" t="s">
        <v>1496</v>
      </c>
      <c r="K3169" s="174" t="s">
        <v>4153</v>
      </c>
      <c r="L3169" s="9">
        <v>11.27</v>
      </c>
      <c r="M3169" s="108">
        <v>11270</v>
      </c>
      <c r="N3169" s="5" t="s">
        <v>12</v>
      </c>
      <c r="O3169" s="1" t="s">
        <v>21</v>
      </c>
      <c r="P3169" s="107" t="s">
        <v>1496</v>
      </c>
      <c r="Q3169" s="107" t="s">
        <v>226</v>
      </c>
      <c r="R3169" s="16">
        <v>45505</v>
      </c>
      <c r="S3169" s="1" t="s">
        <v>2776</v>
      </c>
      <c r="T3169" s="62" t="s">
        <v>3934</v>
      </c>
    </row>
    <row r="3170" spans="1:20" ht="95.1" customHeight="1" x14ac:dyDescent="0.25">
      <c r="A3170" s="121" t="s">
        <v>2280</v>
      </c>
      <c r="B3170" s="107">
        <v>2450</v>
      </c>
      <c r="C3170" s="107" t="s">
        <v>1496</v>
      </c>
      <c r="D3170" s="107" t="s">
        <v>3111</v>
      </c>
      <c r="E3170" s="1" t="s">
        <v>887</v>
      </c>
      <c r="F3170" s="63" t="s">
        <v>1133</v>
      </c>
      <c r="G3170" s="1" t="s">
        <v>3039</v>
      </c>
      <c r="H3170" s="45">
        <v>2000</v>
      </c>
      <c r="I3170" s="106" t="s">
        <v>220</v>
      </c>
      <c r="J3170" s="107" t="s">
        <v>1496</v>
      </c>
      <c r="K3170" s="174" t="s">
        <v>4153</v>
      </c>
      <c r="L3170" s="9">
        <v>11.27</v>
      </c>
      <c r="M3170" s="108">
        <v>22540</v>
      </c>
      <c r="N3170" s="5" t="s">
        <v>12</v>
      </c>
      <c r="O3170" s="1" t="s">
        <v>21</v>
      </c>
      <c r="P3170" s="107" t="s">
        <v>1496</v>
      </c>
      <c r="Q3170" s="107" t="s">
        <v>226</v>
      </c>
      <c r="R3170" s="16">
        <v>45505</v>
      </c>
      <c r="S3170" s="1" t="s">
        <v>2776</v>
      </c>
      <c r="T3170" s="62" t="s">
        <v>3934</v>
      </c>
    </row>
    <row r="3171" spans="1:20" ht="95.1" customHeight="1" x14ac:dyDescent="0.25">
      <c r="A3171" s="121" t="s">
        <v>2280</v>
      </c>
      <c r="B3171" s="107">
        <v>2450</v>
      </c>
      <c r="C3171" s="107" t="s">
        <v>1496</v>
      </c>
      <c r="D3171" s="107" t="s">
        <v>3112</v>
      </c>
      <c r="E3171" s="1" t="s">
        <v>887</v>
      </c>
      <c r="F3171" s="63" t="s">
        <v>1133</v>
      </c>
      <c r="G3171" s="1" t="s">
        <v>3039</v>
      </c>
      <c r="H3171" s="45">
        <v>1500</v>
      </c>
      <c r="I3171" s="106" t="s">
        <v>220</v>
      </c>
      <c r="J3171" s="107" t="s">
        <v>1496</v>
      </c>
      <c r="K3171" s="174" t="s">
        <v>4153</v>
      </c>
      <c r="L3171" s="9">
        <v>11.7</v>
      </c>
      <c r="M3171" s="108">
        <v>17550</v>
      </c>
      <c r="N3171" s="5" t="s">
        <v>12</v>
      </c>
      <c r="O3171" s="1" t="s">
        <v>21</v>
      </c>
      <c r="P3171" s="107" t="s">
        <v>1496</v>
      </c>
      <c r="Q3171" s="107" t="s">
        <v>226</v>
      </c>
      <c r="R3171" s="16">
        <v>45505</v>
      </c>
      <c r="S3171" s="1" t="s">
        <v>2776</v>
      </c>
      <c r="T3171" s="62" t="s">
        <v>3934</v>
      </c>
    </row>
    <row r="3172" spans="1:20" ht="95.1" customHeight="1" x14ac:dyDescent="0.25">
      <c r="A3172" s="121" t="s">
        <v>2280</v>
      </c>
      <c r="B3172" s="107">
        <v>2450</v>
      </c>
      <c r="C3172" s="107" t="s">
        <v>1496</v>
      </c>
      <c r="D3172" s="107" t="s">
        <v>3113</v>
      </c>
      <c r="E3172" s="1" t="s">
        <v>887</v>
      </c>
      <c r="F3172" s="63" t="s">
        <v>1133</v>
      </c>
      <c r="G3172" s="1" t="s">
        <v>3039</v>
      </c>
      <c r="H3172" s="45">
        <v>100</v>
      </c>
      <c r="I3172" s="106" t="s">
        <v>220</v>
      </c>
      <c r="J3172" s="107" t="s">
        <v>1496</v>
      </c>
      <c r="K3172" s="174" t="s">
        <v>4153</v>
      </c>
      <c r="L3172" s="9">
        <v>12.99</v>
      </c>
      <c r="M3172" s="108">
        <v>1299</v>
      </c>
      <c r="N3172" s="5" t="s">
        <v>12</v>
      </c>
      <c r="O3172" s="1" t="s">
        <v>21</v>
      </c>
      <c r="P3172" s="107" t="s">
        <v>1496</v>
      </c>
      <c r="Q3172" s="107" t="s">
        <v>226</v>
      </c>
      <c r="R3172" s="16">
        <v>45505</v>
      </c>
      <c r="S3172" s="1" t="s">
        <v>2776</v>
      </c>
      <c r="T3172" s="62" t="s">
        <v>3934</v>
      </c>
    </row>
    <row r="3173" spans="1:20" ht="95.1" customHeight="1" x14ac:dyDescent="0.25">
      <c r="A3173" s="121" t="s">
        <v>2280</v>
      </c>
      <c r="B3173" s="107">
        <v>2450</v>
      </c>
      <c r="C3173" s="107" t="s">
        <v>1496</v>
      </c>
      <c r="D3173" s="107" t="s">
        <v>3114</v>
      </c>
      <c r="E3173" s="1" t="s">
        <v>887</v>
      </c>
      <c r="F3173" s="63" t="s">
        <v>1133</v>
      </c>
      <c r="G3173" s="1" t="s">
        <v>3039</v>
      </c>
      <c r="H3173" s="45">
        <v>100</v>
      </c>
      <c r="I3173" s="106" t="s">
        <v>220</v>
      </c>
      <c r="J3173" s="107" t="s">
        <v>1496</v>
      </c>
      <c r="K3173" s="174" t="s">
        <v>4153</v>
      </c>
      <c r="L3173" s="9">
        <v>12.99</v>
      </c>
      <c r="M3173" s="108">
        <v>1299</v>
      </c>
      <c r="N3173" s="5" t="s">
        <v>12</v>
      </c>
      <c r="O3173" s="1" t="s">
        <v>21</v>
      </c>
      <c r="P3173" s="107" t="s">
        <v>1496</v>
      </c>
      <c r="Q3173" s="107" t="s">
        <v>226</v>
      </c>
      <c r="R3173" s="16">
        <v>45505</v>
      </c>
      <c r="S3173" s="1" t="s">
        <v>2776</v>
      </c>
      <c r="T3173" s="62" t="s">
        <v>3934</v>
      </c>
    </row>
    <row r="3174" spans="1:20" ht="95.1" customHeight="1" x14ac:dyDescent="0.25">
      <c r="A3174" s="121" t="s">
        <v>2280</v>
      </c>
      <c r="B3174" s="107">
        <v>2450</v>
      </c>
      <c r="C3174" s="107" t="s">
        <v>1496</v>
      </c>
      <c r="D3174" s="107" t="s">
        <v>3589</v>
      </c>
      <c r="E3174" s="1" t="s">
        <v>887</v>
      </c>
      <c r="F3174" s="63" t="s">
        <v>1133</v>
      </c>
      <c r="G3174" s="1" t="s">
        <v>3039</v>
      </c>
      <c r="H3174" s="45">
        <v>100</v>
      </c>
      <c r="I3174" s="106" t="s">
        <v>220</v>
      </c>
      <c r="J3174" s="107" t="s">
        <v>1496</v>
      </c>
      <c r="K3174" s="174" t="s">
        <v>4153</v>
      </c>
      <c r="L3174" s="9">
        <v>12.99</v>
      </c>
      <c r="M3174" s="108">
        <v>1299</v>
      </c>
      <c r="N3174" s="5" t="s">
        <v>12</v>
      </c>
      <c r="O3174" s="1" t="s">
        <v>21</v>
      </c>
      <c r="P3174" s="107" t="s">
        <v>1496</v>
      </c>
      <c r="Q3174" s="107" t="s">
        <v>226</v>
      </c>
      <c r="R3174" s="16">
        <v>45505</v>
      </c>
      <c r="S3174" s="1" t="s">
        <v>2776</v>
      </c>
      <c r="T3174" s="62" t="s">
        <v>3934</v>
      </c>
    </row>
    <row r="3175" spans="1:20" ht="95.1" customHeight="1" x14ac:dyDescent="0.25">
      <c r="A3175" s="121" t="s">
        <v>2280</v>
      </c>
      <c r="B3175" s="107">
        <v>2450</v>
      </c>
      <c r="C3175" s="107" t="s">
        <v>1496</v>
      </c>
      <c r="D3175" s="107" t="s">
        <v>3115</v>
      </c>
      <c r="E3175" s="1" t="s">
        <v>887</v>
      </c>
      <c r="F3175" s="63" t="s">
        <v>1133</v>
      </c>
      <c r="G3175" s="1" t="s">
        <v>3039</v>
      </c>
      <c r="H3175" s="45">
        <v>4000</v>
      </c>
      <c r="I3175" s="106" t="s">
        <v>220</v>
      </c>
      <c r="J3175" s="107" t="s">
        <v>1496</v>
      </c>
      <c r="K3175" s="174" t="s">
        <v>4153</v>
      </c>
      <c r="L3175" s="9">
        <v>15</v>
      </c>
      <c r="M3175" s="108">
        <v>60000</v>
      </c>
      <c r="N3175" s="5" t="s">
        <v>12</v>
      </c>
      <c r="O3175" s="1" t="s">
        <v>21</v>
      </c>
      <c r="P3175" s="107" t="s">
        <v>1496</v>
      </c>
      <c r="Q3175" s="107" t="s">
        <v>226</v>
      </c>
      <c r="R3175" s="16">
        <v>45505</v>
      </c>
      <c r="S3175" s="1" t="s">
        <v>2776</v>
      </c>
      <c r="T3175" s="62" t="s">
        <v>3934</v>
      </c>
    </row>
    <row r="3176" spans="1:20" ht="95.1" customHeight="1" x14ac:dyDescent="0.25">
      <c r="A3176" s="121" t="s">
        <v>2280</v>
      </c>
      <c r="B3176" s="107">
        <v>2450</v>
      </c>
      <c r="C3176" s="107" t="s">
        <v>1496</v>
      </c>
      <c r="D3176" s="107" t="s">
        <v>3116</v>
      </c>
      <c r="E3176" s="1" t="s">
        <v>887</v>
      </c>
      <c r="F3176" s="63" t="s">
        <v>1133</v>
      </c>
      <c r="G3176" s="1" t="s">
        <v>44</v>
      </c>
      <c r="H3176" s="45">
        <v>1000</v>
      </c>
      <c r="I3176" s="106" t="s">
        <v>220</v>
      </c>
      <c r="J3176" s="107" t="s">
        <v>1496</v>
      </c>
      <c r="K3176" s="174" t="s">
        <v>4153</v>
      </c>
      <c r="L3176" s="9">
        <v>2.33</v>
      </c>
      <c r="M3176" s="108">
        <v>2330</v>
      </c>
      <c r="N3176" s="5" t="s">
        <v>12</v>
      </c>
      <c r="O3176" s="1" t="s">
        <v>21</v>
      </c>
      <c r="P3176" s="107" t="s">
        <v>1496</v>
      </c>
      <c r="Q3176" s="107" t="s">
        <v>226</v>
      </c>
      <c r="R3176" s="16">
        <v>45505</v>
      </c>
      <c r="S3176" s="1" t="s">
        <v>2776</v>
      </c>
      <c r="T3176" s="62" t="s">
        <v>3934</v>
      </c>
    </row>
    <row r="3177" spans="1:20" ht="95.1" customHeight="1" x14ac:dyDescent="0.25">
      <c r="A3177" s="121" t="s">
        <v>2280</v>
      </c>
      <c r="B3177" s="107">
        <v>2450</v>
      </c>
      <c r="C3177" s="107" t="s">
        <v>1496</v>
      </c>
      <c r="D3177" s="107" t="s">
        <v>3117</v>
      </c>
      <c r="E3177" s="1" t="s">
        <v>887</v>
      </c>
      <c r="F3177" s="63" t="s">
        <v>1133</v>
      </c>
      <c r="G3177" s="1" t="s">
        <v>44</v>
      </c>
      <c r="H3177" s="45">
        <v>50</v>
      </c>
      <c r="I3177" s="106" t="s">
        <v>220</v>
      </c>
      <c r="J3177" s="107" t="s">
        <v>1496</v>
      </c>
      <c r="K3177" s="174" t="s">
        <v>4153</v>
      </c>
      <c r="L3177" s="9">
        <v>30</v>
      </c>
      <c r="M3177" s="108">
        <v>1500</v>
      </c>
      <c r="N3177" s="5" t="s">
        <v>12</v>
      </c>
      <c r="O3177" s="1" t="s">
        <v>21</v>
      </c>
      <c r="P3177" s="107" t="s">
        <v>1496</v>
      </c>
      <c r="Q3177" s="107" t="s">
        <v>226</v>
      </c>
      <c r="R3177" s="16">
        <v>45505</v>
      </c>
      <c r="S3177" s="1" t="s">
        <v>2776</v>
      </c>
      <c r="T3177" s="62" t="s">
        <v>3934</v>
      </c>
    </row>
    <row r="3178" spans="1:20" ht="95.1" customHeight="1" x14ac:dyDescent="0.25">
      <c r="A3178" s="121" t="s">
        <v>2280</v>
      </c>
      <c r="B3178" s="107">
        <v>2450</v>
      </c>
      <c r="C3178" s="107" t="s">
        <v>1496</v>
      </c>
      <c r="D3178" s="107" t="s">
        <v>3119</v>
      </c>
      <c r="E3178" s="1" t="s">
        <v>887</v>
      </c>
      <c r="F3178" s="63" t="s">
        <v>1133</v>
      </c>
      <c r="G3178" s="1" t="s">
        <v>3041</v>
      </c>
      <c r="H3178" s="45">
        <v>200</v>
      </c>
      <c r="I3178" s="106" t="s">
        <v>220</v>
      </c>
      <c r="J3178" s="107" t="s">
        <v>1496</v>
      </c>
      <c r="K3178" s="174" t="s">
        <v>4153</v>
      </c>
      <c r="L3178" s="9">
        <v>10.34</v>
      </c>
      <c r="M3178" s="108">
        <v>2068</v>
      </c>
      <c r="N3178" s="5" t="s">
        <v>12</v>
      </c>
      <c r="O3178" s="1" t="s">
        <v>21</v>
      </c>
      <c r="P3178" s="107" t="s">
        <v>1496</v>
      </c>
      <c r="Q3178" s="107" t="s">
        <v>226</v>
      </c>
      <c r="R3178" s="16">
        <v>45505</v>
      </c>
      <c r="S3178" s="1" t="s">
        <v>2776</v>
      </c>
      <c r="T3178" s="62" t="s">
        <v>3934</v>
      </c>
    </row>
    <row r="3179" spans="1:20" ht="95.1" customHeight="1" x14ac:dyDescent="0.25">
      <c r="A3179" s="121" t="s">
        <v>2280</v>
      </c>
      <c r="B3179" s="107">
        <v>2450</v>
      </c>
      <c r="C3179" s="107" t="s">
        <v>1496</v>
      </c>
      <c r="D3179" s="107" t="s">
        <v>3590</v>
      </c>
      <c r="E3179" s="1" t="s">
        <v>887</v>
      </c>
      <c r="F3179" s="63" t="s">
        <v>1133</v>
      </c>
      <c r="G3179" s="1" t="s">
        <v>3039</v>
      </c>
      <c r="H3179" s="45">
        <v>100</v>
      </c>
      <c r="I3179" s="106" t="s">
        <v>220</v>
      </c>
      <c r="J3179" s="107" t="s">
        <v>1496</v>
      </c>
      <c r="K3179" s="174" t="s">
        <v>4153</v>
      </c>
      <c r="L3179" s="9">
        <v>26.98</v>
      </c>
      <c r="M3179" s="108">
        <v>2698</v>
      </c>
      <c r="N3179" s="5" t="s">
        <v>12</v>
      </c>
      <c r="O3179" s="1" t="s">
        <v>21</v>
      </c>
      <c r="P3179" s="107" t="s">
        <v>1496</v>
      </c>
      <c r="Q3179" s="107" t="s">
        <v>226</v>
      </c>
      <c r="R3179" s="16">
        <v>45505</v>
      </c>
      <c r="S3179" s="1" t="s">
        <v>2776</v>
      </c>
      <c r="T3179" s="62" t="s">
        <v>3934</v>
      </c>
    </row>
    <row r="3180" spans="1:20" ht="95.1" customHeight="1" x14ac:dyDescent="0.25">
      <c r="A3180" s="121" t="s">
        <v>2280</v>
      </c>
      <c r="B3180" s="107">
        <v>2450</v>
      </c>
      <c r="C3180" s="107" t="s">
        <v>1496</v>
      </c>
      <c r="D3180" s="107" t="s">
        <v>3591</v>
      </c>
      <c r="E3180" s="1" t="s">
        <v>887</v>
      </c>
      <c r="F3180" s="63" t="s">
        <v>1133</v>
      </c>
      <c r="G3180" s="1" t="s">
        <v>44</v>
      </c>
      <c r="H3180" s="45">
        <v>50</v>
      </c>
      <c r="I3180" s="106" t="s">
        <v>220</v>
      </c>
      <c r="J3180" s="107" t="s">
        <v>1496</v>
      </c>
      <c r="K3180" s="174" t="s">
        <v>4153</v>
      </c>
      <c r="L3180" s="9">
        <v>4.8899999999999997</v>
      </c>
      <c r="M3180" s="108">
        <v>244.5</v>
      </c>
      <c r="N3180" s="5" t="s">
        <v>12</v>
      </c>
      <c r="O3180" s="1" t="s">
        <v>21</v>
      </c>
      <c r="P3180" s="107" t="s">
        <v>1496</v>
      </c>
      <c r="Q3180" s="107" t="s">
        <v>226</v>
      </c>
      <c r="R3180" s="16">
        <v>45505</v>
      </c>
      <c r="S3180" s="1" t="s">
        <v>2776</v>
      </c>
      <c r="T3180" s="62" t="s">
        <v>3934</v>
      </c>
    </row>
    <row r="3181" spans="1:20" ht="95.1" customHeight="1" x14ac:dyDescent="0.25">
      <c r="A3181" s="121" t="s">
        <v>2280</v>
      </c>
      <c r="B3181" s="107">
        <v>2450</v>
      </c>
      <c r="C3181" s="107" t="s">
        <v>1496</v>
      </c>
      <c r="D3181" s="107" t="s">
        <v>3120</v>
      </c>
      <c r="E3181" s="1" t="s">
        <v>887</v>
      </c>
      <c r="F3181" s="63">
        <v>1091082</v>
      </c>
      <c r="G3181" s="1" t="s">
        <v>44</v>
      </c>
      <c r="H3181" s="45">
        <v>2500</v>
      </c>
      <c r="I3181" s="106" t="s">
        <v>220</v>
      </c>
      <c r="J3181" s="107" t="s">
        <v>1496</v>
      </c>
      <c r="K3181" s="174" t="s">
        <v>4153</v>
      </c>
      <c r="L3181" s="9">
        <v>10</v>
      </c>
      <c r="M3181" s="108">
        <v>25000</v>
      </c>
      <c r="N3181" s="5" t="s">
        <v>12</v>
      </c>
      <c r="O3181" s="1" t="s">
        <v>21</v>
      </c>
      <c r="P3181" s="107" t="s">
        <v>1496</v>
      </c>
      <c r="Q3181" s="107" t="s">
        <v>226</v>
      </c>
      <c r="R3181" s="16">
        <v>45505</v>
      </c>
      <c r="S3181" s="1" t="s">
        <v>2776</v>
      </c>
      <c r="T3181" s="62" t="s">
        <v>3934</v>
      </c>
    </row>
    <row r="3182" spans="1:20" ht="95.1" customHeight="1" x14ac:dyDescent="0.25">
      <c r="A3182" s="121" t="s">
        <v>2280</v>
      </c>
      <c r="B3182" s="107">
        <v>2450</v>
      </c>
      <c r="C3182" s="107" t="s">
        <v>1496</v>
      </c>
      <c r="D3182" s="107" t="s">
        <v>3592</v>
      </c>
      <c r="E3182" s="1" t="s">
        <v>887</v>
      </c>
      <c r="F3182" s="63" t="s">
        <v>1133</v>
      </c>
      <c r="G3182" s="1" t="s">
        <v>44</v>
      </c>
      <c r="H3182" s="45">
        <v>4</v>
      </c>
      <c r="I3182" s="106" t="s">
        <v>4004</v>
      </c>
      <c r="J3182" s="107" t="s">
        <v>1496</v>
      </c>
      <c r="K3182" s="107" t="s">
        <v>3935</v>
      </c>
      <c r="L3182" s="9">
        <v>142</v>
      </c>
      <c r="M3182" s="108">
        <v>568</v>
      </c>
      <c r="N3182" s="5" t="s">
        <v>12</v>
      </c>
      <c r="O3182" s="1" t="s">
        <v>3957</v>
      </c>
      <c r="P3182" s="107" t="s">
        <v>1496</v>
      </c>
      <c r="Q3182" s="1" t="s">
        <v>57</v>
      </c>
      <c r="R3182" s="16">
        <v>45627</v>
      </c>
      <c r="S3182" s="1" t="s">
        <v>4027</v>
      </c>
      <c r="T3182" s="62" t="s">
        <v>3936</v>
      </c>
    </row>
    <row r="3183" spans="1:20" ht="95.1" customHeight="1" x14ac:dyDescent="0.25">
      <c r="A3183" s="121" t="s">
        <v>2280</v>
      </c>
      <c r="B3183" s="107">
        <v>2450</v>
      </c>
      <c r="C3183" s="107" t="s">
        <v>1496</v>
      </c>
      <c r="D3183" s="107" t="s">
        <v>3593</v>
      </c>
      <c r="E3183" s="1" t="s">
        <v>887</v>
      </c>
      <c r="F3183" s="63" t="s">
        <v>1133</v>
      </c>
      <c r="G3183" s="1" t="s">
        <v>44</v>
      </c>
      <c r="H3183" s="45">
        <v>5</v>
      </c>
      <c r="I3183" s="106" t="s">
        <v>4004</v>
      </c>
      <c r="J3183" s="107" t="s">
        <v>1496</v>
      </c>
      <c r="K3183" s="107" t="s">
        <v>3935</v>
      </c>
      <c r="L3183" s="9">
        <v>50</v>
      </c>
      <c r="M3183" s="108">
        <v>250</v>
      </c>
      <c r="N3183" s="5" t="s">
        <v>12</v>
      </c>
      <c r="O3183" s="1" t="s">
        <v>3957</v>
      </c>
      <c r="P3183" s="107" t="s">
        <v>1496</v>
      </c>
      <c r="Q3183" s="1" t="s">
        <v>57</v>
      </c>
      <c r="R3183" s="16">
        <v>45627</v>
      </c>
      <c r="S3183" s="1" t="s">
        <v>4027</v>
      </c>
      <c r="T3183" s="62" t="s">
        <v>3936</v>
      </c>
    </row>
    <row r="3184" spans="1:20" ht="95.1" customHeight="1" x14ac:dyDescent="0.25">
      <c r="A3184" s="121" t="s">
        <v>2280</v>
      </c>
      <c r="B3184" s="107">
        <v>2450</v>
      </c>
      <c r="C3184" s="107" t="s">
        <v>1496</v>
      </c>
      <c r="D3184" s="107" t="s">
        <v>3594</v>
      </c>
      <c r="E3184" s="1" t="s">
        <v>887</v>
      </c>
      <c r="F3184" s="63" t="s">
        <v>1133</v>
      </c>
      <c r="G3184" s="1" t="s">
        <v>44</v>
      </c>
      <c r="H3184" s="45">
        <v>5</v>
      </c>
      <c r="I3184" s="106" t="s">
        <v>4004</v>
      </c>
      <c r="J3184" s="107" t="s">
        <v>1496</v>
      </c>
      <c r="K3184" s="107" t="s">
        <v>3935</v>
      </c>
      <c r="L3184" s="9">
        <v>78</v>
      </c>
      <c r="M3184" s="108">
        <v>390</v>
      </c>
      <c r="N3184" s="5" t="s">
        <v>12</v>
      </c>
      <c r="O3184" s="1" t="s">
        <v>3957</v>
      </c>
      <c r="P3184" s="107" t="s">
        <v>1496</v>
      </c>
      <c r="Q3184" s="1" t="s">
        <v>57</v>
      </c>
      <c r="R3184" s="16">
        <v>45627</v>
      </c>
      <c r="S3184" s="1" t="s">
        <v>4027</v>
      </c>
      <c r="T3184" s="62" t="s">
        <v>3936</v>
      </c>
    </row>
    <row r="3185" spans="1:20" ht="95.1" customHeight="1" x14ac:dyDescent="0.25">
      <c r="A3185" s="121" t="s">
        <v>2280</v>
      </c>
      <c r="B3185" s="107">
        <v>2450</v>
      </c>
      <c r="C3185" s="107" t="s">
        <v>1496</v>
      </c>
      <c r="D3185" s="107" t="s">
        <v>3595</v>
      </c>
      <c r="E3185" s="1" t="s">
        <v>887</v>
      </c>
      <c r="F3185" s="63" t="s">
        <v>1133</v>
      </c>
      <c r="G3185" s="1" t="s">
        <v>44</v>
      </c>
      <c r="H3185" s="45">
        <v>6</v>
      </c>
      <c r="I3185" s="106" t="s">
        <v>4004</v>
      </c>
      <c r="J3185" s="107" t="s">
        <v>1496</v>
      </c>
      <c r="K3185" s="107" t="s">
        <v>3935</v>
      </c>
      <c r="L3185" s="9">
        <v>1399</v>
      </c>
      <c r="M3185" s="108">
        <v>8394</v>
      </c>
      <c r="N3185" s="5" t="s">
        <v>12</v>
      </c>
      <c r="O3185" s="1" t="s">
        <v>3957</v>
      </c>
      <c r="P3185" s="107" t="s">
        <v>1496</v>
      </c>
      <c r="Q3185" s="1" t="s">
        <v>57</v>
      </c>
      <c r="R3185" s="16">
        <v>45627</v>
      </c>
      <c r="S3185" s="1" t="s">
        <v>4027</v>
      </c>
      <c r="T3185" s="62" t="s">
        <v>3936</v>
      </c>
    </row>
    <row r="3186" spans="1:20" ht="95.1" customHeight="1" x14ac:dyDescent="0.25">
      <c r="A3186" s="121" t="s">
        <v>2280</v>
      </c>
      <c r="B3186" s="107">
        <v>2450</v>
      </c>
      <c r="C3186" s="107" t="s">
        <v>1496</v>
      </c>
      <c r="D3186" s="107" t="s">
        <v>3596</v>
      </c>
      <c r="E3186" s="1" t="s">
        <v>887</v>
      </c>
      <c r="F3186" s="63" t="s">
        <v>1133</v>
      </c>
      <c r="G3186" s="1" t="s">
        <v>44</v>
      </c>
      <c r="H3186" s="45">
        <v>2</v>
      </c>
      <c r="I3186" s="106" t="s">
        <v>4004</v>
      </c>
      <c r="J3186" s="107" t="s">
        <v>1496</v>
      </c>
      <c r="K3186" s="107" t="s">
        <v>3935</v>
      </c>
      <c r="L3186" s="9">
        <v>159</v>
      </c>
      <c r="M3186" s="108">
        <v>318</v>
      </c>
      <c r="N3186" s="5" t="s">
        <v>12</v>
      </c>
      <c r="O3186" s="1" t="s">
        <v>3957</v>
      </c>
      <c r="P3186" s="107" t="s">
        <v>1496</v>
      </c>
      <c r="Q3186" s="1" t="s">
        <v>57</v>
      </c>
      <c r="R3186" s="16">
        <v>45627</v>
      </c>
      <c r="S3186" s="1" t="s">
        <v>4027</v>
      </c>
      <c r="T3186" s="62" t="s">
        <v>3936</v>
      </c>
    </row>
    <row r="3187" spans="1:20" ht="95.1" customHeight="1" x14ac:dyDescent="0.25">
      <c r="A3187" s="121" t="s">
        <v>2280</v>
      </c>
      <c r="B3187" s="107">
        <v>2450</v>
      </c>
      <c r="C3187" s="107" t="s">
        <v>1496</v>
      </c>
      <c r="D3187" s="107" t="s">
        <v>3597</v>
      </c>
      <c r="E3187" s="1" t="s">
        <v>2757</v>
      </c>
      <c r="F3187" s="63" t="s">
        <v>1133</v>
      </c>
      <c r="G3187" s="1" t="s">
        <v>44</v>
      </c>
      <c r="H3187" s="45">
        <v>60</v>
      </c>
      <c r="I3187" s="106" t="s">
        <v>3991</v>
      </c>
      <c r="J3187" s="107" t="s">
        <v>1496</v>
      </c>
      <c r="K3187" s="107" t="s">
        <v>3935</v>
      </c>
      <c r="L3187" s="9">
        <v>4366</v>
      </c>
      <c r="M3187" s="108">
        <v>261960</v>
      </c>
      <c r="N3187" s="5">
        <v>15001002</v>
      </c>
      <c r="O3187" s="1" t="s">
        <v>63</v>
      </c>
      <c r="P3187" s="107" t="s">
        <v>1496</v>
      </c>
      <c r="Q3187" s="1" t="s">
        <v>57</v>
      </c>
      <c r="R3187" s="16">
        <v>45627</v>
      </c>
      <c r="S3187" s="1" t="s">
        <v>4027</v>
      </c>
      <c r="T3187" s="62" t="s">
        <v>3936</v>
      </c>
    </row>
    <row r="3188" spans="1:20" ht="95.1" customHeight="1" x14ac:dyDescent="0.25">
      <c r="A3188" s="121" t="s">
        <v>2280</v>
      </c>
      <c r="B3188" s="107">
        <v>2450</v>
      </c>
      <c r="C3188" s="107" t="s">
        <v>1496</v>
      </c>
      <c r="D3188" s="107" t="s">
        <v>3598</v>
      </c>
      <c r="E3188" s="1" t="s">
        <v>2757</v>
      </c>
      <c r="F3188" s="63" t="s">
        <v>1133</v>
      </c>
      <c r="G3188" s="1" t="s">
        <v>44</v>
      </c>
      <c r="H3188" s="45">
        <v>6</v>
      </c>
      <c r="I3188" s="106" t="s">
        <v>3991</v>
      </c>
      <c r="J3188" s="107" t="s">
        <v>1496</v>
      </c>
      <c r="K3188" s="107" t="s">
        <v>3935</v>
      </c>
      <c r="L3188" s="9">
        <v>3606</v>
      </c>
      <c r="M3188" s="108">
        <v>21636</v>
      </c>
      <c r="N3188" s="5">
        <v>15001002</v>
      </c>
      <c r="O3188" s="1" t="s">
        <v>63</v>
      </c>
      <c r="P3188" s="107" t="s">
        <v>1496</v>
      </c>
      <c r="Q3188" s="1" t="s">
        <v>57</v>
      </c>
      <c r="R3188" s="16">
        <v>45627</v>
      </c>
      <c r="S3188" s="1" t="s">
        <v>4027</v>
      </c>
      <c r="T3188" s="62" t="s">
        <v>3936</v>
      </c>
    </row>
    <row r="3189" spans="1:20" ht="95.1" customHeight="1" x14ac:dyDescent="0.25">
      <c r="A3189" s="121" t="s">
        <v>2280</v>
      </c>
      <c r="B3189" s="107">
        <v>2450</v>
      </c>
      <c r="C3189" s="107" t="s">
        <v>1496</v>
      </c>
      <c r="D3189" s="107" t="s">
        <v>3599</v>
      </c>
      <c r="E3189" s="1" t="s">
        <v>887</v>
      </c>
      <c r="F3189" s="63" t="s">
        <v>1133</v>
      </c>
      <c r="G3189" s="1" t="s">
        <v>44</v>
      </c>
      <c r="H3189" s="45">
        <v>2</v>
      </c>
      <c r="I3189" s="106" t="s">
        <v>4004</v>
      </c>
      <c r="J3189" s="107" t="s">
        <v>1496</v>
      </c>
      <c r="K3189" s="107" t="s">
        <v>3935</v>
      </c>
      <c r="L3189" s="9">
        <v>266</v>
      </c>
      <c r="M3189" s="108">
        <v>532</v>
      </c>
      <c r="N3189" s="5" t="s">
        <v>12</v>
      </c>
      <c r="O3189" s="1" t="s">
        <v>3957</v>
      </c>
      <c r="P3189" s="107" t="s">
        <v>1496</v>
      </c>
      <c r="Q3189" s="1" t="s">
        <v>57</v>
      </c>
      <c r="R3189" s="16">
        <v>45627</v>
      </c>
      <c r="S3189" s="1" t="s">
        <v>4027</v>
      </c>
      <c r="T3189" s="62" t="s">
        <v>3936</v>
      </c>
    </row>
    <row r="3190" spans="1:20" ht="95.1" customHeight="1" x14ac:dyDescent="0.25">
      <c r="A3190" s="121" t="s">
        <v>2280</v>
      </c>
      <c r="B3190" s="107">
        <v>2450</v>
      </c>
      <c r="C3190" s="107" t="s">
        <v>1496</v>
      </c>
      <c r="D3190" s="107" t="s">
        <v>3600</v>
      </c>
      <c r="E3190" s="1" t="s">
        <v>887</v>
      </c>
      <c r="F3190" s="63" t="s">
        <v>1133</v>
      </c>
      <c r="G3190" s="1" t="s">
        <v>44</v>
      </c>
      <c r="H3190" s="45">
        <v>200</v>
      </c>
      <c r="I3190" s="106" t="s">
        <v>4004</v>
      </c>
      <c r="J3190" s="107" t="s">
        <v>1496</v>
      </c>
      <c r="K3190" s="107" t="s">
        <v>3935</v>
      </c>
      <c r="L3190" s="9">
        <v>134</v>
      </c>
      <c r="M3190" s="108">
        <v>26800</v>
      </c>
      <c r="N3190" s="5" t="s">
        <v>12</v>
      </c>
      <c r="O3190" s="1" t="s">
        <v>3957</v>
      </c>
      <c r="P3190" s="107" t="s">
        <v>1496</v>
      </c>
      <c r="Q3190" s="1" t="s">
        <v>57</v>
      </c>
      <c r="R3190" s="16">
        <v>45627</v>
      </c>
      <c r="S3190" s="1" t="s">
        <v>4027</v>
      </c>
      <c r="T3190" s="62" t="s">
        <v>3936</v>
      </c>
    </row>
    <row r="3191" spans="1:20" ht="95.1" customHeight="1" x14ac:dyDescent="0.25">
      <c r="A3191" s="121" t="s">
        <v>2280</v>
      </c>
      <c r="B3191" s="107">
        <v>2450</v>
      </c>
      <c r="C3191" s="107" t="s">
        <v>1496</v>
      </c>
      <c r="D3191" s="107" t="s">
        <v>3601</v>
      </c>
      <c r="E3191" s="1" t="s">
        <v>887</v>
      </c>
      <c r="F3191" s="63" t="s">
        <v>1133</v>
      </c>
      <c r="G3191" s="1" t="s">
        <v>44</v>
      </c>
      <c r="H3191" s="45">
        <v>100</v>
      </c>
      <c r="I3191" s="106" t="s">
        <v>4004</v>
      </c>
      <c r="J3191" s="107" t="s">
        <v>1496</v>
      </c>
      <c r="K3191" s="107" t="s">
        <v>3935</v>
      </c>
      <c r="L3191" s="9">
        <v>62</v>
      </c>
      <c r="M3191" s="108">
        <v>6200</v>
      </c>
      <c r="N3191" s="5" t="s">
        <v>12</v>
      </c>
      <c r="O3191" s="1" t="s">
        <v>3957</v>
      </c>
      <c r="P3191" s="107" t="s">
        <v>1496</v>
      </c>
      <c r="Q3191" s="1" t="s">
        <v>57</v>
      </c>
      <c r="R3191" s="16">
        <v>45627</v>
      </c>
      <c r="S3191" s="1" t="s">
        <v>4027</v>
      </c>
      <c r="T3191" s="62" t="s">
        <v>3936</v>
      </c>
    </row>
    <row r="3192" spans="1:20" ht="95.1" customHeight="1" x14ac:dyDescent="0.25">
      <c r="A3192" s="121" t="s">
        <v>2280</v>
      </c>
      <c r="B3192" s="107">
        <v>2450</v>
      </c>
      <c r="C3192" s="107" t="s">
        <v>1496</v>
      </c>
      <c r="D3192" s="107" t="s">
        <v>3602</v>
      </c>
      <c r="E3192" s="1" t="s">
        <v>887</v>
      </c>
      <c r="F3192" s="63" t="s">
        <v>1133</v>
      </c>
      <c r="G3192" s="1" t="s">
        <v>44</v>
      </c>
      <c r="H3192" s="45">
        <v>3</v>
      </c>
      <c r="I3192" s="106" t="s">
        <v>4004</v>
      </c>
      <c r="J3192" s="107" t="s">
        <v>1496</v>
      </c>
      <c r="K3192" s="107" t="s">
        <v>3935</v>
      </c>
      <c r="L3192" s="9">
        <v>225</v>
      </c>
      <c r="M3192" s="108">
        <v>675</v>
      </c>
      <c r="N3192" s="5" t="s">
        <v>12</v>
      </c>
      <c r="O3192" s="1" t="s">
        <v>3957</v>
      </c>
      <c r="P3192" s="107" t="s">
        <v>1496</v>
      </c>
      <c r="Q3192" s="1" t="s">
        <v>57</v>
      </c>
      <c r="R3192" s="16">
        <v>45627</v>
      </c>
      <c r="S3192" s="1" t="s">
        <v>4027</v>
      </c>
      <c r="T3192" s="62" t="s">
        <v>3936</v>
      </c>
    </row>
    <row r="3193" spans="1:20" ht="95.1" customHeight="1" x14ac:dyDescent="0.25">
      <c r="A3193" s="121" t="s">
        <v>2280</v>
      </c>
      <c r="B3193" s="107">
        <v>2450</v>
      </c>
      <c r="C3193" s="107" t="s">
        <v>1496</v>
      </c>
      <c r="D3193" s="107" t="s">
        <v>3603</v>
      </c>
      <c r="E3193" s="1" t="s">
        <v>887</v>
      </c>
      <c r="F3193" s="63" t="s">
        <v>1133</v>
      </c>
      <c r="G3193" s="1" t="s">
        <v>44</v>
      </c>
      <c r="H3193" s="45">
        <v>4</v>
      </c>
      <c r="I3193" s="106" t="s">
        <v>4004</v>
      </c>
      <c r="J3193" s="107" t="s">
        <v>1496</v>
      </c>
      <c r="K3193" s="107" t="s">
        <v>3935</v>
      </c>
      <c r="L3193" s="9">
        <v>120</v>
      </c>
      <c r="M3193" s="108">
        <v>480</v>
      </c>
      <c r="N3193" s="5" t="s">
        <v>12</v>
      </c>
      <c r="O3193" s="1" t="s">
        <v>3957</v>
      </c>
      <c r="P3193" s="107" t="s">
        <v>1496</v>
      </c>
      <c r="Q3193" s="1" t="s">
        <v>57</v>
      </c>
      <c r="R3193" s="16">
        <v>45627</v>
      </c>
      <c r="S3193" s="1" t="s">
        <v>4027</v>
      </c>
      <c r="T3193" s="62" t="s">
        <v>3936</v>
      </c>
    </row>
    <row r="3194" spans="1:20" ht="95.1" customHeight="1" x14ac:dyDescent="0.25">
      <c r="A3194" s="121" t="s">
        <v>2280</v>
      </c>
      <c r="B3194" s="107">
        <v>2450</v>
      </c>
      <c r="C3194" s="107" t="s">
        <v>1496</v>
      </c>
      <c r="D3194" s="107" t="s">
        <v>3604</v>
      </c>
      <c r="E3194" s="1" t="s">
        <v>887</v>
      </c>
      <c r="F3194" s="63" t="s">
        <v>1133</v>
      </c>
      <c r="G3194" s="1" t="s">
        <v>44</v>
      </c>
      <c r="H3194" s="45">
        <v>5</v>
      </c>
      <c r="I3194" s="106" t="s">
        <v>4004</v>
      </c>
      <c r="J3194" s="107" t="s">
        <v>1496</v>
      </c>
      <c r="K3194" s="107" t="s">
        <v>3935</v>
      </c>
      <c r="L3194" s="9">
        <v>152</v>
      </c>
      <c r="M3194" s="108">
        <v>760</v>
      </c>
      <c r="N3194" s="5" t="s">
        <v>12</v>
      </c>
      <c r="O3194" s="1" t="s">
        <v>3957</v>
      </c>
      <c r="P3194" s="107" t="s">
        <v>1496</v>
      </c>
      <c r="Q3194" s="1" t="s">
        <v>57</v>
      </c>
      <c r="R3194" s="16">
        <v>45627</v>
      </c>
      <c r="S3194" s="1" t="s">
        <v>4027</v>
      </c>
      <c r="T3194" s="62" t="s">
        <v>3936</v>
      </c>
    </row>
    <row r="3195" spans="1:20" ht="95.1" customHeight="1" x14ac:dyDescent="0.25">
      <c r="A3195" s="121" t="s">
        <v>2280</v>
      </c>
      <c r="B3195" s="107">
        <v>2450</v>
      </c>
      <c r="C3195" s="107" t="s">
        <v>1496</v>
      </c>
      <c r="D3195" s="107" t="s">
        <v>3605</v>
      </c>
      <c r="E3195" s="1" t="s">
        <v>887</v>
      </c>
      <c r="F3195" s="63" t="s">
        <v>1133</v>
      </c>
      <c r="G3195" s="1" t="s">
        <v>44</v>
      </c>
      <c r="H3195" s="45">
        <v>2</v>
      </c>
      <c r="I3195" s="106" t="s">
        <v>4004</v>
      </c>
      <c r="J3195" s="107" t="s">
        <v>1496</v>
      </c>
      <c r="K3195" s="107" t="s">
        <v>3935</v>
      </c>
      <c r="L3195" s="9">
        <v>148</v>
      </c>
      <c r="M3195" s="108">
        <v>296</v>
      </c>
      <c r="N3195" s="5" t="s">
        <v>12</v>
      </c>
      <c r="O3195" s="1" t="s">
        <v>3957</v>
      </c>
      <c r="P3195" s="107" t="s">
        <v>1496</v>
      </c>
      <c r="Q3195" s="1" t="s">
        <v>57</v>
      </c>
      <c r="R3195" s="16">
        <v>45627</v>
      </c>
      <c r="S3195" s="1" t="s">
        <v>4027</v>
      </c>
      <c r="T3195" s="62" t="s">
        <v>3936</v>
      </c>
    </row>
    <row r="3196" spans="1:20" ht="95.1" customHeight="1" x14ac:dyDescent="0.25">
      <c r="A3196" s="121" t="s">
        <v>2280</v>
      </c>
      <c r="B3196" s="107">
        <v>2450</v>
      </c>
      <c r="C3196" s="107" t="s">
        <v>1496</v>
      </c>
      <c r="D3196" s="107" t="s">
        <v>3606</v>
      </c>
      <c r="E3196" s="1" t="s">
        <v>887</v>
      </c>
      <c r="F3196" s="63" t="s">
        <v>1133</v>
      </c>
      <c r="G3196" s="1" t="s">
        <v>44</v>
      </c>
      <c r="H3196" s="45">
        <v>10</v>
      </c>
      <c r="I3196" s="106" t="s">
        <v>4004</v>
      </c>
      <c r="J3196" s="107" t="s">
        <v>1496</v>
      </c>
      <c r="K3196" s="107" t="s">
        <v>3935</v>
      </c>
      <c r="L3196" s="9">
        <v>375</v>
      </c>
      <c r="M3196" s="108">
        <v>3750</v>
      </c>
      <c r="N3196" s="5" t="s">
        <v>12</v>
      </c>
      <c r="O3196" s="1" t="s">
        <v>3957</v>
      </c>
      <c r="P3196" s="107" t="s">
        <v>1496</v>
      </c>
      <c r="Q3196" s="1" t="s">
        <v>57</v>
      </c>
      <c r="R3196" s="16">
        <v>45627</v>
      </c>
      <c r="S3196" s="1" t="s">
        <v>4027</v>
      </c>
      <c r="T3196" s="62" t="s">
        <v>3936</v>
      </c>
    </row>
    <row r="3197" spans="1:20" ht="95.1" customHeight="1" x14ac:dyDescent="0.25">
      <c r="A3197" s="121" t="s">
        <v>2280</v>
      </c>
      <c r="B3197" s="107">
        <v>2450</v>
      </c>
      <c r="C3197" s="107" t="s">
        <v>1496</v>
      </c>
      <c r="D3197" s="107" t="s">
        <v>3607</v>
      </c>
      <c r="E3197" s="1" t="s">
        <v>887</v>
      </c>
      <c r="F3197" s="63" t="s">
        <v>1133</v>
      </c>
      <c r="G3197" s="1" t="s">
        <v>44</v>
      </c>
      <c r="H3197" s="45">
        <v>30</v>
      </c>
      <c r="I3197" s="106" t="s">
        <v>4004</v>
      </c>
      <c r="J3197" s="107" t="s">
        <v>1496</v>
      </c>
      <c r="K3197" s="107" t="s">
        <v>3935</v>
      </c>
      <c r="L3197" s="9">
        <v>470</v>
      </c>
      <c r="M3197" s="108">
        <v>14100</v>
      </c>
      <c r="N3197" s="5" t="s">
        <v>12</v>
      </c>
      <c r="O3197" s="1" t="s">
        <v>3957</v>
      </c>
      <c r="P3197" s="107" t="s">
        <v>1496</v>
      </c>
      <c r="Q3197" s="1" t="s">
        <v>57</v>
      </c>
      <c r="R3197" s="16">
        <v>45627</v>
      </c>
      <c r="S3197" s="1" t="s">
        <v>4027</v>
      </c>
      <c r="T3197" s="62" t="s">
        <v>3936</v>
      </c>
    </row>
    <row r="3198" spans="1:20" ht="95.1" customHeight="1" x14ac:dyDescent="0.25">
      <c r="A3198" s="121" t="s">
        <v>2280</v>
      </c>
      <c r="B3198" s="107">
        <v>2450</v>
      </c>
      <c r="C3198" s="107" t="s">
        <v>1496</v>
      </c>
      <c r="D3198" s="107" t="s">
        <v>3608</v>
      </c>
      <c r="E3198" s="1" t="s">
        <v>887</v>
      </c>
      <c r="F3198" s="63" t="s">
        <v>1133</v>
      </c>
      <c r="G3198" s="1" t="s">
        <v>44</v>
      </c>
      <c r="H3198" s="45">
        <v>5</v>
      </c>
      <c r="I3198" s="106" t="s">
        <v>4004</v>
      </c>
      <c r="J3198" s="107" t="s">
        <v>1496</v>
      </c>
      <c r="K3198" s="107" t="s">
        <v>3935</v>
      </c>
      <c r="L3198" s="9">
        <v>285</v>
      </c>
      <c r="M3198" s="108">
        <v>1425</v>
      </c>
      <c r="N3198" s="5" t="s">
        <v>12</v>
      </c>
      <c r="O3198" s="1" t="s">
        <v>3957</v>
      </c>
      <c r="P3198" s="107" t="s">
        <v>1496</v>
      </c>
      <c r="Q3198" s="1" t="s">
        <v>57</v>
      </c>
      <c r="R3198" s="16">
        <v>45627</v>
      </c>
      <c r="S3198" s="1" t="s">
        <v>4027</v>
      </c>
      <c r="T3198" s="62" t="s">
        <v>3936</v>
      </c>
    </row>
    <row r="3199" spans="1:20" ht="95.1" customHeight="1" x14ac:dyDescent="0.25">
      <c r="A3199" s="121" t="s">
        <v>2280</v>
      </c>
      <c r="B3199" s="107">
        <v>2450</v>
      </c>
      <c r="C3199" s="107" t="s">
        <v>1496</v>
      </c>
      <c r="D3199" s="107" t="s">
        <v>3609</v>
      </c>
      <c r="E3199" s="1" t="s">
        <v>887</v>
      </c>
      <c r="F3199" s="63" t="s">
        <v>1133</v>
      </c>
      <c r="G3199" s="1" t="s">
        <v>44</v>
      </c>
      <c r="H3199" s="45">
        <v>200</v>
      </c>
      <c r="I3199" s="106" t="s">
        <v>4004</v>
      </c>
      <c r="J3199" s="107" t="s">
        <v>1496</v>
      </c>
      <c r="K3199" s="107" t="s">
        <v>3935</v>
      </c>
      <c r="L3199" s="9">
        <v>1450</v>
      </c>
      <c r="M3199" s="108">
        <v>290000</v>
      </c>
      <c r="N3199" s="5" t="s">
        <v>12</v>
      </c>
      <c r="O3199" s="1" t="s">
        <v>3957</v>
      </c>
      <c r="P3199" s="107" t="s">
        <v>1496</v>
      </c>
      <c r="Q3199" s="1" t="s">
        <v>57</v>
      </c>
      <c r="R3199" s="16">
        <v>45627</v>
      </c>
      <c r="S3199" s="1" t="s">
        <v>4027</v>
      </c>
      <c r="T3199" s="62" t="s">
        <v>3936</v>
      </c>
    </row>
    <row r="3200" spans="1:20" ht="95.1" customHeight="1" x14ac:dyDescent="0.25">
      <c r="A3200" s="121" t="s">
        <v>2280</v>
      </c>
      <c r="B3200" s="107">
        <v>2450</v>
      </c>
      <c r="C3200" s="107" t="s">
        <v>1496</v>
      </c>
      <c r="D3200" s="107" t="s">
        <v>3610</v>
      </c>
      <c r="E3200" s="1" t="s">
        <v>2757</v>
      </c>
      <c r="F3200" s="63" t="s">
        <v>1133</v>
      </c>
      <c r="G3200" s="1" t="s">
        <v>44</v>
      </c>
      <c r="H3200" s="45">
        <v>2</v>
      </c>
      <c r="I3200" s="106" t="s">
        <v>3991</v>
      </c>
      <c r="J3200" s="107" t="s">
        <v>1496</v>
      </c>
      <c r="K3200" s="107" t="s">
        <v>3935</v>
      </c>
      <c r="L3200" s="9">
        <v>5300</v>
      </c>
      <c r="M3200" s="108">
        <v>10600</v>
      </c>
      <c r="N3200" s="5">
        <v>15001002</v>
      </c>
      <c r="O3200" s="1" t="s">
        <v>63</v>
      </c>
      <c r="P3200" s="107" t="s">
        <v>1496</v>
      </c>
      <c r="Q3200" s="1" t="s">
        <v>57</v>
      </c>
      <c r="R3200" s="16">
        <v>45627</v>
      </c>
      <c r="S3200" s="1" t="s">
        <v>4027</v>
      </c>
      <c r="T3200" s="62" t="s">
        <v>3936</v>
      </c>
    </row>
    <row r="3201" spans="1:20" ht="95.1" customHeight="1" x14ac:dyDescent="0.25">
      <c r="A3201" s="121" t="s">
        <v>2280</v>
      </c>
      <c r="B3201" s="107">
        <v>2450</v>
      </c>
      <c r="C3201" s="107" t="s">
        <v>1496</v>
      </c>
      <c r="D3201" s="107" t="s">
        <v>3611</v>
      </c>
      <c r="E3201" s="1" t="s">
        <v>2757</v>
      </c>
      <c r="F3201" s="63" t="s">
        <v>1133</v>
      </c>
      <c r="G3201" s="1" t="s">
        <v>44</v>
      </c>
      <c r="H3201" s="45">
        <v>20</v>
      </c>
      <c r="I3201" s="106" t="s">
        <v>3991</v>
      </c>
      <c r="J3201" s="107" t="s">
        <v>1496</v>
      </c>
      <c r="K3201" s="107" t="s">
        <v>3935</v>
      </c>
      <c r="L3201" s="9">
        <v>6000</v>
      </c>
      <c r="M3201" s="108">
        <v>120000</v>
      </c>
      <c r="N3201" s="5">
        <v>15001002</v>
      </c>
      <c r="O3201" s="1" t="s">
        <v>63</v>
      </c>
      <c r="P3201" s="107" t="s">
        <v>1496</v>
      </c>
      <c r="Q3201" s="1" t="s">
        <v>57</v>
      </c>
      <c r="R3201" s="16">
        <v>45627</v>
      </c>
      <c r="S3201" s="1" t="s">
        <v>4027</v>
      </c>
      <c r="T3201" s="62" t="s">
        <v>3936</v>
      </c>
    </row>
    <row r="3202" spans="1:20" ht="95.1" customHeight="1" x14ac:dyDescent="0.25">
      <c r="A3202" s="121" t="s">
        <v>2280</v>
      </c>
      <c r="B3202" s="107">
        <v>2450</v>
      </c>
      <c r="C3202" s="107" t="s">
        <v>1496</v>
      </c>
      <c r="D3202" s="107" t="s">
        <v>3612</v>
      </c>
      <c r="E3202" s="1" t="s">
        <v>887</v>
      </c>
      <c r="F3202" s="63" t="s">
        <v>1133</v>
      </c>
      <c r="G3202" s="1" t="s">
        <v>44</v>
      </c>
      <c r="H3202" s="45">
        <v>2</v>
      </c>
      <c r="I3202" s="106" t="s">
        <v>4004</v>
      </c>
      <c r="J3202" s="107" t="s">
        <v>1496</v>
      </c>
      <c r="K3202" s="107" t="s">
        <v>3935</v>
      </c>
      <c r="L3202" s="9">
        <v>1900</v>
      </c>
      <c r="M3202" s="108">
        <v>3800</v>
      </c>
      <c r="N3202" s="5" t="s">
        <v>12</v>
      </c>
      <c r="O3202" s="1" t="s">
        <v>3957</v>
      </c>
      <c r="P3202" s="107" t="s">
        <v>1496</v>
      </c>
      <c r="Q3202" s="1" t="s">
        <v>57</v>
      </c>
      <c r="R3202" s="16">
        <v>45627</v>
      </c>
      <c r="S3202" s="1" t="s">
        <v>4027</v>
      </c>
      <c r="T3202" s="62" t="s">
        <v>3936</v>
      </c>
    </row>
    <row r="3203" spans="1:20" ht="95.1" customHeight="1" x14ac:dyDescent="0.25">
      <c r="A3203" s="121" t="s">
        <v>2280</v>
      </c>
      <c r="B3203" s="107">
        <v>2450</v>
      </c>
      <c r="C3203" s="107" t="s">
        <v>1496</v>
      </c>
      <c r="D3203" s="107" t="s">
        <v>3613</v>
      </c>
      <c r="E3203" s="1" t="s">
        <v>887</v>
      </c>
      <c r="F3203" s="63" t="s">
        <v>1133</v>
      </c>
      <c r="G3203" s="1" t="s">
        <v>44</v>
      </c>
      <c r="H3203" s="45">
        <v>30</v>
      </c>
      <c r="I3203" s="106" t="s">
        <v>4004</v>
      </c>
      <c r="J3203" s="107" t="s">
        <v>1496</v>
      </c>
      <c r="K3203" s="107" t="s">
        <v>3935</v>
      </c>
      <c r="L3203" s="9">
        <v>180</v>
      </c>
      <c r="M3203" s="108">
        <v>5400</v>
      </c>
      <c r="N3203" s="5" t="s">
        <v>12</v>
      </c>
      <c r="O3203" s="1" t="s">
        <v>3957</v>
      </c>
      <c r="P3203" s="107" t="s">
        <v>1496</v>
      </c>
      <c r="Q3203" s="1" t="s">
        <v>57</v>
      </c>
      <c r="R3203" s="16">
        <v>45627</v>
      </c>
      <c r="S3203" s="1" t="s">
        <v>4027</v>
      </c>
      <c r="T3203" s="62" t="s">
        <v>3936</v>
      </c>
    </row>
    <row r="3204" spans="1:20" ht="95.1" customHeight="1" x14ac:dyDescent="0.25">
      <c r="A3204" s="121" t="s">
        <v>2280</v>
      </c>
      <c r="B3204" s="107">
        <v>2450</v>
      </c>
      <c r="C3204" s="107" t="s">
        <v>1496</v>
      </c>
      <c r="D3204" s="107" t="s">
        <v>3614</v>
      </c>
      <c r="E3204" s="1" t="s">
        <v>887</v>
      </c>
      <c r="F3204" s="63" t="s">
        <v>1133</v>
      </c>
      <c r="G3204" s="1" t="s">
        <v>44</v>
      </c>
      <c r="H3204" s="45">
        <v>20</v>
      </c>
      <c r="I3204" s="106" t="s">
        <v>4004</v>
      </c>
      <c r="J3204" s="107" t="s">
        <v>1496</v>
      </c>
      <c r="K3204" s="107" t="s">
        <v>3935</v>
      </c>
      <c r="L3204" s="9">
        <v>185</v>
      </c>
      <c r="M3204" s="108">
        <v>3700</v>
      </c>
      <c r="N3204" s="5" t="s">
        <v>12</v>
      </c>
      <c r="O3204" s="1" t="s">
        <v>3957</v>
      </c>
      <c r="P3204" s="107" t="s">
        <v>1496</v>
      </c>
      <c r="Q3204" s="1" t="s">
        <v>57</v>
      </c>
      <c r="R3204" s="16">
        <v>45627</v>
      </c>
      <c r="S3204" s="1" t="s">
        <v>4027</v>
      </c>
      <c r="T3204" s="62" t="s">
        <v>3936</v>
      </c>
    </row>
    <row r="3205" spans="1:20" ht="95.1" customHeight="1" x14ac:dyDescent="0.25">
      <c r="A3205" s="121" t="s">
        <v>2280</v>
      </c>
      <c r="B3205" s="107">
        <v>2450</v>
      </c>
      <c r="C3205" s="107" t="s">
        <v>1496</v>
      </c>
      <c r="D3205" s="107" t="s">
        <v>3615</v>
      </c>
      <c r="E3205" s="1" t="s">
        <v>887</v>
      </c>
      <c r="F3205" s="63" t="s">
        <v>1133</v>
      </c>
      <c r="G3205" s="1" t="s">
        <v>44</v>
      </c>
      <c r="H3205" s="45">
        <v>2</v>
      </c>
      <c r="I3205" s="106" t="s">
        <v>4004</v>
      </c>
      <c r="J3205" s="107" t="s">
        <v>1496</v>
      </c>
      <c r="K3205" s="107" t="s">
        <v>3935</v>
      </c>
      <c r="L3205" s="9">
        <v>340</v>
      </c>
      <c r="M3205" s="108">
        <v>680</v>
      </c>
      <c r="N3205" s="5" t="s">
        <v>12</v>
      </c>
      <c r="O3205" s="1" t="s">
        <v>3957</v>
      </c>
      <c r="P3205" s="107" t="s">
        <v>1496</v>
      </c>
      <c r="Q3205" s="1" t="s">
        <v>57</v>
      </c>
      <c r="R3205" s="16">
        <v>45627</v>
      </c>
      <c r="S3205" s="1" t="s">
        <v>4027</v>
      </c>
      <c r="T3205" s="62" t="s">
        <v>3936</v>
      </c>
    </row>
    <row r="3206" spans="1:20" ht="95.1" customHeight="1" x14ac:dyDescent="0.25">
      <c r="A3206" s="121" t="s">
        <v>2280</v>
      </c>
      <c r="B3206" s="107">
        <v>2450</v>
      </c>
      <c r="C3206" s="107" t="s">
        <v>1496</v>
      </c>
      <c r="D3206" s="107" t="s">
        <v>3616</v>
      </c>
      <c r="E3206" s="1" t="s">
        <v>2757</v>
      </c>
      <c r="F3206" s="63" t="s">
        <v>1133</v>
      </c>
      <c r="G3206" s="1" t="s">
        <v>44</v>
      </c>
      <c r="H3206" s="45">
        <v>20</v>
      </c>
      <c r="I3206" s="106" t="s">
        <v>3991</v>
      </c>
      <c r="J3206" s="107" t="s">
        <v>1496</v>
      </c>
      <c r="K3206" s="107" t="s">
        <v>3935</v>
      </c>
      <c r="L3206" s="9">
        <v>8700</v>
      </c>
      <c r="M3206" s="108">
        <v>174000</v>
      </c>
      <c r="N3206" s="5">
        <v>15001002</v>
      </c>
      <c r="O3206" s="1" t="s">
        <v>63</v>
      </c>
      <c r="P3206" s="107" t="s">
        <v>1496</v>
      </c>
      <c r="Q3206" s="1" t="s">
        <v>57</v>
      </c>
      <c r="R3206" s="16">
        <v>45627</v>
      </c>
      <c r="S3206" s="1" t="s">
        <v>4027</v>
      </c>
      <c r="T3206" s="62" t="s">
        <v>3936</v>
      </c>
    </row>
    <row r="3207" spans="1:20" ht="95.1" customHeight="1" x14ac:dyDescent="0.25">
      <c r="A3207" s="121" t="s">
        <v>2280</v>
      </c>
      <c r="B3207" s="107">
        <v>2450</v>
      </c>
      <c r="C3207" s="107" t="s">
        <v>1496</v>
      </c>
      <c r="D3207" s="107" t="s">
        <v>3617</v>
      </c>
      <c r="E3207" s="1" t="s">
        <v>2757</v>
      </c>
      <c r="F3207" s="63" t="s">
        <v>1133</v>
      </c>
      <c r="G3207" s="1" t="s">
        <v>44</v>
      </c>
      <c r="H3207" s="45">
        <v>10</v>
      </c>
      <c r="I3207" s="106" t="s">
        <v>3991</v>
      </c>
      <c r="J3207" s="107" t="s">
        <v>1496</v>
      </c>
      <c r="K3207" s="107" t="s">
        <v>3935</v>
      </c>
      <c r="L3207" s="9">
        <v>1300</v>
      </c>
      <c r="M3207" s="108">
        <v>13000</v>
      </c>
      <c r="N3207" s="5">
        <v>15001002</v>
      </c>
      <c r="O3207" s="1" t="s">
        <v>63</v>
      </c>
      <c r="P3207" s="107" t="s">
        <v>1496</v>
      </c>
      <c r="Q3207" s="1" t="s">
        <v>57</v>
      </c>
      <c r="R3207" s="16">
        <v>45627</v>
      </c>
      <c r="S3207" s="1" t="s">
        <v>4027</v>
      </c>
      <c r="T3207" s="62" t="s">
        <v>3936</v>
      </c>
    </row>
    <row r="3208" spans="1:20" ht="95.1" customHeight="1" x14ac:dyDescent="0.25">
      <c r="A3208" s="121" t="s">
        <v>2280</v>
      </c>
      <c r="B3208" s="107">
        <v>2450</v>
      </c>
      <c r="C3208" s="107" t="s">
        <v>1496</v>
      </c>
      <c r="D3208" s="107" t="s">
        <v>3618</v>
      </c>
      <c r="E3208" s="1" t="s">
        <v>887</v>
      </c>
      <c r="F3208" s="63" t="s">
        <v>1133</v>
      </c>
      <c r="G3208" s="1" t="s">
        <v>44</v>
      </c>
      <c r="H3208" s="45">
        <v>15</v>
      </c>
      <c r="I3208" s="106" t="s">
        <v>4004</v>
      </c>
      <c r="J3208" s="107" t="s">
        <v>1496</v>
      </c>
      <c r="K3208" s="107" t="s">
        <v>3935</v>
      </c>
      <c r="L3208" s="9">
        <v>170</v>
      </c>
      <c r="M3208" s="108">
        <v>2550</v>
      </c>
      <c r="N3208" s="5" t="s">
        <v>12</v>
      </c>
      <c r="O3208" s="1" t="s">
        <v>3957</v>
      </c>
      <c r="P3208" s="107" t="s">
        <v>1496</v>
      </c>
      <c r="Q3208" s="1" t="s">
        <v>57</v>
      </c>
      <c r="R3208" s="16">
        <v>45627</v>
      </c>
      <c r="S3208" s="1" t="s">
        <v>4027</v>
      </c>
      <c r="T3208" s="62" t="s">
        <v>3936</v>
      </c>
    </row>
    <row r="3209" spans="1:20" ht="95.1" customHeight="1" x14ac:dyDescent="0.25">
      <c r="A3209" s="121" t="s">
        <v>2280</v>
      </c>
      <c r="B3209" s="107">
        <v>2450</v>
      </c>
      <c r="C3209" s="107" t="s">
        <v>1496</v>
      </c>
      <c r="D3209" s="107" t="s">
        <v>3619</v>
      </c>
      <c r="E3209" s="1" t="s">
        <v>887</v>
      </c>
      <c r="F3209" s="63" t="s">
        <v>1133</v>
      </c>
      <c r="G3209" s="1" t="s">
        <v>44</v>
      </c>
      <c r="H3209" s="45">
        <v>30</v>
      </c>
      <c r="I3209" s="106" t="s">
        <v>4004</v>
      </c>
      <c r="J3209" s="107" t="s">
        <v>1496</v>
      </c>
      <c r="K3209" s="107" t="s">
        <v>3935</v>
      </c>
      <c r="L3209" s="9">
        <v>420</v>
      </c>
      <c r="M3209" s="108">
        <v>12600</v>
      </c>
      <c r="N3209" s="5" t="s">
        <v>12</v>
      </c>
      <c r="O3209" s="1" t="s">
        <v>3957</v>
      </c>
      <c r="P3209" s="107" t="s">
        <v>1496</v>
      </c>
      <c r="Q3209" s="1" t="s">
        <v>57</v>
      </c>
      <c r="R3209" s="16">
        <v>45627</v>
      </c>
      <c r="S3209" s="1" t="s">
        <v>4027</v>
      </c>
      <c r="T3209" s="62" t="s">
        <v>3936</v>
      </c>
    </row>
    <row r="3210" spans="1:20" ht="95.1" customHeight="1" x14ac:dyDescent="0.25">
      <c r="A3210" s="121" t="s">
        <v>2280</v>
      </c>
      <c r="B3210" s="107">
        <v>2450</v>
      </c>
      <c r="C3210" s="107" t="s">
        <v>1496</v>
      </c>
      <c r="D3210" s="107" t="s">
        <v>3620</v>
      </c>
      <c r="E3210" s="1" t="s">
        <v>887</v>
      </c>
      <c r="F3210" s="63" t="s">
        <v>1133</v>
      </c>
      <c r="G3210" s="1" t="s">
        <v>44</v>
      </c>
      <c r="H3210" s="45">
        <v>5</v>
      </c>
      <c r="I3210" s="106" t="s">
        <v>4004</v>
      </c>
      <c r="J3210" s="107" t="s">
        <v>1496</v>
      </c>
      <c r="K3210" s="107" t="s">
        <v>3935</v>
      </c>
      <c r="L3210" s="9">
        <v>440</v>
      </c>
      <c r="M3210" s="108">
        <v>2200</v>
      </c>
      <c r="N3210" s="5" t="s">
        <v>12</v>
      </c>
      <c r="O3210" s="1" t="s">
        <v>3957</v>
      </c>
      <c r="P3210" s="107" t="s">
        <v>1496</v>
      </c>
      <c r="Q3210" s="1" t="s">
        <v>57</v>
      </c>
      <c r="R3210" s="16">
        <v>45627</v>
      </c>
      <c r="S3210" s="1" t="s">
        <v>4027</v>
      </c>
      <c r="T3210" s="62" t="s">
        <v>3936</v>
      </c>
    </row>
    <row r="3211" spans="1:20" ht="95.1" customHeight="1" x14ac:dyDescent="0.25">
      <c r="A3211" s="121" t="s">
        <v>2280</v>
      </c>
      <c r="B3211" s="107">
        <v>2450</v>
      </c>
      <c r="C3211" s="107" t="s">
        <v>1496</v>
      </c>
      <c r="D3211" s="107" t="s">
        <v>3621</v>
      </c>
      <c r="E3211" s="1" t="s">
        <v>887</v>
      </c>
      <c r="F3211" s="63" t="s">
        <v>1133</v>
      </c>
      <c r="G3211" s="1" t="s">
        <v>44</v>
      </c>
      <c r="H3211" s="45">
        <v>5</v>
      </c>
      <c r="I3211" s="106" t="s">
        <v>4004</v>
      </c>
      <c r="J3211" s="107" t="s">
        <v>1496</v>
      </c>
      <c r="K3211" s="107" t="s">
        <v>3935</v>
      </c>
      <c r="L3211" s="9">
        <v>160</v>
      </c>
      <c r="M3211" s="108">
        <v>800</v>
      </c>
      <c r="N3211" s="5" t="s">
        <v>12</v>
      </c>
      <c r="O3211" s="1" t="s">
        <v>3957</v>
      </c>
      <c r="P3211" s="107" t="s">
        <v>1496</v>
      </c>
      <c r="Q3211" s="1" t="s">
        <v>57</v>
      </c>
      <c r="R3211" s="16">
        <v>45627</v>
      </c>
      <c r="S3211" s="1" t="s">
        <v>4027</v>
      </c>
      <c r="T3211" s="62" t="s">
        <v>3936</v>
      </c>
    </row>
    <row r="3212" spans="1:20" ht="95.1" customHeight="1" x14ac:dyDescent="0.25">
      <c r="A3212" s="121" t="s">
        <v>2280</v>
      </c>
      <c r="B3212" s="107">
        <v>2450</v>
      </c>
      <c r="C3212" s="107" t="s">
        <v>1496</v>
      </c>
      <c r="D3212" s="107" t="s">
        <v>3622</v>
      </c>
      <c r="E3212" s="1" t="s">
        <v>2757</v>
      </c>
      <c r="F3212" s="63" t="s">
        <v>1133</v>
      </c>
      <c r="G3212" s="1" t="s">
        <v>44</v>
      </c>
      <c r="H3212" s="45">
        <v>4</v>
      </c>
      <c r="I3212" s="106" t="s">
        <v>3991</v>
      </c>
      <c r="J3212" s="107" t="s">
        <v>1496</v>
      </c>
      <c r="K3212" s="107" t="s">
        <v>3937</v>
      </c>
      <c r="L3212" s="9">
        <v>36000</v>
      </c>
      <c r="M3212" s="108">
        <v>144000</v>
      </c>
      <c r="N3212" s="5">
        <v>15001002</v>
      </c>
      <c r="O3212" s="1" t="s">
        <v>63</v>
      </c>
      <c r="P3212" s="107" t="s">
        <v>1496</v>
      </c>
      <c r="Q3212" s="1" t="s">
        <v>57</v>
      </c>
      <c r="R3212" s="16">
        <v>45627</v>
      </c>
      <c r="S3212" s="1" t="s">
        <v>4027</v>
      </c>
      <c r="T3212" s="62" t="s">
        <v>3936</v>
      </c>
    </row>
    <row r="3213" spans="1:20" ht="95.1" customHeight="1" x14ac:dyDescent="0.25">
      <c r="A3213" s="121" t="s">
        <v>2280</v>
      </c>
      <c r="B3213" s="107">
        <v>2450</v>
      </c>
      <c r="C3213" s="107" t="s">
        <v>1496</v>
      </c>
      <c r="D3213" s="107" t="s">
        <v>3623</v>
      </c>
      <c r="E3213" s="1" t="s">
        <v>887</v>
      </c>
      <c r="F3213" s="63">
        <v>8530025200005</v>
      </c>
      <c r="G3213" s="1" t="s">
        <v>44</v>
      </c>
      <c r="H3213" s="45">
        <v>4000</v>
      </c>
      <c r="I3213" s="106" t="s">
        <v>3961</v>
      </c>
      <c r="J3213" s="107" t="s">
        <v>1496</v>
      </c>
      <c r="K3213" s="107" t="s">
        <v>3960</v>
      </c>
      <c r="L3213" s="9">
        <v>3.46</v>
      </c>
      <c r="M3213" s="108">
        <v>13840</v>
      </c>
      <c r="N3213" s="5" t="s">
        <v>34</v>
      </c>
      <c r="O3213" s="1" t="s">
        <v>3962</v>
      </c>
      <c r="P3213" s="107" t="s">
        <v>1496</v>
      </c>
      <c r="Q3213" s="107" t="s">
        <v>226</v>
      </c>
      <c r="R3213" s="16">
        <v>45536</v>
      </c>
      <c r="S3213" s="1" t="s">
        <v>2776</v>
      </c>
      <c r="T3213" s="62" t="s">
        <v>3938</v>
      </c>
    </row>
    <row r="3214" spans="1:20" ht="95.1" customHeight="1" x14ac:dyDescent="0.25">
      <c r="A3214" s="121" t="s">
        <v>2280</v>
      </c>
      <c r="B3214" s="107">
        <v>2450</v>
      </c>
      <c r="C3214" s="107" t="s">
        <v>1496</v>
      </c>
      <c r="D3214" s="107" t="s">
        <v>3624</v>
      </c>
      <c r="E3214" s="1" t="s">
        <v>887</v>
      </c>
      <c r="F3214" s="63">
        <v>1114457</v>
      </c>
      <c r="G3214" s="1" t="s">
        <v>44</v>
      </c>
      <c r="H3214" s="45">
        <v>10000</v>
      </c>
      <c r="I3214" s="106" t="s">
        <v>3961</v>
      </c>
      <c r="J3214" s="107" t="s">
        <v>1496</v>
      </c>
      <c r="K3214" s="107" t="s">
        <v>3960</v>
      </c>
      <c r="L3214" s="9">
        <v>2.27</v>
      </c>
      <c r="M3214" s="108">
        <v>22700</v>
      </c>
      <c r="N3214" s="5" t="s">
        <v>34</v>
      </c>
      <c r="O3214" s="1" t="s">
        <v>3962</v>
      </c>
      <c r="P3214" s="107" t="s">
        <v>1496</v>
      </c>
      <c r="Q3214" s="107" t="s">
        <v>226</v>
      </c>
      <c r="R3214" s="16">
        <v>45536</v>
      </c>
      <c r="S3214" s="1" t="s">
        <v>2776</v>
      </c>
      <c r="T3214" s="62" t="s">
        <v>3938</v>
      </c>
    </row>
    <row r="3215" spans="1:20" ht="95.1" customHeight="1" x14ac:dyDescent="0.25">
      <c r="A3215" s="121" t="s">
        <v>2280</v>
      </c>
      <c r="B3215" s="107">
        <v>2450</v>
      </c>
      <c r="C3215" s="107" t="s">
        <v>1496</v>
      </c>
      <c r="D3215" s="107" t="s">
        <v>3625</v>
      </c>
      <c r="E3215" s="1" t="s">
        <v>887</v>
      </c>
      <c r="F3215" s="63">
        <v>1080868</v>
      </c>
      <c r="G3215" s="1" t="s">
        <v>44</v>
      </c>
      <c r="H3215" s="45">
        <v>200</v>
      </c>
      <c r="I3215" s="106" t="s">
        <v>3961</v>
      </c>
      <c r="J3215" s="107" t="s">
        <v>1496</v>
      </c>
      <c r="K3215" s="107" t="s">
        <v>3960</v>
      </c>
      <c r="L3215" s="9">
        <v>11.61</v>
      </c>
      <c r="M3215" s="108">
        <v>2322</v>
      </c>
      <c r="N3215" s="5" t="s">
        <v>34</v>
      </c>
      <c r="O3215" s="1" t="s">
        <v>3962</v>
      </c>
      <c r="P3215" s="107" t="s">
        <v>1496</v>
      </c>
      <c r="Q3215" s="107" t="s">
        <v>226</v>
      </c>
      <c r="R3215" s="16">
        <v>45536</v>
      </c>
      <c r="S3215" s="1" t="s">
        <v>2776</v>
      </c>
      <c r="T3215" s="62" t="s">
        <v>3938</v>
      </c>
    </row>
    <row r="3216" spans="1:20" ht="95.1" customHeight="1" x14ac:dyDescent="0.25">
      <c r="A3216" s="121" t="s">
        <v>2280</v>
      </c>
      <c r="B3216" s="107">
        <v>2450</v>
      </c>
      <c r="C3216" s="107" t="s">
        <v>1496</v>
      </c>
      <c r="D3216" s="107" t="s">
        <v>3626</v>
      </c>
      <c r="E3216" s="1" t="s">
        <v>887</v>
      </c>
      <c r="F3216" s="63">
        <v>1080871</v>
      </c>
      <c r="G3216" s="1" t="s">
        <v>44</v>
      </c>
      <c r="H3216" s="45">
        <v>300</v>
      </c>
      <c r="I3216" s="106" t="s">
        <v>3961</v>
      </c>
      <c r="J3216" s="107" t="s">
        <v>1496</v>
      </c>
      <c r="K3216" s="107" t="s">
        <v>3960</v>
      </c>
      <c r="L3216" s="9">
        <v>11.8</v>
      </c>
      <c r="M3216" s="108">
        <v>3540</v>
      </c>
      <c r="N3216" s="5" t="s">
        <v>34</v>
      </c>
      <c r="O3216" s="1" t="s">
        <v>3962</v>
      </c>
      <c r="P3216" s="107" t="s">
        <v>1496</v>
      </c>
      <c r="Q3216" s="107" t="s">
        <v>226</v>
      </c>
      <c r="R3216" s="16">
        <v>45536</v>
      </c>
      <c r="S3216" s="1" t="s">
        <v>2776</v>
      </c>
      <c r="T3216" s="62" t="s">
        <v>3938</v>
      </c>
    </row>
    <row r="3217" spans="1:20" ht="95.1" customHeight="1" x14ac:dyDescent="0.25">
      <c r="A3217" s="121" t="s">
        <v>2280</v>
      </c>
      <c r="B3217" s="107">
        <v>2450</v>
      </c>
      <c r="C3217" s="107" t="s">
        <v>1496</v>
      </c>
      <c r="D3217" s="107" t="s">
        <v>3627</v>
      </c>
      <c r="E3217" s="1" t="s">
        <v>887</v>
      </c>
      <c r="F3217" s="63">
        <v>1080872</v>
      </c>
      <c r="G3217" s="1" t="s">
        <v>44</v>
      </c>
      <c r="H3217" s="45">
        <v>500</v>
      </c>
      <c r="I3217" s="106" t="s">
        <v>3961</v>
      </c>
      <c r="J3217" s="107" t="s">
        <v>1496</v>
      </c>
      <c r="K3217" s="107" t="s">
        <v>3960</v>
      </c>
      <c r="L3217" s="9">
        <v>15.94</v>
      </c>
      <c r="M3217" s="108">
        <v>7970</v>
      </c>
      <c r="N3217" s="5" t="s">
        <v>4155</v>
      </c>
      <c r="O3217" s="1" t="s">
        <v>3962</v>
      </c>
      <c r="P3217" s="107" t="s">
        <v>1496</v>
      </c>
      <c r="Q3217" s="107" t="s">
        <v>226</v>
      </c>
      <c r="R3217" s="16">
        <v>45536</v>
      </c>
      <c r="S3217" s="1" t="s">
        <v>2776</v>
      </c>
      <c r="T3217" s="62" t="s">
        <v>3938</v>
      </c>
    </row>
    <row r="3218" spans="1:20" ht="95.1" customHeight="1" x14ac:dyDescent="0.25">
      <c r="A3218" s="121" t="s">
        <v>2280</v>
      </c>
      <c r="B3218" s="107">
        <v>2450</v>
      </c>
      <c r="C3218" s="107" t="s">
        <v>1496</v>
      </c>
      <c r="D3218" s="107" t="s">
        <v>3628</v>
      </c>
      <c r="E3218" s="1" t="s">
        <v>887</v>
      </c>
      <c r="F3218" s="63">
        <v>1080873</v>
      </c>
      <c r="G3218" s="1" t="s">
        <v>44</v>
      </c>
      <c r="H3218" s="45">
        <v>500</v>
      </c>
      <c r="I3218" s="106" t="s">
        <v>3961</v>
      </c>
      <c r="J3218" s="107" t="s">
        <v>1496</v>
      </c>
      <c r="K3218" s="107" t="s">
        <v>3960</v>
      </c>
      <c r="L3218" s="9">
        <v>13.32</v>
      </c>
      <c r="M3218" s="108">
        <v>6660</v>
      </c>
      <c r="N3218" s="5" t="s">
        <v>34</v>
      </c>
      <c r="O3218" s="1" t="s">
        <v>3962</v>
      </c>
      <c r="P3218" s="107" t="s">
        <v>1496</v>
      </c>
      <c r="Q3218" s="107" t="s">
        <v>226</v>
      </c>
      <c r="R3218" s="16">
        <v>45536</v>
      </c>
      <c r="S3218" s="1" t="s">
        <v>2776</v>
      </c>
      <c r="T3218" s="62" t="s">
        <v>3938</v>
      </c>
    </row>
    <row r="3219" spans="1:20" ht="95.1" customHeight="1" x14ac:dyDescent="0.25">
      <c r="A3219" s="121" t="s">
        <v>2280</v>
      </c>
      <c r="B3219" s="107">
        <v>2450</v>
      </c>
      <c r="C3219" s="107" t="s">
        <v>1496</v>
      </c>
      <c r="D3219" s="107" t="s">
        <v>3629</v>
      </c>
      <c r="E3219" s="1" t="s">
        <v>887</v>
      </c>
      <c r="F3219" s="63">
        <v>1114456</v>
      </c>
      <c r="G3219" s="1" t="s">
        <v>44</v>
      </c>
      <c r="H3219" s="45">
        <v>4000</v>
      </c>
      <c r="I3219" s="106" t="s">
        <v>3961</v>
      </c>
      <c r="J3219" s="107" t="s">
        <v>1496</v>
      </c>
      <c r="K3219" s="107" t="s">
        <v>3960</v>
      </c>
      <c r="L3219" s="9">
        <v>16.38</v>
      </c>
      <c r="M3219" s="108">
        <v>65520</v>
      </c>
      <c r="N3219" s="5" t="s">
        <v>34</v>
      </c>
      <c r="O3219" s="1" t="s">
        <v>3962</v>
      </c>
      <c r="P3219" s="107" t="s">
        <v>1496</v>
      </c>
      <c r="Q3219" s="107" t="s">
        <v>226</v>
      </c>
      <c r="R3219" s="16">
        <v>45536</v>
      </c>
      <c r="S3219" s="1" t="s">
        <v>2776</v>
      </c>
      <c r="T3219" s="62" t="s">
        <v>3938</v>
      </c>
    </row>
    <row r="3220" spans="1:20" ht="95.1" customHeight="1" x14ac:dyDescent="0.25">
      <c r="A3220" s="121" t="s">
        <v>2280</v>
      </c>
      <c r="B3220" s="107">
        <v>2450</v>
      </c>
      <c r="C3220" s="107" t="s">
        <v>1496</v>
      </c>
      <c r="D3220" s="107" t="s">
        <v>3630</v>
      </c>
      <c r="E3220" s="1" t="s">
        <v>887</v>
      </c>
      <c r="F3220" s="63">
        <v>8530175700001</v>
      </c>
      <c r="G3220" s="1" t="s">
        <v>44</v>
      </c>
      <c r="H3220" s="45">
        <v>3000</v>
      </c>
      <c r="I3220" s="106" t="s">
        <v>3961</v>
      </c>
      <c r="J3220" s="107" t="s">
        <v>1496</v>
      </c>
      <c r="K3220" s="107" t="s">
        <v>3960</v>
      </c>
      <c r="L3220" s="9">
        <v>11.7</v>
      </c>
      <c r="M3220" s="108">
        <v>35100</v>
      </c>
      <c r="N3220" s="5" t="s">
        <v>34</v>
      </c>
      <c r="O3220" s="1" t="s">
        <v>3962</v>
      </c>
      <c r="P3220" s="107" t="s">
        <v>1496</v>
      </c>
      <c r="Q3220" s="107" t="s">
        <v>226</v>
      </c>
      <c r="R3220" s="16">
        <v>45536</v>
      </c>
      <c r="S3220" s="1" t="s">
        <v>2776</v>
      </c>
      <c r="T3220" s="62" t="s">
        <v>3938</v>
      </c>
    </row>
    <row r="3221" spans="1:20" ht="95.1" customHeight="1" x14ac:dyDescent="0.25">
      <c r="A3221" s="121" t="s">
        <v>2280</v>
      </c>
      <c r="B3221" s="107">
        <v>2450</v>
      </c>
      <c r="C3221" s="107" t="s">
        <v>1496</v>
      </c>
      <c r="D3221" s="107" t="s">
        <v>3631</v>
      </c>
      <c r="E3221" s="1" t="s">
        <v>887</v>
      </c>
      <c r="F3221" s="63">
        <v>8530002450002</v>
      </c>
      <c r="G3221" s="1" t="s">
        <v>44</v>
      </c>
      <c r="H3221" s="45">
        <v>300</v>
      </c>
      <c r="I3221" s="106" t="s">
        <v>3961</v>
      </c>
      <c r="J3221" s="107" t="s">
        <v>1496</v>
      </c>
      <c r="K3221" s="107" t="s">
        <v>3960</v>
      </c>
      <c r="L3221" s="9">
        <v>5.15</v>
      </c>
      <c r="M3221" s="108">
        <v>1545</v>
      </c>
      <c r="N3221" s="5" t="s">
        <v>34</v>
      </c>
      <c r="O3221" s="1" t="s">
        <v>3962</v>
      </c>
      <c r="P3221" s="107" t="s">
        <v>1496</v>
      </c>
      <c r="Q3221" s="107" t="s">
        <v>226</v>
      </c>
      <c r="R3221" s="16">
        <v>45536</v>
      </c>
      <c r="S3221" s="1" t="s">
        <v>2776</v>
      </c>
      <c r="T3221" s="62" t="s">
        <v>3938</v>
      </c>
    </row>
    <row r="3222" spans="1:20" ht="95.1" customHeight="1" x14ac:dyDescent="0.25">
      <c r="A3222" s="121" t="s">
        <v>2280</v>
      </c>
      <c r="B3222" s="107">
        <v>2450</v>
      </c>
      <c r="C3222" s="107" t="s">
        <v>1496</v>
      </c>
      <c r="D3222" s="107" t="s">
        <v>3632</v>
      </c>
      <c r="E3222" s="1" t="s">
        <v>887</v>
      </c>
      <c r="F3222" s="63">
        <v>8520002700002</v>
      </c>
      <c r="G3222" s="1" t="s">
        <v>44</v>
      </c>
      <c r="H3222" s="45">
        <v>4000</v>
      </c>
      <c r="I3222" s="106" t="s">
        <v>3961</v>
      </c>
      <c r="J3222" s="107" t="s">
        <v>1496</v>
      </c>
      <c r="K3222" s="107" t="s">
        <v>3960</v>
      </c>
      <c r="L3222" s="9">
        <v>2.5</v>
      </c>
      <c r="M3222" s="108">
        <v>10000</v>
      </c>
      <c r="N3222" s="5" t="s">
        <v>34</v>
      </c>
      <c r="O3222" s="1" t="s">
        <v>3962</v>
      </c>
      <c r="P3222" s="107" t="s">
        <v>1496</v>
      </c>
      <c r="Q3222" s="107" t="s">
        <v>226</v>
      </c>
      <c r="R3222" s="16">
        <v>45536</v>
      </c>
      <c r="S3222" s="1" t="s">
        <v>2776</v>
      </c>
      <c r="T3222" s="62" t="s">
        <v>3938</v>
      </c>
    </row>
    <row r="3223" spans="1:20" ht="95.1" customHeight="1" x14ac:dyDescent="0.25">
      <c r="A3223" s="121" t="s">
        <v>2280</v>
      </c>
      <c r="B3223" s="107">
        <v>2450</v>
      </c>
      <c r="C3223" s="107" t="s">
        <v>1496</v>
      </c>
      <c r="D3223" s="107" t="s">
        <v>3633</v>
      </c>
      <c r="E3223" s="1" t="s">
        <v>887</v>
      </c>
      <c r="F3223" s="63">
        <v>1013885</v>
      </c>
      <c r="G3223" s="1" t="s">
        <v>44</v>
      </c>
      <c r="H3223" s="45">
        <v>4000</v>
      </c>
      <c r="I3223" s="106" t="s">
        <v>3961</v>
      </c>
      <c r="J3223" s="107" t="s">
        <v>1496</v>
      </c>
      <c r="K3223" s="107" t="s">
        <v>3960</v>
      </c>
      <c r="L3223" s="9">
        <v>6.54</v>
      </c>
      <c r="M3223" s="108">
        <v>26160</v>
      </c>
      <c r="N3223" s="5" t="s">
        <v>34</v>
      </c>
      <c r="O3223" s="1" t="s">
        <v>3962</v>
      </c>
      <c r="P3223" s="107" t="s">
        <v>1496</v>
      </c>
      <c r="Q3223" s="107" t="s">
        <v>226</v>
      </c>
      <c r="R3223" s="16">
        <v>45536</v>
      </c>
      <c r="S3223" s="1" t="s">
        <v>2776</v>
      </c>
      <c r="T3223" s="62" t="s">
        <v>3938</v>
      </c>
    </row>
    <row r="3224" spans="1:20" ht="95.1" customHeight="1" x14ac:dyDescent="0.25">
      <c r="A3224" s="121" t="s">
        <v>2280</v>
      </c>
      <c r="B3224" s="107">
        <v>2450</v>
      </c>
      <c r="C3224" s="107" t="s">
        <v>1496</v>
      </c>
      <c r="D3224" s="107" t="s">
        <v>3634</v>
      </c>
      <c r="E3224" s="1" t="s">
        <v>887</v>
      </c>
      <c r="F3224" s="63">
        <v>7940000340001</v>
      </c>
      <c r="G3224" s="1" t="s">
        <v>44</v>
      </c>
      <c r="H3224" s="45">
        <v>600</v>
      </c>
      <c r="I3224" s="106" t="s">
        <v>3961</v>
      </c>
      <c r="J3224" s="107" t="s">
        <v>1496</v>
      </c>
      <c r="K3224" s="107" t="s">
        <v>3960</v>
      </c>
      <c r="L3224" s="9">
        <v>10.39</v>
      </c>
      <c r="M3224" s="108">
        <v>6234</v>
      </c>
      <c r="N3224" s="5" t="s">
        <v>34</v>
      </c>
      <c r="O3224" s="1" t="s">
        <v>3962</v>
      </c>
      <c r="P3224" s="107" t="s">
        <v>1496</v>
      </c>
      <c r="Q3224" s="107" t="s">
        <v>226</v>
      </c>
      <c r="R3224" s="16">
        <v>45536</v>
      </c>
      <c r="S3224" s="1" t="s">
        <v>2776</v>
      </c>
      <c r="T3224" s="62" t="s">
        <v>3938</v>
      </c>
    </row>
    <row r="3225" spans="1:20" ht="95.1" customHeight="1" x14ac:dyDescent="0.25">
      <c r="A3225" s="121" t="s">
        <v>2280</v>
      </c>
      <c r="B3225" s="107">
        <v>2450</v>
      </c>
      <c r="C3225" s="107" t="s">
        <v>1496</v>
      </c>
      <c r="D3225" s="107" t="s">
        <v>3635</v>
      </c>
      <c r="E3225" s="1" t="s">
        <v>887</v>
      </c>
      <c r="F3225" s="63">
        <v>8520002490001</v>
      </c>
      <c r="G3225" s="1" t="s">
        <v>44</v>
      </c>
      <c r="H3225" s="45">
        <v>5000</v>
      </c>
      <c r="I3225" s="106" t="s">
        <v>3961</v>
      </c>
      <c r="J3225" s="107" t="s">
        <v>1496</v>
      </c>
      <c r="K3225" s="107" t="s">
        <v>3960</v>
      </c>
      <c r="L3225" s="9">
        <v>2.48</v>
      </c>
      <c r="M3225" s="108">
        <v>12400</v>
      </c>
      <c r="N3225" s="5" t="s">
        <v>34</v>
      </c>
      <c r="O3225" s="1" t="s">
        <v>3962</v>
      </c>
      <c r="P3225" s="107" t="s">
        <v>1496</v>
      </c>
      <c r="Q3225" s="107" t="s">
        <v>226</v>
      </c>
      <c r="R3225" s="16">
        <v>45536</v>
      </c>
      <c r="S3225" s="1" t="s">
        <v>2776</v>
      </c>
      <c r="T3225" s="62" t="s">
        <v>3938</v>
      </c>
    </row>
    <row r="3226" spans="1:20" ht="95.1" customHeight="1" x14ac:dyDescent="0.25">
      <c r="A3226" s="121" t="s">
        <v>2280</v>
      </c>
      <c r="B3226" s="107">
        <v>2450</v>
      </c>
      <c r="C3226" s="107" t="s">
        <v>1496</v>
      </c>
      <c r="D3226" s="107" t="s">
        <v>3636</v>
      </c>
      <c r="E3226" s="1" t="s">
        <v>887</v>
      </c>
      <c r="F3226" s="63">
        <v>1006143</v>
      </c>
      <c r="G3226" s="1" t="s">
        <v>44</v>
      </c>
      <c r="H3226" s="45">
        <v>25000</v>
      </c>
      <c r="I3226" s="106" t="s">
        <v>3961</v>
      </c>
      <c r="J3226" s="107" t="s">
        <v>1496</v>
      </c>
      <c r="K3226" s="107" t="s">
        <v>3960</v>
      </c>
      <c r="L3226" s="9">
        <v>5.6</v>
      </c>
      <c r="M3226" s="108">
        <v>140000</v>
      </c>
      <c r="N3226" s="5" t="s">
        <v>34</v>
      </c>
      <c r="O3226" s="1" t="s">
        <v>3962</v>
      </c>
      <c r="P3226" s="107" t="s">
        <v>1496</v>
      </c>
      <c r="Q3226" s="107" t="s">
        <v>226</v>
      </c>
      <c r="R3226" s="16">
        <v>45536</v>
      </c>
      <c r="S3226" s="1" t="s">
        <v>2776</v>
      </c>
      <c r="T3226" s="62" t="s">
        <v>3938</v>
      </c>
    </row>
    <row r="3227" spans="1:20" ht="95.1" customHeight="1" x14ac:dyDescent="0.25">
      <c r="A3227" s="121" t="s">
        <v>2280</v>
      </c>
      <c r="B3227" s="107">
        <v>2450</v>
      </c>
      <c r="C3227" s="107" t="s">
        <v>1496</v>
      </c>
      <c r="D3227" s="107" t="s">
        <v>3637</v>
      </c>
      <c r="E3227" s="1" t="s">
        <v>887</v>
      </c>
      <c r="F3227" s="63">
        <v>1081793</v>
      </c>
      <c r="G3227" s="1" t="s">
        <v>44</v>
      </c>
      <c r="H3227" s="45">
        <v>20000</v>
      </c>
      <c r="I3227" s="106" t="s">
        <v>3961</v>
      </c>
      <c r="J3227" s="107" t="s">
        <v>1496</v>
      </c>
      <c r="K3227" s="107" t="s">
        <v>3960</v>
      </c>
      <c r="L3227" s="9">
        <v>2.88</v>
      </c>
      <c r="M3227" s="108">
        <v>57600</v>
      </c>
      <c r="N3227" s="5" t="s">
        <v>34</v>
      </c>
      <c r="O3227" s="1" t="s">
        <v>3962</v>
      </c>
      <c r="P3227" s="107" t="s">
        <v>1496</v>
      </c>
      <c r="Q3227" s="107" t="s">
        <v>226</v>
      </c>
      <c r="R3227" s="16">
        <v>45536</v>
      </c>
      <c r="S3227" s="1" t="s">
        <v>2776</v>
      </c>
      <c r="T3227" s="62" t="s">
        <v>3938</v>
      </c>
    </row>
    <row r="3228" spans="1:20" ht="95.1" customHeight="1" x14ac:dyDescent="0.25">
      <c r="A3228" s="121" t="s">
        <v>2280</v>
      </c>
      <c r="B3228" s="107">
        <v>2450</v>
      </c>
      <c r="C3228" s="107" t="s">
        <v>1496</v>
      </c>
      <c r="D3228" s="107" t="s">
        <v>3638</v>
      </c>
      <c r="E3228" s="1" t="s">
        <v>887</v>
      </c>
      <c r="F3228" s="63">
        <v>33903017</v>
      </c>
      <c r="G3228" s="1" t="s">
        <v>44</v>
      </c>
      <c r="H3228" s="45">
        <v>10000</v>
      </c>
      <c r="I3228" s="106" t="s">
        <v>3961</v>
      </c>
      <c r="J3228" s="107" t="s">
        <v>1496</v>
      </c>
      <c r="K3228" s="107" t="s">
        <v>3960</v>
      </c>
      <c r="L3228" s="9">
        <v>2.48</v>
      </c>
      <c r="M3228" s="108">
        <v>24800</v>
      </c>
      <c r="N3228" s="5" t="s">
        <v>34</v>
      </c>
      <c r="O3228" s="1" t="s">
        <v>3962</v>
      </c>
      <c r="P3228" s="107" t="s">
        <v>1496</v>
      </c>
      <c r="Q3228" s="107" t="s">
        <v>226</v>
      </c>
      <c r="R3228" s="16">
        <v>45536</v>
      </c>
      <c r="S3228" s="1" t="s">
        <v>2776</v>
      </c>
      <c r="T3228" s="62" t="s">
        <v>3938</v>
      </c>
    </row>
    <row r="3229" spans="1:20" ht="95.1" customHeight="1" x14ac:dyDescent="0.25">
      <c r="A3229" s="121" t="s">
        <v>2280</v>
      </c>
      <c r="B3229" s="107">
        <v>2450</v>
      </c>
      <c r="C3229" s="107" t="s">
        <v>1496</v>
      </c>
      <c r="D3229" s="107" t="s">
        <v>3639</v>
      </c>
      <c r="E3229" s="1" t="s">
        <v>887</v>
      </c>
      <c r="F3229" s="63">
        <v>7940060200001</v>
      </c>
      <c r="G3229" s="1" t="s">
        <v>44</v>
      </c>
      <c r="H3229" s="45">
        <v>500</v>
      </c>
      <c r="I3229" s="106" t="s">
        <v>3961</v>
      </c>
      <c r="J3229" s="107" t="s">
        <v>1496</v>
      </c>
      <c r="K3229" s="107" t="s">
        <v>3960</v>
      </c>
      <c r="L3229" s="9">
        <v>7.4</v>
      </c>
      <c r="M3229" s="108">
        <v>3700</v>
      </c>
      <c r="N3229" s="5" t="s">
        <v>34</v>
      </c>
      <c r="O3229" s="1" t="s">
        <v>3962</v>
      </c>
      <c r="P3229" s="107" t="s">
        <v>1496</v>
      </c>
      <c r="Q3229" s="107" t="s">
        <v>226</v>
      </c>
      <c r="R3229" s="16">
        <v>45536</v>
      </c>
      <c r="S3229" s="1" t="s">
        <v>2776</v>
      </c>
      <c r="T3229" s="62" t="s">
        <v>3938</v>
      </c>
    </row>
    <row r="3230" spans="1:20" ht="95.1" customHeight="1" x14ac:dyDescent="0.25">
      <c r="A3230" s="121" t="s">
        <v>2280</v>
      </c>
      <c r="B3230" s="107">
        <v>2450</v>
      </c>
      <c r="C3230" s="107" t="s">
        <v>1496</v>
      </c>
      <c r="D3230" s="107" t="s">
        <v>3640</v>
      </c>
      <c r="E3230" s="1" t="s">
        <v>887</v>
      </c>
      <c r="F3230" s="63">
        <v>1009674</v>
      </c>
      <c r="G3230" s="1" t="s">
        <v>44</v>
      </c>
      <c r="H3230" s="45">
        <v>6000</v>
      </c>
      <c r="I3230" s="106" t="s">
        <v>3961</v>
      </c>
      <c r="J3230" s="107" t="s">
        <v>1496</v>
      </c>
      <c r="K3230" s="107" t="s">
        <v>3960</v>
      </c>
      <c r="L3230" s="9">
        <v>4.1399999999999997</v>
      </c>
      <c r="M3230" s="108">
        <v>24840</v>
      </c>
      <c r="N3230" s="5" t="s">
        <v>34</v>
      </c>
      <c r="O3230" s="1" t="s">
        <v>3962</v>
      </c>
      <c r="P3230" s="107" t="s">
        <v>1496</v>
      </c>
      <c r="Q3230" s="107" t="s">
        <v>226</v>
      </c>
      <c r="R3230" s="16">
        <v>45536</v>
      </c>
      <c r="S3230" s="1" t="s">
        <v>2776</v>
      </c>
      <c r="T3230" s="62" t="s">
        <v>3938</v>
      </c>
    </row>
    <row r="3231" spans="1:20" ht="95.1" customHeight="1" x14ac:dyDescent="0.25">
      <c r="A3231" s="121" t="s">
        <v>2280</v>
      </c>
      <c r="B3231" s="107">
        <v>2450</v>
      </c>
      <c r="C3231" s="107" t="s">
        <v>1496</v>
      </c>
      <c r="D3231" s="107" t="s">
        <v>3641</v>
      </c>
      <c r="E3231" s="1" t="s">
        <v>887</v>
      </c>
      <c r="F3231" s="63">
        <v>1092066</v>
      </c>
      <c r="G3231" s="1" t="s">
        <v>44</v>
      </c>
      <c r="H3231" s="45">
        <v>400</v>
      </c>
      <c r="I3231" s="106" t="s">
        <v>3961</v>
      </c>
      <c r="J3231" s="107" t="s">
        <v>1496</v>
      </c>
      <c r="K3231" s="107" t="s">
        <v>3960</v>
      </c>
      <c r="L3231" s="9">
        <v>4.4400000000000004</v>
      </c>
      <c r="M3231" s="108">
        <v>1776</v>
      </c>
      <c r="N3231" s="5" t="s">
        <v>34</v>
      </c>
      <c r="O3231" s="1" t="s">
        <v>3962</v>
      </c>
      <c r="P3231" s="107" t="s">
        <v>1496</v>
      </c>
      <c r="Q3231" s="107" t="s">
        <v>226</v>
      </c>
      <c r="R3231" s="16">
        <v>45536</v>
      </c>
      <c r="S3231" s="1" t="s">
        <v>2776</v>
      </c>
      <c r="T3231" s="62" t="s">
        <v>3938</v>
      </c>
    </row>
    <row r="3232" spans="1:20" ht="95.1" customHeight="1" x14ac:dyDescent="0.25">
      <c r="A3232" s="121" t="s">
        <v>2280</v>
      </c>
      <c r="B3232" s="107">
        <v>2450</v>
      </c>
      <c r="C3232" s="107" t="s">
        <v>1496</v>
      </c>
      <c r="D3232" s="107" t="s">
        <v>3642</v>
      </c>
      <c r="E3232" s="1" t="s">
        <v>887</v>
      </c>
      <c r="F3232" s="63">
        <v>6135044100006</v>
      </c>
      <c r="G3232" s="1" t="s">
        <v>3042</v>
      </c>
      <c r="H3232" s="45">
        <v>600</v>
      </c>
      <c r="I3232" s="106" t="s">
        <v>3961</v>
      </c>
      <c r="J3232" s="107" t="s">
        <v>1496</v>
      </c>
      <c r="K3232" s="107" t="s">
        <v>3960</v>
      </c>
      <c r="L3232" s="9">
        <v>4.16</v>
      </c>
      <c r="M3232" s="108">
        <v>2496</v>
      </c>
      <c r="N3232" s="5" t="s">
        <v>34</v>
      </c>
      <c r="O3232" s="1" t="s">
        <v>3962</v>
      </c>
      <c r="P3232" s="107" t="s">
        <v>1496</v>
      </c>
      <c r="Q3232" s="107" t="s">
        <v>226</v>
      </c>
      <c r="R3232" s="16">
        <v>45536</v>
      </c>
      <c r="S3232" s="1" t="s">
        <v>2776</v>
      </c>
      <c r="T3232" s="62" t="s">
        <v>3938</v>
      </c>
    </row>
    <row r="3233" spans="1:20" ht="95.1" customHeight="1" x14ac:dyDescent="0.25">
      <c r="A3233" s="121" t="s">
        <v>2280</v>
      </c>
      <c r="B3233" s="107">
        <v>2450</v>
      </c>
      <c r="C3233" s="107" t="s">
        <v>1496</v>
      </c>
      <c r="D3233" s="107" t="s">
        <v>3643</v>
      </c>
      <c r="E3233" s="1" t="s">
        <v>887</v>
      </c>
      <c r="F3233" s="63">
        <v>1114470</v>
      </c>
      <c r="G3233" s="1" t="s">
        <v>44</v>
      </c>
      <c r="H3233" s="45">
        <v>200</v>
      </c>
      <c r="I3233" s="106" t="s">
        <v>3961</v>
      </c>
      <c r="J3233" s="107" t="s">
        <v>1496</v>
      </c>
      <c r="K3233" s="107" t="s">
        <v>3960</v>
      </c>
      <c r="L3233" s="9">
        <v>15.02</v>
      </c>
      <c r="M3233" s="108">
        <v>3004</v>
      </c>
      <c r="N3233" s="5" t="s">
        <v>34</v>
      </c>
      <c r="O3233" s="1" t="s">
        <v>3962</v>
      </c>
      <c r="P3233" s="107" t="s">
        <v>1496</v>
      </c>
      <c r="Q3233" s="107" t="s">
        <v>226</v>
      </c>
      <c r="R3233" s="16">
        <v>45536</v>
      </c>
      <c r="S3233" s="1" t="s">
        <v>2776</v>
      </c>
      <c r="T3233" s="62" t="s">
        <v>3938</v>
      </c>
    </row>
    <row r="3234" spans="1:20" ht="95.1" customHeight="1" x14ac:dyDescent="0.25">
      <c r="A3234" s="121" t="s">
        <v>2280</v>
      </c>
      <c r="B3234" s="107">
        <v>2450</v>
      </c>
      <c r="C3234" s="107" t="s">
        <v>1496</v>
      </c>
      <c r="D3234" s="107" t="s">
        <v>3644</v>
      </c>
      <c r="E3234" s="1" t="s">
        <v>887</v>
      </c>
      <c r="F3234" s="63">
        <v>1115734</v>
      </c>
      <c r="G3234" s="1" t="s">
        <v>44</v>
      </c>
      <c r="H3234" s="45">
        <v>300</v>
      </c>
      <c r="I3234" s="106" t="s">
        <v>3961</v>
      </c>
      <c r="J3234" s="107" t="s">
        <v>1496</v>
      </c>
      <c r="K3234" s="107" t="s">
        <v>3960</v>
      </c>
      <c r="L3234" s="9">
        <v>3.01</v>
      </c>
      <c r="M3234" s="108">
        <v>903</v>
      </c>
      <c r="N3234" s="5" t="s">
        <v>34</v>
      </c>
      <c r="O3234" s="1" t="s">
        <v>3962</v>
      </c>
      <c r="P3234" s="107" t="s">
        <v>1496</v>
      </c>
      <c r="Q3234" s="107" t="s">
        <v>226</v>
      </c>
      <c r="R3234" s="16">
        <v>45536</v>
      </c>
      <c r="S3234" s="1" t="s">
        <v>2776</v>
      </c>
      <c r="T3234" s="62" t="s">
        <v>3938</v>
      </c>
    </row>
    <row r="3235" spans="1:20" ht="95.1" customHeight="1" x14ac:dyDescent="0.25">
      <c r="A3235" s="121" t="s">
        <v>2280</v>
      </c>
      <c r="B3235" s="107">
        <v>2450</v>
      </c>
      <c r="C3235" s="107" t="s">
        <v>1496</v>
      </c>
      <c r="D3235" s="107" t="s">
        <v>3645</v>
      </c>
      <c r="E3235" s="1" t="s">
        <v>887</v>
      </c>
      <c r="F3235" s="63">
        <v>1115736</v>
      </c>
      <c r="G3235" s="1" t="s">
        <v>44</v>
      </c>
      <c r="H3235" s="45">
        <v>10</v>
      </c>
      <c r="I3235" s="106" t="s">
        <v>3961</v>
      </c>
      <c r="J3235" s="107" t="s">
        <v>1496</v>
      </c>
      <c r="K3235" s="107" t="s">
        <v>3960</v>
      </c>
      <c r="L3235" s="9">
        <v>143.53</v>
      </c>
      <c r="M3235" s="108">
        <v>1435.3</v>
      </c>
      <c r="N3235" s="5" t="s">
        <v>34</v>
      </c>
      <c r="O3235" s="1" t="s">
        <v>3962</v>
      </c>
      <c r="P3235" s="107" t="s">
        <v>1496</v>
      </c>
      <c r="Q3235" s="107" t="s">
        <v>226</v>
      </c>
      <c r="R3235" s="16">
        <v>45536</v>
      </c>
      <c r="S3235" s="1" t="s">
        <v>2776</v>
      </c>
      <c r="T3235" s="62" t="s">
        <v>3938</v>
      </c>
    </row>
    <row r="3236" spans="1:20" ht="95.1" customHeight="1" x14ac:dyDescent="0.25">
      <c r="A3236" s="121" t="s">
        <v>2280</v>
      </c>
      <c r="B3236" s="107">
        <v>2450</v>
      </c>
      <c r="C3236" s="107" t="s">
        <v>1496</v>
      </c>
      <c r="D3236" s="107" t="s">
        <v>3646</v>
      </c>
      <c r="E3236" s="1" t="s">
        <v>887</v>
      </c>
      <c r="F3236" s="63">
        <v>1114460</v>
      </c>
      <c r="G3236" s="1" t="s">
        <v>44</v>
      </c>
      <c r="H3236" s="45">
        <v>10</v>
      </c>
      <c r="I3236" s="106" t="s">
        <v>3961</v>
      </c>
      <c r="J3236" s="107" t="s">
        <v>1496</v>
      </c>
      <c r="K3236" s="107" t="s">
        <v>3960</v>
      </c>
      <c r="L3236" s="9">
        <v>75</v>
      </c>
      <c r="M3236" s="108">
        <v>750</v>
      </c>
      <c r="N3236" s="5" t="s">
        <v>34</v>
      </c>
      <c r="O3236" s="1" t="s">
        <v>3962</v>
      </c>
      <c r="P3236" s="107" t="s">
        <v>1496</v>
      </c>
      <c r="Q3236" s="107" t="s">
        <v>226</v>
      </c>
      <c r="R3236" s="16">
        <v>45536</v>
      </c>
      <c r="S3236" s="1" t="s">
        <v>2776</v>
      </c>
      <c r="T3236" s="62" t="s">
        <v>3938</v>
      </c>
    </row>
    <row r="3237" spans="1:20" ht="95.1" customHeight="1" x14ac:dyDescent="0.25">
      <c r="A3237" s="121" t="s">
        <v>2280</v>
      </c>
      <c r="B3237" s="107">
        <v>2450</v>
      </c>
      <c r="C3237" s="107" t="s">
        <v>1496</v>
      </c>
      <c r="D3237" s="107" t="s">
        <v>3647</v>
      </c>
      <c r="E3237" s="1" t="s">
        <v>887</v>
      </c>
      <c r="F3237" s="63">
        <v>1115738</v>
      </c>
      <c r="G3237" s="1" t="s">
        <v>44</v>
      </c>
      <c r="H3237" s="45">
        <v>40</v>
      </c>
      <c r="I3237" s="106" t="s">
        <v>3961</v>
      </c>
      <c r="J3237" s="107" t="s">
        <v>1496</v>
      </c>
      <c r="K3237" s="107" t="s">
        <v>3960</v>
      </c>
      <c r="L3237" s="9">
        <v>46.88</v>
      </c>
      <c r="M3237" s="108">
        <v>1875.2</v>
      </c>
      <c r="N3237" s="5" t="s">
        <v>34</v>
      </c>
      <c r="O3237" s="1" t="s">
        <v>3962</v>
      </c>
      <c r="P3237" s="107" t="s">
        <v>1496</v>
      </c>
      <c r="Q3237" s="107" t="s">
        <v>226</v>
      </c>
      <c r="R3237" s="16">
        <v>45536</v>
      </c>
      <c r="S3237" s="1" t="s">
        <v>2776</v>
      </c>
      <c r="T3237" s="62" t="s">
        <v>3938</v>
      </c>
    </row>
    <row r="3238" spans="1:20" ht="95.1" customHeight="1" x14ac:dyDescent="0.25">
      <c r="A3238" s="121" t="s">
        <v>2280</v>
      </c>
      <c r="B3238" s="107">
        <v>2450</v>
      </c>
      <c r="C3238" s="107" t="s">
        <v>1496</v>
      </c>
      <c r="D3238" s="107" t="s">
        <v>3648</v>
      </c>
      <c r="E3238" s="1" t="s">
        <v>887</v>
      </c>
      <c r="F3238" s="63">
        <v>1115740</v>
      </c>
      <c r="G3238" s="1" t="s">
        <v>44</v>
      </c>
      <c r="H3238" s="45">
        <v>60</v>
      </c>
      <c r="I3238" s="106" t="s">
        <v>3961</v>
      </c>
      <c r="J3238" s="107" t="s">
        <v>1496</v>
      </c>
      <c r="K3238" s="107" t="s">
        <v>3960</v>
      </c>
      <c r="L3238" s="9">
        <v>46.88</v>
      </c>
      <c r="M3238" s="108">
        <v>2812.8</v>
      </c>
      <c r="N3238" s="5" t="s">
        <v>34</v>
      </c>
      <c r="O3238" s="1" t="s">
        <v>3962</v>
      </c>
      <c r="P3238" s="107" t="s">
        <v>1496</v>
      </c>
      <c r="Q3238" s="107" t="s">
        <v>226</v>
      </c>
      <c r="R3238" s="16">
        <v>45536</v>
      </c>
      <c r="S3238" s="1" t="s">
        <v>2776</v>
      </c>
      <c r="T3238" s="62" t="s">
        <v>3938</v>
      </c>
    </row>
    <row r="3239" spans="1:20" ht="95.1" customHeight="1" x14ac:dyDescent="0.25">
      <c r="A3239" s="121" t="s">
        <v>2280</v>
      </c>
      <c r="B3239" s="107">
        <v>2450</v>
      </c>
      <c r="C3239" s="107" t="s">
        <v>1496</v>
      </c>
      <c r="D3239" s="107" t="s">
        <v>3649</v>
      </c>
      <c r="E3239" s="1" t="s">
        <v>887</v>
      </c>
      <c r="F3239" s="63">
        <v>1115741</v>
      </c>
      <c r="G3239" s="1" t="s">
        <v>44</v>
      </c>
      <c r="H3239" s="45">
        <v>40</v>
      </c>
      <c r="I3239" s="106" t="s">
        <v>3961</v>
      </c>
      <c r="J3239" s="107" t="s">
        <v>1496</v>
      </c>
      <c r="K3239" s="107" t="s">
        <v>3960</v>
      </c>
      <c r="L3239" s="9">
        <v>46.88</v>
      </c>
      <c r="M3239" s="108">
        <v>1875.2</v>
      </c>
      <c r="N3239" s="5" t="s">
        <v>34</v>
      </c>
      <c r="O3239" s="1" t="s">
        <v>3962</v>
      </c>
      <c r="P3239" s="107" t="s">
        <v>1496</v>
      </c>
      <c r="Q3239" s="107" t="s">
        <v>226</v>
      </c>
      <c r="R3239" s="16">
        <v>45536</v>
      </c>
      <c r="S3239" s="1" t="s">
        <v>2776</v>
      </c>
      <c r="T3239" s="62" t="s">
        <v>3938</v>
      </c>
    </row>
    <row r="3240" spans="1:20" ht="95.1" customHeight="1" x14ac:dyDescent="0.25">
      <c r="A3240" s="121" t="s">
        <v>2280</v>
      </c>
      <c r="B3240" s="107">
        <v>2450</v>
      </c>
      <c r="C3240" s="107" t="s">
        <v>1496</v>
      </c>
      <c r="D3240" s="107" t="s">
        <v>3650</v>
      </c>
      <c r="E3240" s="1" t="s">
        <v>887</v>
      </c>
      <c r="F3240" s="63">
        <v>1013970</v>
      </c>
      <c r="G3240" s="1" t="s">
        <v>44</v>
      </c>
      <c r="H3240" s="45">
        <v>200</v>
      </c>
      <c r="I3240" s="106" t="s">
        <v>3961</v>
      </c>
      <c r="J3240" s="107" t="s">
        <v>1496</v>
      </c>
      <c r="K3240" s="107" t="s">
        <v>3960</v>
      </c>
      <c r="L3240" s="9">
        <v>9.14</v>
      </c>
      <c r="M3240" s="108">
        <v>1828</v>
      </c>
      <c r="N3240" s="5" t="s">
        <v>34</v>
      </c>
      <c r="O3240" s="1" t="s">
        <v>3962</v>
      </c>
      <c r="P3240" s="107" t="s">
        <v>1496</v>
      </c>
      <c r="Q3240" s="107" t="s">
        <v>226</v>
      </c>
      <c r="R3240" s="16">
        <v>45536</v>
      </c>
      <c r="S3240" s="1" t="s">
        <v>2776</v>
      </c>
      <c r="T3240" s="62" t="s">
        <v>3938</v>
      </c>
    </row>
    <row r="3241" spans="1:20" ht="95.1" customHeight="1" x14ac:dyDescent="0.25">
      <c r="A3241" s="121" t="s">
        <v>2280</v>
      </c>
      <c r="B3241" s="107">
        <v>2450</v>
      </c>
      <c r="C3241" s="107" t="s">
        <v>1496</v>
      </c>
      <c r="D3241" s="107" t="s">
        <v>3651</v>
      </c>
      <c r="E3241" s="1" t="s">
        <v>887</v>
      </c>
      <c r="F3241" s="63">
        <v>1114471</v>
      </c>
      <c r="G3241" s="1" t="s">
        <v>44</v>
      </c>
      <c r="H3241" s="45">
        <v>50</v>
      </c>
      <c r="I3241" s="106" t="s">
        <v>3961</v>
      </c>
      <c r="J3241" s="107" t="s">
        <v>1496</v>
      </c>
      <c r="K3241" s="107" t="s">
        <v>3960</v>
      </c>
      <c r="L3241" s="9">
        <v>6.2</v>
      </c>
      <c r="M3241" s="108">
        <v>310</v>
      </c>
      <c r="N3241" s="5" t="s">
        <v>34</v>
      </c>
      <c r="O3241" s="1" t="s">
        <v>3962</v>
      </c>
      <c r="P3241" s="107" t="s">
        <v>1496</v>
      </c>
      <c r="Q3241" s="107" t="s">
        <v>226</v>
      </c>
      <c r="R3241" s="16">
        <v>45536</v>
      </c>
      <c r="S3241" s="1" t="s">
        <v>2776</v>
      </c>
      <c r="T3241" s="62" t="s">
        <v>3938</v>
      </c>
    </row>
    <row r="3242" spans="1:20" ht="95.1" customHeight="1" x14ac:dyDescent="0.25">
      <c r="A3242" s="121" t="s">
        <v>2280</v>
      </c>
      <c r="B3242" s="107">
        <v>2450</v>
      </c>
      <c r="C3242" s="107" t="s">
        <v>1496</v>
      </c>
      <c r="D3242" s="107" t="s">
        <v>3652</v>
      </c>
      <c r="E3242" s="1" t="s">
        <v>887</v>
      </c>
      <c r="F3242" s="63">
        <v>1114472</v>
      </c>
      <c r="G3242" s="1" t="s">
        <v>44</v>
      </c>
      <c r="H3242" s="45">
        <v>50</v>
      </c>
      <c r="I3242" s="106" t="s">
        <v>3961</v>
      </c>
      <c r="J3242" s="107" t="s">
        <v>1496</v>
      </c>
      <c r="K3242" s="107" t="s">
        <v>3960</v>
      </c>
      <c r="L3242" s="9">
        <v>3.99</v>
      </c>
      <c r="M3242" s="108">
        <v>199.5</v>
      </c>
      <c r="N3242" s="5" t="s">
        <v>34</v>
      </c>
      <c r="O3242" s="1" t="s">
        <v>3962</v>
      </c>
      <c r="P3242" s="107" t="s">
        <v>1496</v>
      </c>
      <c r="Q3242" s="107" t="s">
        <v>226</v>
      </c>
      <c r="R3242" s="16">
        <v>45536</v>
      </c>
      <c r="S3242" s="1" t="s">
        <v>2776</v>
      </c>
      <c r="T3242" s="62" t="s">
        <v>3938</v>
      </c>
    </row>
    <row r="3243" spans="1:20" ht="95.1" customHeight="1" x14ac:dyDescent="0.25">
      <c r="A3243" s="121" t="s">
        <v>2280</v>
      </c>
      <c r="B3243" s="107">
        <v>2450</v>
      </c>
      <c r="C3243" s="107" t="s">
        <v>1496</v>
      </c>
      <c r="D3243" s="107" t="s">
        <v>3653</v>
      </c>
      <c r="E3243" s="1" t="s">
        <v>887</v>
      </c>
      <c r="F3243" s="63">
        <v>1114473</v>
      </c>
      <c r="G3243" s="1" t="s">
        <v>44</v>
      </c>
      <c r="H3243" s="45">
        <v>300</v>
      </c>
      <c r="I3243" s="106" t="s">
        <v>3961</v>
      </c>
      <c r="J3243" s="107" t="s">
        <v>1496</v>
      </c>
      <c r="K3243" s="107" t="s">
        <v>3960</v>
      </c>
      <c r="L3243" s="9">
        <v>15.95</v>
      </c>
      <c r="M3243" s="108">
        <v>4785</v>
      </c>
      <c r="N3243" s="5" t="s">
        <v>34</v>
      </c>
      <c r="O3243" s="1" t="s">
        <v>3962</v>
      </c>
      <c r="P3243" s="107" t="s">
        <v>1496</v>
      </c>
      <c r="Q3243" s="107" t="s">
        <v>226</v>
      </c>
      <c r="R3243" s="16">
        <v>45536</v>
      </c>
      <c r="S3243" s="1" t="s">
        <v>2776</v>
      </c>
      <c r="T3243" s="62" t="s">
        <v>3938</v>
      </c>
    </row>
    <row r="3244" spans="1:20" ht="95.1" customHeight="1" x14ac:dyDescent="0.25">
      <c r="A3244" s="121" t="s">
        <v>2280</v>
      </c>
      <c r="B3244" s="107">
        <v>2450</v>
      </c>
      <c r="C3244" s="107" t="s">
        <v>1496</v>
      </c>
      <c r="D3244" s="107" t="s">
        <v>3654</v>
      </c>
      <c r="E3244" s="1" t="s">
        <v>887</v>
      </c>
      <c r="F3244" s="63">
        <v>1097779</v>
      </c>
      <c r="G3244" s="1" t="s">
        <v>44</v>
      </c>
      <c r="H3244" s="45">
        <v>300</v>
      </c>
      <c r="I3244" s="106" t="s">
        <v>3961</v>
      </c>
      <c r="J3244" s="107" t="s">
        <v>1496</v>
      </c>
      <c r="K3244" s="107" t="s">
        <v>3960</v>
      </c>
      <c r="L3244" s="9">
        <v>4.96</v>
      </c>
      <c r="M3244" s="108">
        <v>1488</v>
      </c>
      <c r="N3244" s="5" t="s">
        <v>34</v>
      </c>
      <c r="O3244" s="1" t="s">
        <v>3962</v>
      </c>
      <c r="P3244" s="107" t="s">
        <v>1496</v>
      </c>
      <c r="Q3244" s="107" t="s">
        <v>226</v>
      </c>
      <c r="R3244" s="16">
        <v>45536</v>
      </c>
      <c r="S3244" s="1" t="s">
        <v>2776</v>
      </c>
      <c r="T3244" s="62" t="s">
        <v>3938</v>
      </c>
    </row>
    <row r="3245" spans="1:20" ht="95.1" customHeight="1" x14ac:dyDescent="0.25">
      <c r="A3245" s="121" t="s">
        <v>2280</v>
      </c>
      <c r="B3245" s="107">
        <v>2450</v>
      </c>
      <c r="C3245" s="107" t="s">
        <v>1496</v>
      </c>
      <c r="D3245" s="107" t="s">
        <v>3655</v>
      </c>
      <c r="E3245" s="1" t="s">
        <v>887</v>
      </c>
      <c r="F3245" s="63">
        <v>6566123000001</v>
      </c>
      <c r="G3245" s="1" t="s">
        <v>3041</v>
      </c>
      <c r="H3245" s="45">
        <v>2</v>
      </c>
      <c r="I3245" s="106" t="s">
        <v>3961</v>
      </c>
      <c r="J3245" s="107" t="s">
        <v>1496</v>
      </c>
      <c r="K3245" s="107" t="s">
        <v>3960</v>
      </c>
      <c r="L3245" s="9">
        <v>0.4</v>
      </c>
      <c r="M3245" s="108">
        <v>0.8</v>
      </c>
      <c r="N3245" s="5" t="s">
        <v>34</v>
      </c>
      <c r="O3245" s="1" t="s">
        <v>3962</v>
      </c>
      <c r="P3245" s="107" t="s">
        <v>1496</v>
      </c>
      <c r="Q3245" s="107" t="s">
        <v>226</v>
      </c>
      <c r="R3245" s="16">
        <v>45536</v>
      </c>
      <c r="S3245" s="1" t="s">
        <v>2776</v>
      </c>
      <c r="T3245" s="62" t="s">
        <v>3938</v>
      </c>
    </row>
    <row r="3246" spans="1:20" ht="95.1" customHeight="1" x14ac:dyDescent="0.25">
      <c r="A3246" s="121" t="s">
        <v>2280</v>
      </c>
      <c r="B3246" s="107">
        <v>2450</v>
      </c>
      <c r="C3246" s="107" t="s">
        <v>1496</v>
      </c>
      <c r="D3246" s="107" t="s">
        <v>3656</v>
      </c>
      <c r="E3246" s="1" t="s">
        <v>887</v>
      </c>
      <c r="F3246" s="63">
        <v>6526067700014</v>
      </c>
      <c r="G3246" s="1" t="s">
        <v>44</v>
      </c>
      <c r="H3246" s="45">
        <v>2000</v>
      </c>
      <c r="I3246" s="106" t="s">
        <v>3956</v>
      </c>
      <c r="J3246" s="107" t="s">
        <v>1496</v>
      </c>
      <c r="K3246" s="107" t="s">
        <v>2544</v>
      </c>
      <c r="L3246" s="9">
        <v>4.29</v>
      </c>
      <c r="M3246" s="108">
        <v>8580</v>
      </c>
      <c r="N3246" s="5" t="s">
        <v>34</v>
      </c>
      <c r="O3246" s="1" t="s">
        <v>21</v>
      </c>
      <c r="P3246" s="107" t="s">
        <v>1496</v>
      </c>
      <c r="Q3246" s="107" t="s">
        <v>226</v>
      </c>
      <c r="R3246" s="16">
        <v>45536</v>
      </c>
      <c r="S3246" s="1" t="s">
        <v>2776</v>
      </c>
      <c r="T3246" s="62" t="s">
        <v>2544</v>
      </c>
    </row>
    <row r="3247" spans="1:20" ht="95.1" customHeight="1" x14ac:dyDescent="0.25">
      <c r="A3247" s="121" t="s">
        <v>2280</v>
      </c>
      <c r="B3247" s="107">
        <v>2450</v>
      </c>
      <c r="C3247" s="107" t="s">
        <v>1496</v>
      </c>
      <c r="D3247" s="107" t="s">
        <v>3657</v>
      </c>
      <c r="E3247" s="1" t="s">
        <v>887</v>
      </c>
      <c r="F3247" s="63">
        <v>6526067700017</v>
      </c>
      <c r="G3247" s="1" t="s">
        <v>44</v>
      </c>
      <c r="H3247" s="45">
        <v>4000</v>
      </c>
      <c r="I3247" s="106" t="s">
        <v>3956</v>
      </c>
      <c r="J3247" s="107" t="s">
        <v>1496</v>
      </c>
      <c r="K3247" s="107" t="s">
        <v>2544</v>
      </c>
      <c r="L3247" s="9">
        <v>16.329999999999998</v>
      </c>
      <c r="M3247" s="108">
        <v>65320</v>
      </c>
      <c r="N3247" s="5" t="s">
        <v>34</v>
      </c>
      <c r="O3247" s="1" t="s">
        <v>21</v>
      </c>
      <c r="P3247" s="107" t="s">
        <v>1496</v>
      </c>
      <c r="Q3247" s="107" t="s">
        <v>226</v>
      </c>
      <c r="R3247" s="16">
        <v>45536</v>
      </c>
      <c r="S3247" s="1" t="s">
        <v>2776</v>
      </c>
      <c r="T3247" s="62" t="s">
        <v>2544</v>
      </c>
    </row>
    <row r="3248" spans="1:20" ht="95.1" customHeight="1" x14ac:dyDescent="0.25">
      <c r="A3248" s="121" t="s">
        <v>2280</v>
      </c>
      <c r="B3248" s="107">
        <v>2450</v>
      </c>
      <c r="C3248" s="107" t="s">
        <v>1496</v>
      </c>
      <c r="D3248" s="107" t="s">
        <v>3125</v>
      </c>
      <c r="E3248" s="1" t="s">
        <v>887</v>
      </c>
      <c r="F3248" s="63">
        <v>6526067700021</v>
      </c>
      <c r="G3248" s="1" t="s">
        <v>44</v>
      </c>
      <c r="H3248" s="45">
        <v>2000</v>
      </c>
      <c r="I3248" s="106" t="s">
        <v>3956</v>
      </c>
      <c r="J3248" s="107" t="s">
        <v>1496</v>
      </c>
      <c r="K3248" s="107" t="s">
        <v>2544</v>
      </c>
      <c r="L3248" s="9">
        <v>5.39</v>
      </c>
      <c r="M3248" s="108">
        <v>10780</v>
      </c>
      <c r="N3248" s="5" t="s">
        <v>34</v>
      </c>
      <c r="O3248" s="1" t="s">
        <v>21</v>
      </c>
      <c r="P3248" s="107" t="s">
        <v>1496</v>
      </c>
      <c r="Q3248" s="107" t="s">
        <v>226</v>
      </c>
      <c r="R3248" s="16">
        <v>45536</v>
      </c>
      <c r="S3248" s="1" t="s">
        <v>2776</v>
      </c>
      <c r="T3248" s="62" t="s">
        <v>2544</v>
      </c>
    </row>
    <row r="3249" spans="1:20" ht="95.1" customHeight="1" x14ac:dyDescent="0.25">
      <c r="A3249" s="121" t="s">
        <v>2280</v>
      </c>
      <c r="B3249" s="107">
        <v>2450</v>
      </c>
      <c r="C3249" s="107" t="s">
        <v>1496</v>
      </c>
      <c r="D3249" s="107" t="s">
        <v>3658</v>
      </c>
      <c r="E3249" s="1" t="s">
        <v>887</v>
      </c>
      <c r="F3249" s="63">
        <v>1092297</v>
      </c>
      <c r="G3249" s="110" t="s">
        <v>1496</v>
      </c>
      <c r="H3249" s="45">
        <v>50</v>
      </c>
      <c r="I3249" s="106" t="s">
        <v>3956</v>
      </c>
      <c r="J3249" s="107" t="s">
        <v>1496</v>
      </c>
      <c r="K3249" s="107" t="s">
        <v>2544</v>
      </c>
      <c r="L3249" s="9">
        <v>41.5</v>
      </c>
      <c r="M3249" s="108">
        <v>2075</v>
      </c>
      <c r="N3249" s="5" t="s">
        <v>34</v>
      </c>
      <c r="O3249" s="1" t="s">
        <v>21</v>
      </c>
      <c r="P3249" s="107" t="s">
        <v>1496</v>
      </c>
      <c r="Q3249" s="107" t="s">
        <v>226</v>
      </c>
      <c r="R3249" s="16">
        <v>45536</v>
      </c>
      <c r="S3249" s="1" t="s">
        <v>2776</v>
      </c>
      <c r="T3249" s="62" t="s">
        <v>2544</v>
      </c>
    </row>
    <row r="3250" spans="1:20" ht="95.1" customHeight="1" x14ac:dyDescent="0.25">
      <c r="A3250" s="121" t="s">
        <v>2280</v>
      </c>
      <c r="B3250" s="107">
        <v>2450</v>
      </c>
      <c r="C3250" s="107" t="s">
        <v>1496</v>
      </c>
      <c r="D3250" s="107" t="s">
        <v>3659</v>
      </c>
      <c r="E3250" s="1" t="s">
        <v>887</v>
      </c>
      <c r="F3250" s="63">
        <v>1066255</v>
      </c>
      <c r="G3250" s="1" t="s">
        <v>44</v>
      </c>
      <c r="H3250" s="45">
        <v>1200</v>
      </c>
      <c r="I3250" s="106" t="s">
        <v>3956</v>
      </c>
      <c r="J3250" s="107" t="s">
        <v>1496</v>
      </c>
      <c r="K3250" s="107" t="s">
        <v>2544</v>
      </c>
      <c r="L3250" s="9">
        <v>0.4</v>
      </c>
      <c r="M3250" s="108">
        <v>480</v>
      </c>
      <c r="N3250" s="5" t="s">
        <v>34</v>
      </c>
      <c r="O3250" s="1" t="s">
        <v>21</v>
      </c>
      <c r="P3250" s="107" t="s">
        <v>1496</v>
      </c>
      <c r="Q3250" s="107" t="s">
        <v>226</v>
      </c>
      <c r="R3250" s="16">
        <v>45536</v>
      </c>
      <c r="S3250" s="1" t="s">
        <v>2776</v>
      </c>
      <c r="T3250" s="62" t="s">
        <v>2544</v>
      </c>
    </row>
    <row r="3251" spans="1:20" ht="95.1" customHeight="1" x14ac:dyDescent="0.25">
      <c r="A3251" s="121" t="s">
        <v>2280</v>
      </c>
      <c r="B3251" s="107">
        <v>2450</v>
      </c>
      <c r="C3251" s="107" t="s">
        <v>1496</v>
      </c>
      <c r="D3251" s="107" t="s">
        <v>3660</v>
      </c>
      <c r="E3251" s="1" t="s">
        <v>887</v>
      </c>
      <c r="F3251" s="63">
        <v>1061766</v>
      </c>
      <c r="G3251" s="1" t="s">
        <v>44</v>
      </c>
      <c r="H3251" s="45">
        <v>2400</v>
      </c>
      <c r="I3251" s="106" t="s">
        <v>3956</v>
      </c>
      <c r="J3251" s="107" t="s">
        <v>1496</v>
      </c>
      <c r="K3251" s="107" t="s">
        <v>2544</v>
      </c>
      <c r="L3251" s="9">
        <v>4.3099999999999996</v>
      </c>
      <c r="M3251" s="108">
        <v>10344</v>
      </c>
      <c r="N3251" s="5" t="s">
        <v>34</v>
      </c>
      <c r="O3251" s="1" t="s">
        <v>21</v>
      </c>
      <c r="P3251" s="107" t="s">
        <v>1496</v>
      </c>
      <c r="Q3251" s="107" t="s">
        <v>226</v>
      </c>
      <c r="R3251" s="16">
        <v>45536</v>
      </c>
      <c r="S3251" s="1" t="s">
        <v>2776</v>
      </c>
      <c r="T3251" s="62" t="s">
        <v>2544</v>
      </c>
    </row>
    <row r="3252" spans="1:20" ht="95.1" customHeight="1" x14ac:dyDescent="0.25">
      <c r="A3252" s="121" t="s">
        <v>2280</v>
      </c>
      <c r="B3252" s="107">
        <v>2450</v>
      </c>
      <c r="C3252" s="107" t="s">
        <v>1496</v>
      </c>
      <c r="D3252" s="107" t="s">
        <v>3661</v>
      </c>
      <c r="E3252" s="1" t="s">
        <v>887</v>
      </c>
      <c r="F3252" s="63">
        <v>1062182</v>
      </c>
      <c r="G3252" s="1" t="s">
        <v>44</v>
      </c>
      <c r="H3252" s="45">
        <v>2400</v>
      </c>
      <c r="I3252" s="106" t="s">
        <v>3956</v>
      </c>
      <c r="J3252" s="107" t="s">
        <v>1496</v>
      </c>
      <c r="K3252" s="107" t="s">
        <v>2544</v>
      </c>
      <c r="L3252" s="9">
        <v>5.43</v>
      </c>
      <c r="M3252" s="108">
        <v>13032</v>
      </c>
      <c r="N3252" s="5" t="s">
        <v>34</v>
      </c>
      <c r="O3252" s="1" t="s">
        <v>21</v>
      </c>
      <c r="P3252" s="107" t="s">
        <v>1496</v>
      </c>
      <c r="Q3252" s="107" t="s">
        <v>226</v>
      </c>
      <c r="R3252" s="16">
        <v>45536</v>
      </c>
      <c r="S3252" s="1" t="s">
        <v>2776</v>
      </c>
      <c r="T3252" s="62" t="s">
        <v>2544</v>
      </c>
    </row>
    <row r="3253" spans="1:20" ht="95.1" customHeight="1" x14ac:dyDescent="0.25">
      <c r="A3253" s="121" t="s">
        <v>2280</v>
      </c>
      <c r="B3253" s="107">
        <v>2450</v>
      </c>
      <c r="C3253" s="107" t="s">
        <v>1496</v>
      </c>
      <c r="D3253" s="107" t="s">
        <v>3662</v>
      </c>
      <c r="E3253" s="1" t="s">
        <v>887</v>
      </c>
      <c r="F3253" s="63">
        <v>1061125</v>
      </c>
      <c r="G3253" s="1" t="s">
        <v>44</v>
      </c>
      <c r="H3253" s="45">
        <v>600</v>
      </c>
      <c r="I3253" s="106" t="s">
        <v>3956</v>
      </c>
      <c r="J3253" s="107" t="s">
        <v>1496</v>
      </c>
      <c r="K3253" s="107" t="s">
        <v>2544</v>
      </c>
      <c r="L3253" s="9">
        <v>4.75</v>
      </c>
      <c r="M3253" s="108">
        <v>2850</v>
      </c>
      <c r="N3253" s="5" t="s">
        <v>34</v>
      </c>
      <c r="O3253" s="1" t="s">
        <v>21</v>
      </c>
      <c r="P3253" s="107" t="s">
        <v>1496</v>
      </c>
      <c r="Q3253" s="107" t="s">
        <v>226</v>
      </c>
      <c r="R3253" s="16">
        <v>45536</v>
      </c>
      <c r="S3253" s="1" t="s">
        <v>2776</v>
      </c>
      <c r="T3253" s="62" t="s">
        <v>2544</v>
      </c>
    </row>
    <row r="3254" spans="1:20" ht="95.1" customHeight="1" x14ac:dyDescent="0.25">
      <c r="A3254" s="121" t="s">
        <v>2280</v>
      </c>
      <c r="B3254" s="107">
        <v>2450</v>
      </c>
      <c r="C3254" s="107" t="s">
        <v>1496</v>
      </c>
      <c r="D3254" s="107" t="s">
        <v>3663</v>
      </c>
      <c r="E3254" s="1" t="s">
        <v>887</v>
      </c>
      <c r="F3254" s="63">
        <v>1066260</v>
      </c>
      <c r="G3254" s="1" t="s">
        <v>44</v>
      </c>
      <c r="H3254" s="45">
        <v>300</v>
      </c>
      <c r="I3254" s="106" t="s">
        <v>3956</v>
      </c>
      <c r="J3254" s="107" t="s">
        <v>1496</v>
      </c>
      <c r="K3254" s="107" t="s">
        <v>2544</v>
      </c>
      <c r="L3254" s="9">
        <v>17.25</v>
      </c>
      <c r="M3254" s="108">
        <v>5175</v>
      </c>
      <c r="N3254" s="5" t="s">
        <v>34</v>
      </c>
      <c r="O3254" s="1" t="s">
        <v>21</v>
      </c>
      <c r="P3254" s="107" t="s">
        <v>1496</v>
      </c>
      <c r="Q3254" s="107" t="s">
        <v>226</v>
      </c>
      <c r="R3254" s="16">
        <v>45536</v>
      </c>
      <c r="S3254" s="1" t="s">
        <v>2776</v>
      </c>
      <c r="T3254" s="62" t="s">
        <v>2544</v>
      </c>
    </row>
    <row r="3255" spans="1:20" ht="95.1" customHeight="1" x14ac:dyDescent="0.25">
      <c r="A3255" s="121" t="s">
        <v>2280</v>
      </c>
      <c r="B3255" s="107">
        <v>2450</v>
      </c>
      <c r="C3255" s="107" t="s">
        <v>1496</v>
      </c>
      <c r="D3255" s="107" t="s">
        <v>3664</v>
      </c>
      <c r="E3255" s="1" t="s">
        <v>887</v>
      </c>
      <c r="F3255" s="63">
        <v>1066262</v>
      </c>
      <c r="G3255" s="1" t="s">
        <v>44</v>
      </c>
      <c r="H3255" s="45">
        <v>2000</v>
      </c>
      <c r="I3255" s="106" t="s">
        <v>3956</v>
      </c>
      <c r="J3255" s="107" t="s">
        <v>1496</v>
      </c>
      <c r="K3255" s="107" t="s">
        <v>2544</v>
      </c>
      <c r="L3255" s="9">
        <v>31.92</v>
      </c>
      <c r="M3255" s="108">
        <v>63840</v>
      </c>
      <c r="N3255" s="5" t="s">
        <v>34</v>
      </c>
      <c r="O3255" s="1" t="s">
        <v>21</v>
      </c>
      <c r="P3255" s="107" t="s">
        <v>1496</v>
      </c>
      <c r="Q3255" s="107" t="s">
        <v>226</v>
      </c>
      <c r="R3255" s="16">
        <v>45536</v>
      </c>
      <c r="S3255" s="1" t="s">
        <v>2776</v>
      </c>
      <c r="T3255" s="62" t="s">
        <v>2544</v>
      </c>
    </row>
    <row r="3256" spans="1:20" ht="95.1" customHeight="1" x14ac:dyDescent="0.25">
      <c r="A3256" s="121" t="s">
        <v>2280</v>
      </c>
      <c r="B3256" s="107">
        <v>2450</v>
      </c>
      <c r="C3256" s="107" t="s">
        <v>1496</v>
      </c>
      <c r="D3256" s="107" t="s">
        <v>3665</v>
      </c>
      <c r="E3256" s="1" t="s">
        <v>887</v>
      </c>
      <c r="F3256" s="63">
        <v>1066263</v>
      </c>
      <c r="G3256" s="1" t="s">
        <v>44</v>
      </c>
      <c r="H3256" s="45">
        <v>2000</v>
      </c>
      <c r="I3256" s="106" t="s">
        <v>3956</v>
      </c>
      <c r="J3256" s="107" t="s">
        <v>1496</v>
      </c>
      <c r="K3256" s="107" t="s">
        <v>2544</v>
      </c>
      <c r="L3256" s="9">
        <v>16.54</v>
      </c>
      <c r="M3256" s="108">
        <v>33080</v>
      </c>
      <c r="N3256" s="5" t="s">
        <v>34</v>
      </c>
      <c r="O3256" s="1" t="s">
        <v>21</v>
      </c>
      <c r="P3256" s="107" t="s">
        <v>1496</v>
      </c>
      <c r="Q3256" s="107" t="s">
        <v>226</v>
      </c>
      <c r="R3256" s="16">
        <v>45536</v>
      </c>
      <c r="S3256" s="1" t="s">
        <v>2776</v>
      </c>
      <c r="T3256" s="62" t="s">
        <v>2544</v>
      </c>
    </row>
    <row r="3257" spans="1:20" ht="95.1" customHeight="1" x14ac:dyDescent="0.25">
      <c r="A3257" s="121" t="s">
        <v>2280</v>
      </c>
      <c r="B3257" s="107">
        <v>2450</v>
      </c>
      <c r="C3257" s="107" t="s">
        <v>1496</v>
      </c>
      <c r="D3257" s="107" t="s">
        <v>3666</v>
      </c>
      <c r="E3257" s="1" t="s">
        <v>887</v>
      </c>
      <c r="F3257" s="63">
        <v>1066261</v>
      </c>
      <c r="G3257" s="1" t="s">
        <v>44</v>
      </c>
      <c r="H3257" s="45">
        <v>2000</v>
      </c>
      <c r="I3257" s="106" t="s">
        <v>3956</v>
      </c>
      <c r="J3257" s="107" t="s">
        <v>1496</v>
      </c>
      <c r="K3257" s="107" t="s">
        <v>2544</v>
      </c>
      <c r="L3257" s="9">
        <v>13.89</v>
      </c>
      <c r="M3257" s="108">
        <v>27780</v>
      </c>
      <c r="N3257" s="5" t="s">
        <v>34</v>
      </c>
      <c r="O3257" s="1" t="s">
        <v>21</v>
      </c>
      <c r="P3257" s="107" t="s">
        <v>1496</v>
      </c>
      <c r="Q3257" s="107" t="s">
        <v>226</v>
      </c>
      <c r="R3257" s="16">
        <v>45536</v>
      </c>
      <c r="S3257" s="1" t="s">
        <v>2776</v>
      </c>
      <c r="T3257" s="62" t="s">
        <v>2544</v>
      </c>
    </row>
    <row r="3258" spans="1:20" ht="95.1" customHeight="1" x14ac:dyDescent="0.25">
      <c r="A3258" s="121" t="s">
        <v>2280</v>
      </c>
      <c r="B3258" s="107">
        <v>2450</v>
      </c>
      <c r="C3258" s="107" t="s">
        <v>1496</v>
      </c>
      <c r="D3258" s="107" t="s">
        <v>3129</v>
      </c>
      <c r="E3258" s="1" t="s">
        <v>887</v>
      </c>
      <c r="F3258" s="63">
        <v>6506089200024</v>
      </c>
      <c r="G3258" s="1" t="s">
        <v>44</v>
      </c>
      <c r="H3258" s="45">
        <v>100</v>
      </c>
      <c r="I3258" s="106" t="s">
        <v>3956</v>
      </c>
      <c r="J3258" s="107" t="s">
        <v>1496</v>
      </c>
      <c r="K3258" s="107" t="s">
        <v>2544</v>
      </c>
      <c r="L3258" s="9">
        <v>1.08</v>
      </c>
      <c r="M3258" s="108">
        <v>108</v>
      </c>
      <c r="N3258" s="5" t="s">
        <v>34</v>
      </c>
      <c r="O3258" s="1" t="s">
        <v>21</v>
      </c>
      <c r="P3258" s="107" t="s">
        <v>1496</v>
      </c>
      <c r="Q3258" s="107" t="s">
        <v>226</v>
      </c>
      <c r="R3258" s="16">
        <v>45536</v>
      </c>
      <c r="S3258" s="1" t="s">
        <v>2776</v>
      </c>
      <c r="T3258" s="62" t="s">
        <v>2544</v>
      </c>
    </row>
    <row r="3259" spans="1:20" ht="95.1" customHeight="1" x14ac:dyDescent="0.25">
      <c r="A3259" s="121" t="s">
        <v>2280</v>
      </c>
      <c r="B3259" s="107">
        <v>2450</v>
      </c>
      <c r="C3259" s="107" t="s">
        <v>1496</v>
      </c>
      <c r="D3259" s="107" t="s">
        <v>3130</v>
      </c>
      <c r="E3259" s="1" t="s">
        <v>887</v>
      </c>
      <c r="F3259" s="63">
        <v>6541264000001</v>
      </c>
      <c r="G3259" s="1" t="s">
        <v>44</v>
      </c>
      <c r="H3259" s="45">
        <v>100</v>
      </c>
      <c r="I3259" s="106" t="s">
        <v>3956</v>
      </c>
      <c r="J3259" s="107" t="s">
        <v>1496</v>
      </c>
      <c r="K3259" s="107" t="s">
        <v>2544</v>
      </c>
      <c r="L3259" s="9">
        <v>20.6</v>
      </c>
      <c r="M3259" s="108">
        <v>2060</v>
      </c>
      <c r="N3259" s="5" t="s">
        <v>34</v>
      </c>
      <c r="O3259" s="1" t="s">
        <v>21</v>
      </c>
      <c r="P3259" s="107" t="s">
        <v>1496</v>
      </c>
      <c r="Q3259" s="107" t="s">
        <v>226</v>
      </c>
      <c r="R3259" s="16">
        <v>45536</v>
      </c>
      <c r="S3259" s="1" t="s">
        <v>2776</v>
      </c>
      <c r="T3259" s="62" t="s">
        <v>2544</v>
      </c>
    </row>
    <row r="3260" spans="1:20" ht="95.1" customHeight="1" x14ac:dyDescent="0.25">
      <c r="A3260" s="121" t="s">
        <v>2280</v>
      </c>
      <c r="B3260" s="107">
        <v>2450</v>
      </c>
      <c r="C3260" s="107" t="s">
        <v>1496</v>
      </c>
      <c r="D3260" s="107" t="s">
        <v>3667</v>
      </c>
      <c r="E3260" s="1" t="s">
        <v>887</v>
      </c>
      <c r="F3260" s="63">
        <v>6541264000002</v>
      </c>
      <c r="G3260" s="110" t="s">
        <v>1817</v>
      </c>
      <c r="H3260" s="45">
        <v>200</v>
      </c>
      <c r="I3260" s="106" t="s">
        <v>3956</v>
      </c>
      <c r="J3260" s="107" t="s">
        <v>1496</v>
      </c>
      <c r="K3260" s="107" t="s">
        <v>2544</v>
      </c>
      <c r="L3260" s="9">
        <v>33.53</v>
      </c>
      <c r="M3260" s="108">
        <v>6706</v>
      </c>
      <c r="N3260" s="5" t="s">
        <v>34</v>
      </c>
      <c r="O3260" s="1" t="s">
        <v>21</v>
      </c>
      <c r="P3260" s="107" t="s">
        <v>1496</v>
      </c>
      <c r="Q3260" s="107" t="s">
        <v>226</v>
      </c>
      <c r="R3260" s="16">
        <v>45536</v>
      </c>
      <c r="S3260" s="1" t="s">
        <v>2776</v>
      </c>
      <c r="T3260" s="62" t="s">
        <v>2544</v>
      </c>
    </row>
    <row r="3261" spans="1:20" ht="95.1" customHeight="1" x14ac:dyDescent="0.25">
      <c r="A3261" s="121" t="s">
        <v>2280</v>
      </c>
      <c r="B3261" s="107">
        <v>2450</v>
      </c>
      <c r="C3261" s="107" t="s">
        <v>1496</v>
      </c>
      <c r="D3261" s="107" t="s">
        <v>3131</v>
      </c>
      <c r="E3261" s="1" t="s">
        <v>887</v>
      </c>
      <c r="F3261" s="63">
        <v>6581073400001</v>
      </c>
      <c r="G3261" s="110" t="s">
        <v>1817</v>
      </c>
      <c r="H3261" s="45">
        <v>200</v>
      </c>
      <c r="I3261" s="106" t="s">
        <v>3956</v>
      </c>
      <c r="J3261" s="107" t="s">
        <v>1496</v>
      </c>
      <c r="K3261" s="107" t="s">
        <v>2544</v>
      </c>
      <c r="L3261" s="9">
        <v>12.1</v>
      </c>
      <c r="M3261" s="108">
        <v>2420</v>
      </c>
      <c r="N3261" s="5" t="s">
        <v>34</v>
      </c>
      <c r="O3261" s="1" t="s">
        <v>21</v>
      </c>
      <c r="P3261" s="107" t="s">
        <v>1496</v>
      </c>
      <c r="Q3261" s="107" t="s">
        <v>226</v>
      </c>
      <c r="R3261" s="16">
        <v>45536</v>
      </c>
      <c r="S3261" s="1" t="s">
        <v>2776</v>
      </c>
      <c r="T3261" s="62" t="s">
        <v>2544</v>
      </c>
    </row>
    <row r="3262" spans="1:20" ht="95.1" customHeight="1" x14ac:dyDescent="0.25">
      <c r="A3262" s="121" t="s">
        <v>2280</v>
      </c>
      <c r="B3262" s="107">
        <v>2450</v>
      </c>
      <c r="C3262" s="107" t="s">
        <v>1496</v>
      </c>
      <c r="D3262" s="107" t="s">
        <v>3668</v>
      </c>
      <c r="E3262" s="1" t="s">
        <v>887</v>
      </c>
      <c r="F3262" s="63">
        <v>6502262600002</v>
      </c>
      <c r="G3262" s="1" t="s">
        <v>44</v>
      </c>
      <c r="H3262" s="45">
        <v>50</v>
      </c>
      <c r="I3262" s="106" t="s">
        <v>3956</v>
      </c>
      <c r="J3262" s="107" t="s">
        <v>1496</v>
      </c>
      <c r="K3262" s="107" t="s">
        <v>2544</v>
      </c>
      <c r="L3262" s="9">
        <v>83</v>
      </c>
      <c r="M3262" s="108">
        <v>4150</v>
      </c>
      <c r="N3262" s="5" t="s">
        <v>34</v>
      </c>
      <c r="O3262" s="1" t="s">
        <v>21</v>
      </c>
      <c r="P3262" s="107" t="s">
        <v>1496</v>
      </c>
      <c r="Q3262" s="107" t="s">
        <v>226</v>
      </c>
      <c r="R3262" s="16">
        <v>45536</v>
      </c>
      <c r="S3262" s="1" t="s">
        <v>2776</v>
      </c>
      <c r="T3262" s="62" t="s">
        <v>2544</v>
      </c>
    </row>
    <row r="3263" spans="1:20" ht="95.1" customHeight="1" x14ac:dyDescent="0.25">
      <c r="A3263" s="121" t="s">
        <v>2280</v>
      </c>
      <c r="B3263" s="107">
        <v>2450</v>
      </c>
      <c r="C3263" s="107" t="s">
        <v>1496</v>
      </c>
      <c r="D3263" s="107" t="s">
        <v>3132</v>
      </c>
      <c r="E3263" s="1" t="s">
        <v>887</v>
      </c>
      <c r="F3263" s="63">
        <v>6508298300001</v>
      </c>
      <c r="G3263" s="1" t="s">
        <v>44</v>
      </c>
      <c r="H3263" s="45">
        <v>150</v>
      </c>
      <c r="I3263" s="106" t="s">
        <v>3956</v>
      </c>
      <c r="J3263" s="107" t="s">
        <v>1496</v>
      </c>
      <c r="K3263" s="107" t="s">
        <v>2544</v>
      </c>
      <c r="L3263" s="9">
        <v>5.59</v>
      </c>
      <c r="M3263" s="108">
        <v>838.5</v>
      </c>
      <c r="N3263" s="5" t="s">
        <v>34</v>
      </c>
      <c r="O3263" s="1" t="s">
        <v>21</v>
      </c>
      <c r="P3263" s="107" t="s">
        <v>1496</v>
      </c>
      <c r="Q3263" s="107" t="s">
        <v>226</v>
      </c>
      <c r="R3263" s="16">
        <v>45536</v>
      </c>
      <c r="S3263" s="1" t="s">
        <v>2776</v>
      </c>
      <c r="T3263" s="62" t="s">
        <v>2544</v>
      </c>
    </row>
    <row r="3264" spans="1:20" ht="95.1" customHeight="1" x14ac:dyDescent="0.25">
      <c r="A3264" s="121" t="s">
        <v>2280</v>
      </c>
      <c r="B3264" s="107">
        <v>2450</v>
      </c>
      <c r="C3264" s="107" t="s">
        <v>1496</v>
      </c>
      <c r="D3264" s="107" t="s">
        <v>3669</v>
      </c>
      <c r="E3264" s="1" t="s">
        <v>887</v>
      </c>
      <c r="F3264" s="63">
        <v>6502121600003</v>
      </c>
      <c r="G3264" s="110" t="s">
        <v>1496</v>
      </c>
      <c r="H3264" s="45">
        <v>150</v>
      </c>
      <c r="I3264" s="106" t="s">
        <v>3956</v>
      </c>
      <c r="J3264" s="107" t="s">
        <v>1496</v>
      </c>
      <c r="K3264" s="107" t="s">
        <v>2544</v>
      </c>
      <c r="L3264" s="9">
        <v>5.51</v>
      </c>
      <c r="M3264" s="108">
        <v>826.5</v>
      </c>
      <c r="N3264" s="5" t="s">
        <v>34</v>
      </c>
      <c r="O3264" s="1" t="s">
        <v>21</v>
      </c>
      <c r="P3264" s="107" t="s">
        <v>1496</v>
      </c>
      <c r="Q3264" s="107" t="s">
        <v>226</v>
      </c>
      <c r="R3264" s="16">
        <v>45536</v>
      </c>
      <c r="S3264" s="1" t="s">
        <v>2776</v>
      </c>
      <c r="T3264" s="62" t="s">
        <v>2544</v>
      </c>
    </row>
    <row r="3265" spans="1:20" ht="95.1" customHeight="1" x14ac:dyDescent="0.25">
      <c r="A3265" s="121" t="s">
        <v>2280</v>
      </c>
      <c r="B3265" s="107">
        <v>2450</v>
      </c>
      <c r="C3265" s="107" t="s">
        <v>1496</v>
      </c>
      <c r="D3265" s="107" t="s">
        <v>3133</v>
      </c>
      <c r="E3265" s="1" t="s">
        <v>887</v>
      </c>
      <c r="F3265" s="63">
        <v>6568121800004</v>
      </c>
      <c r="G3265" s="1" t="s">
        <v>44</v>
      </c>
      <c r="H3265" s="45">
        <v>10000</v>
      </c>
      <c r="I3265" s="106" t="s">
        <v>3956</v>
      </c>
      <c r="J3265" s="107" t="s">
        <v>1496</v>
      </c>
      <c r="K3265" s="107" t="s">
        <v>2544</v>
      </c>
      <c r="L3265" s="9">
        <v>4.5599999999999996</v>
      </c>
      <c r="M3265" s="108">
        <v>45600</v>
      </c>
      <c r="N3265" s="5" t="s">
        <v>34</v>
      </c>
      <c r="O3265" s="1" t="s">
        <v>21</v>
      </c>
      <c r="P3265" s="107" t="s">
        <v>1496</v>
      </c>
      <c r="Q3265" s="107" t="s">
        <v>226</v>
      </c>
      <c r="R3265" s="16">
        <v>45536</v>
      </c>
      <c r="S3265" s="1" t="s">
        <v>2776</v>
      </c>
      <c r="T3265" s="62" t="s">
        <v>2544</v>
      </c>
    </row>
    <row r="3266" spans="1:20" ht="95.1" customHeight="1" x14ac:dyDescent="0.25">
      <c r="A3266" s="121" t="s">
        <v>2280</v>
      </c>
      <c r="B3266" s="107">
        <v>2450</v>
      </c>
      <c r="C3266" s="107" t="s">
        <v>1496</v>
      </c>
      <c r="D3266" s="107" t="s">
        <v>3134</v>
      </c>
      <c r="E3266" s="1" t="s">
        <v>887</v>
      </c>
      <c r="F3266" s="63">
        <v>6526122600002</v>
      </c>
      <c r="G3266" s="1" t="s">
        <v>44</v>
      </c>
      <c r="H3266" s="45">
        <v>8000</v>
      </c>
      <c r="I3266" s="106" t="s">
        <v>3956</v>
      </c>
      <c r="J3266" s="107" t="s">
        <v>1496</v>
      </c>
      <c r="K3266" s="107" t="s">
        <v>2544</v>
      </c>
      <c r="L3266" s="9">
        <v>10.95</v>
      </c>
      <c r="M3266" s="108">
        <v>87600</v>
      </c>
      <c r="N3266" s="5" t="s">
        <v>34</v>
      </c>
      <c r="O3266" s="1" t="s">
        <v>21</v>
      </c>
      <c r="P3266" s="107" t="s">
        <v>1496</v>
      </c>
      <c r="Q3266" s="107" t="s">
        <v>226</v>
      </c>
      <c r="R3266" s="16">
        <v>45536</v>
      </c>
      <c r="S3266" s="1" t="s">
        <v>2776</v>
      </c>
      <c r="T3266" s="62" t="s">
        <v>2544</v>
      </c>
    </row>
    <row r="3267" spans="1:20" ht="95.1" customHeight="1" x14ac:dyDescent="0.25">
      <c r="A3267" s="121" t="s">
        <v>2280</v>
      </c>
      <c r="B3267" s="107">
        <v>2450</v>
      </c>
      <c r="C3267" s="107" t="s">
        <v>1496</v>
      </c>
      <c r="D3267" s="107" t="s">
        <v>3135</v>
      </c>
      <c r="E3267" s="1" t="s">
        <v>887</v>
      </c>
      <c r="F3267" s="63">
        <v>6526122600004</v>
      </c>
      <c r="G3267" s="110" t="s">
        <v>3041</v>
      </c>
      <c r="H3267" s="45">
        <v>1000</v>
      </c>
      <c r="I3267" s="106" t="s">
        <v>3956</v>
      </c>
      <c r="J3267" s="107" t="s">
        <v>1496</v>
      </c>
      <c r="K3267" s="107" t="s">
        <v>2544</v>
      </c>
      <c r="L3267" s="9">
        <v>17.78</v>
      </c>
      <c r="M3267" s="108">
        <v>17780</v>
      </c>
      <c r="N3267" s="5" t="s">
        <v>34</v>
      </c>
      <c r="O3267" s="1" t="s">
        <v>21</v>
      </c>
      <c r="P3267" s="107" t="s">
        <v>1496</v>
      </c>
      <c r="Q3267" s="107" t="s">
        <v>226</v>
      </c>
      <c r="R3267" s="16">
        <v>45536</v>
      </c>
      <c r="S3267" s="1" t="s">
        <v>2776</v>
      </c>
      <c r="T3267" s="62" t="s">
        <v>2544</v>
      </c>
    </row>
    <row r="3268" spans="1:20" ht="95.1" customHeight="1" x14ac:dyDescent="0.25">
      <c r="A3268" s="121" t="s">
        <v>2280</v>
      </c>
      <c r="B3268" s="107">
        <v>2450</v>
      </c>
      <c r="C3268" s="107" t="s">
        <v>1496</v>
      </c>
      <c r="D3268" s="107" t="s">
        <v>3670</v>
      </c>
      <c r="E3268" s="1" t="s">
        <v>887</v>
      </c>
      <c r="F3268" s="63">
        <v>6526264100001</v>
      </c>
      <c r="G3268" s="1" t="s">
        <v>44</v>
      </c>
      <c r="H3268" s="45">
        <v>50</v>
      </c>
      <c r="I3268" s="106" t="s">
        <v>3956</v>
      </c>
      <c r="J3268" s="107" t="s">
        <v>1496</v>
      </c>
      <c r="K3268" s="107" t="s">
        <v>2544</v>
      </c>
      <c r="L3268" s="9">
        <v>2.9</v>
      </c>
      <c r="M3268" s="108">
        <v>145</v>
      </c>
      <c r="N3268" s="5" t="s">
        <v>34</v>
      </c>
      <c r="O3268" s="1" t="s">
        <v>21</v>
      </c>
      <c r="P3268" s="107" t="s">
        <v>1496</v>
      </c>
      <c r="Q3268" s="107" t="s">
        <v>226</v>
      </c>
      <c r="R3268" s="16">
        <v>45536</v>
      </c>
      <c r="S3268" s="1" t="s">
        <v>2776</v>
      </c>
      <c r="T3268" s="62" t="s">
        <v>2544</v>
      </c>
    </row>
    <row r="3269" spans="1:20" ht="95.1" customHeight="1" x14ac:dyDescent="0.25">
      <c r="A3269" s="121" t="s">
        <v>2280</v>
      </c>
      <c r="B3269" s="107">
        <v>2450</v>
      </c>
      <c r="C3269" s="107" t="s">
        <v>1496</v>
      </c>
      <c r="D3269" s="107" t="s">
        <v>3671</v>
      </c>
      <c r="E3269" s="1" t="s">
        <v>887</v>
      </c>
      <c r="F3269" s="63">
        <v>1005874</v>
      </c>
      <c r="G3269" s="1" t="s">
        <v>44</v>
      </c>
      <c r="H3269" s="45">
        <v>2000</v>
      </c>
      <c r="I3269" s="106" t="s">
        <v>3956</v>
      </c>
      <c r="J3269" s="107" t="s">
        <v>1496</v>
      </c>
      <c r="K3269" s="107" t="s">
        <v>2544</v>
      </c>
      <c r="L3269" s="9">
        <v>5.07</v>
      </c>
      <c r="M3269" s="108">
        <v>10140</v>
      </c>
      <c r="N3269" s="5" t="s">
        <v>34</v>
      </c>
      <c r="O3269" s="1" t="s">
        <v>21</v>
      </c>
      <c r="P3269" s="107" t="s">
        <v>1496</v>
      </c>
      <c r="Q3269" s="107" t="s">
        <v>226</v>
      </c>
      <c r="R3269" s="16">
        <v>45536</v>
      </c>
      <c r="S3269" s="1" t="s">
        <v>2776</v>
      </c>
      <c r="T3269" s="62" t="s">
        <v>2544</v>
      </c>
    </row>
    <row r="3270" spans="1:20" ht="95.1" customHeight="1" x14ac:dyDescent="0.25">
      <c r="A3270" s="121" t="s">
        <v>2280</v>
      </c>
      <c r="B3270" s="107">
        <v>2450</v>
      </c>
      <c r="C3270" s="107" t="s">
        <v>1496</v>
      </c>
      <c r="D3270" s="107" t="s">
        <v>3672</v>
      </c>
      <c r="E3270" s="1" t="s">
        <v>887</v>
      </c>
      <c r="F3270" s="63">
        <v>1061779</v>
      </c>
      <c r="G3270" s="1" t="s">
        <v>44</v>
      </c>
      <c r="H3270" s="45">
        <v>1000</v>
      </c>
      <c r="I3270" s="106" t="s">
        <v>3956</v>
      </c>
      <c r="J3270" s="107" t="s">
        <v>1496</v>
      </c>
      <c r="K3270" s="107" t="s">
        <v>2544</v>
      </c>
      <c r="L3270" s="9">
        <v>0.83</v>
      </c>
      <c r="M3270" s="108">
        <v>830</v>
      </c>
      <c r="N3270" s="5" t="s">
        <v>34</v>
      </c>
      <c r="O3270" s="1" t="s">
        <v>21</v>
      </c>
      <c r="P3270" s="107" t="s">
        <v>1496</v>
      </c>
      <c r="Q3270" s="107" t="s">
        <v>226</v>
      </c>
      <c r="R3270" s="16">
        <v>45536</v>
      </c>
      <c r="S3270" s="1" t="s">
        <v>2776</v>
      </c>
      <c r="T3270" s="62" t="s">
        <v>2544</v>
      </c>
    </row>
    <row r="3271" spans="1:20" ht="95.1" customHeight="1" x14ac:dyDescent="0.25">
      <c r="A3271" s="121" t="s">
        <v>2280</v>
      </c>
      <c r="B3271" s="107">
        <v>2450</v>
      </c>
      <c r="C3271" s="107" t="s">
        <v>1496</v>
      </c>
      <c r="D3271" s="107" t="s">
        <v>3673</v>
      </c>
      <c r="E3271" s="1" t="s">
        <v>887</v>
      </c>
      <c r="F3271" s="63">
        <v>6526266500009</v>
      </c>
      <c r="G3271" s="1" t="s">
        <v>44</v>
      </c>
      <c r="H3271" s="45">
        <v>1000</v>
      </c>
      <c r="I3271" s="106" t="s">
        <v>3956</v>
      </c>
      <c r="J3271" s="107" t="s">
        <v>1496</v>
      </c>
      <c r="K3271" s="107" t="s">
        <v>2544</v>
      </c>
      <c r="L3271" s="9">
        <v>0.8</v>
      </c>
      <c r="M3271" s="108">
        <v>800</v>
      </c>
      <c r="N3271" s="5" t="s">
        <v>34</v>
      </c>
      <c r="O3271" s="1" t="s">
        <v>21</v>
      </c>
      <c r="P3271" s="107" t="s">
        <v>1496</v>
      </c>
      <c r="Q3271" s="107" t="s">
        <v>226</v>
      </c>
      <c r="R3271" s="16">
        <v>45536</v>
      </c>
      <c r="S3271" s="1" t="s">
        <v>2776</v>
      </c>
      <c r="T3271" s="62" t="s">
        <v>2544</v>
      </c>
    </row>
    <row r="3272" spans="1:20" ht="95.1" customHeight="1" x14ac:dyDescent="0.25">
      <c r="A3272" s="121" t="s">
        <v>2280</v>
      </c>
      <c r="B3272" s="107">
        <v>2450</v>
      </c>
      <c r="C3272" s="107" t="s">
        <v>1496</v>
      </c>
      <c r="D3272" s="107" t="s">
        <v>3674</v>
      </c>
      <c r="E3272" s="1" t="s">
        <v>887</v>
      </c>
      <c r="F3272" s="63">
        <v>1059017</v>
      </c>
      <c r="G3272" s="1" t="s">
        <v>44</v>
      </c>
      <c r="H3272" s="45">
        <v>5</v>
      </c>
      <c r="I3272" s="106" t="s">
        <v>3956</v>
      </c>
      <c r="J3272" s="107" t="s">
        <v>1496</v>
      </c>
      <c r="K3272" s="107" t="s">
        <v>2544</v>
      </c>
      <c r="L3272" s="9">
        <v>78</v>
      </c>
      <c r="M3272" s="108">
        <v>390</v>
      </c>
      <c r="N3272" s="5" t="s">
        <v>34</v>
      </c>
      <c r="O3272" s="1" t="s">
        <v>21</v>
      </c>
      <c r="P3272" s="107" t="s">
        <v>1496</v>
      </c>
      <c r="Q3272" s="107" t="s">
        <v>226</v>
      </c>
      <c r="R3272" s="16">
        <v>45536</v>
      </c>
      <c r="S3272" s="1" t="s">
        <v>2776</v>
      </c>
      <c r="T3272" s="62" t="s">
        <v>2544</v>
      </c>
    </row>
    <row r="3273" spans="1:20" ht="95.1" customHeight="1" x14ac:dyDescent="0.25">
      <c r="A3273" s="121" t="s">
        <v>2280</v>
      </c>
      <c r="B3273" s="107">
        <v>2450</v>
      </c>
      <c r="C3273" s="107" t="s">
        <v>1496</v>
      </c>
      <c r="D3273" s="107" t="s">
        <v>3137</v>
      </c>
      <c r="E3273" s="1" t="s">
        <v>887</v>
      </c>
      <c r="F3273" s="63">
        <v>1066273</v>
      </c>
      <c r="G3273" s="1" t="s">
        <v>44</v>
      </c>
      <c r="H3273" s="45">
        <v>12</v>
      </c>
      <c r="I3273" s="106" t="s">
        <v>3956</v>
      </c>
      <c r="J3273" s="107" t="s">
        <v>1496</v>
      </c>
      <c r="K3273" s="107" t="s">
        <v>2544</v>
      </c>
      <c r="L3273" s="9">
        <v>39</v>
      </c>
      <c r="M3273" s="108">
        <v>468</v>
      </c>
      <c r="N3273" s="5" t="s">
        <v>34</v>
      </c>
      <c r="O3273" s="1" t="s">
        <v>21</v>
      </c>
      <c r="P3273" s="107" t="s">
        <v>1496</v>
      </c>
      <c r="Q3273" s="107" t="s">
        <v>226</v>
      </c>
      <c r="R3273" s="16">
        <v>45536</v>
      </c>
      <c r="S3273" s="1" t="s">
        <v>2776</v>
      </c>
      <c r="T3273" s="62" t="s">
        <v>2544</v>
      </c>
    </row>
    <row r="3274" spans="1:20" ht="95.1" customHeight="1" x14ac:dyDescent="0.25">
      <c r="A3274" s="121" t="s">
        <v>2280</v>
      </c>
      <c r="B3274" s="107">
        <v>2450</v>
      </c>
      <c r="C3274" s="107" t="s">
        <v>1496</v>
      </c>
      <c r="D3274" s="107" t="s">
        <v>3675</v>
      </c>
      <c r="E3274" s="1" t="s">
        <v>887</v>
      </c>
      <c r="F3274" s="63">
        <v>1063591</v>
      </c>
      <c r="G3274" s="1" t="s">
        <v>44</v>
      </c>
      <c r="H3274" s="45">
        <v>5</v>
      </c>
      <c r="I3274" s="106" t="s">
        <v>3956</v>
      </c>
      <c r="J3274" s="107" t="s">
        <v>1496</v>
      </c>
      <c r="K3274" s="107" t="s">
        <v>2544</v>
      </c>
      <c r="L3274" s="9">
        <v>73.27</v>
      </c>
      <c r="M3274" s="108">
        <v>366.35</v>
      </c>
      <c r="N3274" s="5" t="s">
        <v>34</v>
      </c>
      <c r="O3274" s="1" t="s">
        <v>21</v>
      </c>
      <c r="P3274" s="107" t="s">
        <v>1496</v>
      </c>
      <c r="Q3274" s="107" t="s">
        <v>226</v>
      </c>
      <c r="R3274" s="16">
        <v>45536</v>
      </c>
      <c r="S3274" s="1" t="s">
        <v>2776</v>
      </c>
      <c r="T3274" s="62" t="s">
        <v>2544</v>
      </c>
    </row>
    <row r="3275" spans="1:20" ht="95.1" customHeight="1" x14ac:dyDescent="0.25">
      <c r="A3275" s="121" t="s">
        <v>2280</v>
      </c>
      <c r="B3275" s="107">
        <v>2450</v>
      </c>
      <c r="C3275" s="107" t="s">
        <v>1496</v>
      </c>
      <c r="D3275" s="107" t="s">
        <v>3676</v>
      </c>
      <c r="E3275" s="1" t="s">
        <v>887</v>
      </c>
      <c r="F3275" s="63">
        <v>6526274300004</v>
      </c>
      <c r="G3275" s="1" t="s">
        <v>44</v>
      </c>
      <c r="H3275" s="45">
        <v>1000</v>
      </c>
      <c r="I3275" s="106" t="s">
        <v>3956</v>
      </c>
      <c r="J3275" s="107" t="s">
        <v>1496</v>
      </c>
      <c r="K3275" s="107" t="s">
        <v>2544</v>
      </c>
      <c r="L3275" s="9">
        <v>10.1</v>
      </c>
      <c r="M3275" s="108">
        <v>10100</v>
      </c>
      <c r="N3275" s="5" t="s">
        <v>34</v>
      </c>
      <c r="O3275" s="1" t="s">
        <v>21</v>
      </c>
      <c r="P3275" s="107" t="s">
        <v>1496</v>
      </c>
      <c r="Q3275" s="107" t="s">
        <v>226</v>
      </c>
      <c r="R3275" s="16">
        <v>45536</v>
      </c>
      <c r="S3275" s="1" t="s">
        <v>2776</v>
      </c>
      <c r="T3275" s="62" t="s">
        <v>2544</v>
      </c>
    </row>
    <row r="3276" spans="1:20" ht="95.1" customHeight="1" x14ac:dyDescent="0.25">
      <c r="A3276" s="121" t="s">
        <v>2280</v>
      </c>
      <c r="B3276" s="107">
        <v>2450</v>
      </c>
      <c r="C3276" s="107" t="s">
        <v>1496</v>
      </c>
      <c r="D3276" s="107" t="s">
        <v>3138</v>
      </c>
      <c r="E3276" s="1" t="s">
        <v>887</v>
      </c>
      <c r="F3276" s="63">
        <v>59860</v>
      </c>
      <c r="G3276" s="1" t="s">
        <v>44</v>
      </c>
      <c r="H3276" s="45">
        <v>10</v>
      </c>
      <c r="I3276" s="106" t="s">
        <v>3956</v>
      </c>
      <c r="J3276" s="107" t="s">
        <v>1496</v>
      </c>
      <c r="K3276" s="107" t="s">
        <v>2544</v>
      </c>
      <c r="L3276" s="9">
        <v>27.6</v>
      </c>
      <c r="M3276" s="108">
        <v>276</v>
      </c>
      <c r="N3276" s="5" t="s">
        <v>34</v>
      </c>
      <c r="O3276" s="1" t="s">
        <v>21</v>
      </c>
      <c r="P3276" s="107" t="s">
        <v>1496</v>
      </c>
      <c r="Q3276" s="107" t="s">
        <v>226</v>
      </c>
      <c r="R3276" s="16">
        <v>45536</v>
      </c>
      <c r="S3276" s="1" t="s">
        <v>2776</v>
      </c>
      <c r="T3276" s="62" t="s">
        <v>2544</v>
      </c>
    </row>
    <row r="3277" spans="1:20" ht="95.1" customHeight="1" x14ac:dyDescent="0.25">
      <c r="A3277" s="121" t="s">
        <v>2280</v>
      </c>
      <c r="B3277" s="107">
        <v>2450</v>
      </c>
      <c r="C3277" s="107" t="s">
        <v>1496</v>
      </c>
      <c r="D3277" s="107" t="s">
        <v>3139</v>
      </c>
      <c r="E3277" s="1" t="s">
        <v>887</v>
      </c>
      <c r="F3277" s="63">
        <v>1082326</v>
      </c>
      <c r="G3277" s="1" t="s">
        <v>3039</v>
      </c>
      <c r="H3277" s="45">
        <v>24</v>
      </c>
      <c r="I3277" s="106" t="s">
        <v>3956</v>
      </c>
      <c r="J3277" s="107" t="s">
        <v>1496</v>
      </c>
      <c r="K3277" s="107" t="s">
        <v>2544</v>
      </c>
      <c r="L3277" s="9">
        <v>23.18</v>
      </c>
      <c r="M3277" s="108">
        <v>556.32000000000005</v>
      </c>
      <c r="N3277" s="5" t="s">
        <v>34</v>
      </c>
      <c r="O3277" s="1" t="s">
        <v>21</v>
      </c>
      <c r="P3277" s="107" t="s">
        <v>1496</v>
      </c>
      <c r="Q3277" s="107" t="s">
        <v>226</v>
      </c>
      <c r="R3277" s="16">
        <v>45536</v>
      </c>
      <c r="S3277" s="1" t="s">
        <v>2776</v>
      </c>
      <c r="T3277" s="62" t="s">
        <v>2544</v>
      </c>
    </row>
    <row r="3278" spans="1:20" ht="95.1" customHeight="1" x14ac:dyDescent="0.25">
      <c r="A3278" s="121" t="s">
        <v>2280</v>
      </c>
      <c r="B3278" s="107">
        <v>2450</v>
      </c>
      <c r="C3278" s="107" t="s">
        <v>1496</v>
      </c>
      <c r="D3278" s="107" t="s">
        <v>3140</v>
      </c>
      <c r="E3278" s="1" t="s">
        <v>887</v>
      </c>
      <c r="F3278" s="63">
        <v>417051</v>
      </c>
      <c r="G3278" s="1" t="s">
        <v>3039</v>
      </c>
      <c r="H3278" s="45">
        <v>24</v>
      </c>
      <c r="I3278" s="106" t="s">
        <v>3956</v>
      </c>
      <c r="J3278" s="107" t="s">
        <v>1496</v>
      </c>
      <c r="K3278" s="107" t="s">
        <v>2544</v>
      </c>
      <c r="L3278" s="9">
        <v>37.5</v>
      </c>
      <c r="M3278" s="108">
        <v>900</v>
      </c>
      <c r="N3278" s="5" t="s">
        <v>34</v>
      </c>
      <c r="O3278" s="1" t="s">
        <v>21</v>
      </c>
      <c r="P3278" s="107" t="s">
        <v>1496</v>
      </c>
      <c r="Q3278" s="107" t="s">
        <v>226</v>
      </c>
      <c r="R3278" s="16">
        <v>45536</v>
      </c>
      <c r="S3278" s="1" t="s">
        <v>2776</v>
      </c>
      <c r="T3278" s="62" t="s">
        <v>2544</v>
      </c>
    </row>
    <row r="3279" spans="1:20" ht="95.1" customHeight="1" x14ac:dyDescent="0.25">
      <c r="A3279" s="121" t="s">
        <v>2280</v>
      </c>
      <c r="B3279" s="107">
        <v>2450</v>
      </c>
      <c r="C3279" s="107" t="s">
        <v>1496</v>
      </c>
      <c r="D3279" s="107" t="s">
        <v>3141</v>
      </c>
      <c r="E3279" s="1" t="s">
        <v>887</v>
      </c>
      <c r="F3279" s="63">
        <v>1006136</v>
      </c>
      <c r="G3279" s="1" t="s">
        <v>44</v>
      </c>
      <c r="H3279" s="45">
        <v>1500</v>
      </c>
      <c r="I3279" s="106" t="s">
        <v>3956</v>
      </c>
      <c r="J3279" s="107" t="s">
        <v>1496</v>
      </c>
      <c r="K3279" s="107" t="s">
        <v>2544</v>
      </c>
      <c r="L3279" s="9">
        <v>3.79</v>
      </c>
      <c r="M3279" s="108">
        <v>5685</v>
      </c>
      <c r="N3279" s="5" t="s">
        <v>34</v>
      </c>
      <c r="O3279" s="1" t="s">
        <v>21</v>
      </c>
      <c r="P3279" s="107" t="s">
        <v>1496</v>
      </c>
      <c r="Q3279" s="107" t="s">
        <v>226</v>
      </c>
      <c r="R3279" s="16">
        <v>45536</v>
      </c>
      <c r="S3279" s="1" t="s">
        <v>2776</v>
      </c>
      <c r="T3279" s="62" t="s">
        <v>2544</v>
      </c>
    </row>
    <row r="3280" spans="1:20" ht="95.1" customHeight="1" x14ac:dyDescent="0.25">
      <c r="A3280" s="121" t="s">
        <v>2280</v>
      </c>
      <c r="B3280" s="107">
        <v>2450</v>
      </c>
      <c r="C3280" s="107" t="s">
        <v>1496</v>
      </c>
      <c r="D3280" s="107" t="s">
        <v>3142</v>
      </c>
      <c r="E3280" s="1" t="s">
        <v>887</v>
      </c>
      <c r="F3280" s="63">
        <v>6526275800001</v>
      </c>
      <c r="G3280" s="1" t="s">
        <v>44</v>
      </c>
      <c r="H3280" s="45">
        <v>1500</v>
      </c>
      <c r="I3280" s="106" t="s">
        <v>3956</v>
      </c>
      <c r="J3280" s="107" t="s">
        <v>1496</v>
      </c>
      <c r="K3280" s="107" t="s">
        <v>2544</v>
      </c>
      <c r="L3280" s="9">
        <v>2.96</v>
      </c>
      <c r="M3280" s="108">
        <v>4440</v>
      </c>
      <c r="N3280" s="5" t="s">
        <v>34</v>
      </c>
      <c r="O3280" s="1" t="s">
        <v>21</v>
      </c>
      <c r="P3280" s="107" t="s">
        <v>1496</v>
      </c>
      <c r="Q3280" s="107" t="s">
        <v>226</v>
      </c>
      <c r="R3280" s="16">
        <v>45536</v>
      </c>
      <c r="S3280" s="1" t="s">
        <v>2776</v>
      </c>
      <c r="T3280" s="62" t="s">
        <v>2544</v>
      </c>
    </row>
    <row r="3281" spans="1:20" ht="95.1" customHeight="1" x14ac:dyDescent="0.25">
      <c r="A3281" s="121" t="s">
        <v>2280</v>
      </c>
      <c r="B3281" s="107">
        <v>2450</v>
      </c>
      <c r="C3281" s="107" t="s">
        <v>1496</v>
      </c>
      <c r="D3281" s="107" t="s">
        <v>3143</v>
      </c>
      <c r="E3281" s="1" t="s">
        <v>887</v>
      </c>
      <c r="F3281" s="63">
        <v>6531160500002</v>
      </c>
      <c r="G3281" s="1" t="s">
        <v>44</v>
      </c>
      <c r="H3281" s="45">
        <v>500</v>
      </c>
      <c r="I3281" s="106" t="s">
        <v>3956</v>
      </c>
      <c r="J3281" s="107" t="s">
        <v>1496</v>
      </c>
      <c r="K3281" s="107" t="s">
        <v>2544</v>
      </c>
      <c r="L3281" s="9">
        <v>5.81</v>
      </c>
      <c r="M3281" s="108">
        <v>2905</v>
      </c>
      <c r="N3281" s="5" t="s">
        <v>34</v>
      </c>
      <c r="O3281" s="1" t="s">
        <v>21</v>
      </c>
      <c r="P3281" s="107" t="s">
        <v>1496</v>
      </c>
      <c r="Q3281" s="107" t="s">
        <v>226</v>
      </c>
      <c r="R3281" s="16">
        <v>45536</v>
      </c>
      <c r="S3281" s="1" t="s">
        <v>2776</v>
      </c>
      <c r="T3281" s="62" t="s">
        <v>2544</v>
      </c>
    </row>
    <row r="3282" spans="1:20" ht="95.1" customHeight="1" x14ac:dyDescent="0.25">
      <c r="A3282" s="121" t="s">
        <v>2280</v>
      </c>
      <c r="B3282" s="107">
        <v>2450</v>
      </c>
      <c r="C3282" s="107" t="s">
        <v>1496</v>
      </c>
      <c r="D3282" s="107" t="s">
        <v>3145</v>
      </c>
      <c r="E3282" s="1" t="s">
        <v>887</v>
      </c>
      <c r="F3282" s="63">
        <v>6541184400004</v>
      </c>
      <c r="G3282" s="110" t="s">
        <v>1817</v>
      </c>
      <c r="H3282" s="45">
        <v>200</v>
      </c>
      <c r="I3282" s="106" t="s">
        <v>3956</v>
      </c>
      <c r="J3282" s="107" t="s">
        <v>1496</v>
      </c>
      <c r="K3282" s="107" t="s">
        <v>2544</v>
      </c>
      <c r="L3282" s="9">
        <v>46.18</v>
      </c>
      <c r="M3282" s="108">
        <v>9236</v>
      </c>
      <c r="N3282" s="5" t="s">
        <v>34</v>
      </c>
      <c r="O3282" s="1" t="s">
        <v>21</v>
      </c>
      <c r="P3282" s="107" t="s">
        <v>1496</v>
      </c>
      <c r="Q3282" s="107" t="s">
        <v>226</v>
      </c>
      <c r="R3282" s="16">
        <v>45536</v>
      </c>
      <c r="S3282" s="1" t="s">
        <v>2776</v>
      </c>
      <c r="T3282" s="62" t="s">
        <v>2544</v>
      </c>
    </row>
    <row r="3283" spans="1:20" ht="95.1" customHeight="1" x14ac:dyDescent="0.25">
      <c r="A3283" s="121" t="s">
        <v>2280</v>
      </c>
      <c r="B3283" s="107">
        <v>2450</v>
      </c>
      <c r="C3283" s="107" t="s">
        <v>1496</v>
      </c>
      <c r="D3283" s="107" t="s">
        <v>3150</v>
      </c>
      <c r="E3283" s="1" t="s">
        <v>887</v>
      </c>
      <c r="F3283" s="63">
        <v>1005957</v>
      </c>
      <c r="G3283" s="1" t="s">
        <v>44</v>
      </c>
      <c r="H3283" s="45">
        <v>100</v>
      </c>
      <c r="I3283" s="106" t="s">
        <v>3956</v>
      </c>
      <c r="J3283" s="107" t="s">
        <v>1496</v>
      </c>
      <c r="K3283" s="107" t="s">
        <v>2544</v>
      </c>
      <c r="L3283" s="9">
        <v>31.99</v>
      </c>
      <c r="M3283" s="108">
        <v>3199</v>
      </c>
      <c r="N3283" s="5" t="s">
        <v>34</v>
      </c>
      <c r="O3283" s="1" t="s">
        <v>21</v>
      </c>
      <c r="P3283" s="107" t="s">
        <v>1496</v>
      </c>
      <c r="Q3283" s="107" t="s">
        <v>226</v>
      </c>
      <c r="R3283" s="16">
        <v>45536</v>
      </c>
      <c r="S3283" s="1" t="s">
        <v>2776</v>
      </c>
      <c r="T3283" s="62" t="s">
        <v>2544</v>
      </c>
    </row>
    <row r="3284" spans="1:20" ht="95.1" customHeight="1" x14ac:dyDescent="0.25">
      <c r="A3284" s="121" t="s">
        <v>2280</v>
      </c>
      <c r="B3284" s="107">
        <v>2450</v>
      </c>
      <c r="C3284" s="107" t="s">
        <v>1496</v>
      </c>
      <c r="D3284" s="107" t="s">
        <v>3677</v>
      </c>
      <c r="E3284" s="1" t="s">
        <v>887</v>
      </c>
      <c r="F3284" s="63">
        <v>1005961</v>
      </c>
      <c r="G3284" s="1" t="s">
        <v>44</v>
      </c>
      <c r="H3284" s="45">
        <v>100</v>
      </c>
      <c r="I3284" s="106" t="s">
        <v>3956</v>
      </c>
      <c r="J3284" s="107" t="s">
        <v>1496</v>
      </c>
      <c r="K3284" s="107" t="s">
        <v>2544</v>
      </c>
      <c r="L3284" s="9">
        <v>24.48</v>
      </c>
      <c r="M3284" s="108">
        <v>2448</v>
      </c>
      <c r="N3284" s="5" t="s">
        <v>34</v>
      </c>
      <c r="O3284" s="1" t="s">
        <v>21</v>
      </c>
      <c r="P3284" s="107" t="s">
        <v>1496</v>
      </c>
      <c r="Q3284" s="107" t="s">
        <v>226</v>
      </c>
      <c r="R3284" s="16">
        <v>45536</v>
      </c>
      <c r="S3284" s="1" t="s">
        <v>2776</v>
      </c>
      <c r="T3284" s="62" t="s">
        <v>2544</v>
      </c>
    </row>
    <row r="3285" spans="1:20" ht="95.1" customHeight="1" x14ac:dyDescent="0.25">
      <c r="A3285" s="121" t="s">
        <v>2280</v>
      </c>
      <c r="B3285" s="107">
        <v>2450</v>
      </c>
      <c r="C3285" s="107" t="s">
        <v>1496</v>
      </c>
      <c r="D3285" s="107" t="s">
        <v>3678</v>
      </c>
      <c r="E3285" s="1" t="s">
        <v>887</v>
      </c>
      <c r="F3285" s="63">
        <v>1061782</v>
      </c>
      <c r="G3285" s="1" t="s">
        <v>44</v>
      </c>
      <c r="H3285" s="45">
        <v>8000</v>
      </c>
      <c r="I3285" s="106" t="s">
        <v>3956</v>
      </c>
      <c r="J3285" s="107" t="s">
        <v>1496</v>
      </c>
      <c r="K3285" s="107" t="s">
        <v>2544</v>
      </c>
      <c r="L3285" s="9">
        <v>5.49</v>
      </c>
      <c r="M3285" s="108">
        <v>43920</v>
      </c>
      <c r="N3285" s="5" t="s">
        <v>34</v>
      </c>
      <c r="O3285" s="1" t="s">
        <v>21</v>
      </c>
      <c r="P3285" s="107" t="s">
        <v>1496</v>
      </c>
      <c r="Q3285" s="107" t="s">
        <v>226</v>
      </c>
      <c r="R3285" s="16">
        <v>45536</v>
      </c>
      <c r="S3285" s="1" t="s">
        <v>2776</v>
      </c>
      <c r="T3285" s="62" t="s">
        <v>2544</v>
      </c>
    </row>
    <row r="3286" spans="1:20" ht="95.1" customHeight="1" x14ac:dyDescent="0.25">
      <c r="A3286" s="121" t="s">
        <v>2280</v>
      </c>
      <c r="B3286" s="107">
        <v>2450</v>
      </c>
      <c r="C3286" s="107" t="s">
        <v>1496</v>
      </c>
      <c r="D3286" s="107" t="s">
        <v>3679</v>
      </c>
      <c r="E3286" s="1" t="s">
        <v>887</v>
      </c>
      <c r="F3286" s="63">
        <v>1006615</v>
      </c>
      <c r="G3286" s="1" t="s">
        <v>44</v>
      </c>
      <c r="H3286" s="45">
        <v>50</v>
      </c>
      <c r="I3286" s="106" t="s">
        <v>3956</v>
      </c>
      <c r="J3286" s="107" t="s">
        <v>1496</v>
      </c>
      <c r="K3286" s="107" t="s">
        <v>2544</v>
      </c>
      <c r="L3286" s="9">
        <v>22.28</v>
      </c>
      <c r="M3286" s="108">
        <v>1114</v>
      </c>
      <c r="N3286" s="5" t="s">
        <v>34</v>
      </c>
      <c r="O3286" s="1" t="s">
        <v>21</v>
      </c>
      <c r="P3286" s="107" t="s">
        <v>1496</v>
      </c>
      <c r="Q3286" s="107" t="s">
        <v>226</v>
      </c>
      <c r="R3286" s="16">
        <v>45536</v>
      </c>
      <c r="S3286" s="1" t="s">
        <v>2776</v>
      </c>
      <c r="T3286" s="62" t="s">
        <v>2544</v>
      </c>
    </row>
    <row r="3287" spans="1:20" ht="95.1" customHeight="1" x14ac:dyDescent="0.25">
      <c r="A3287" s="121" t="s">
        <v>2280</v>
      </c>
      <c r="B3287" s="107">
        <v>2450</v>
      </c>
      <c r="C3287" s="107" t="s">
        <v>1496</v>
      </c>
      <c r="D3287" s="107" t="s">
        <v>3680</v>
      </c>
      <c r="E3287" s="1" t="s">
        <v>887</v>
      </c>
      <c r="F3287" s="63">
        <v>277319</v>
      </c>
      <c r="G3287" s="1" t="s">
        <v>44</v>
      </c>
      <c r="H3287" s="45">
        <v>30</v>
      </c>
      <c r="I3287" s="106" t="s">
        <v>3956</v>
      </c>
      <c r="J3287" s="107" t="s">
        <v>1496</v>
      </c>
      <c r="K3287" s="107" t="s">
        <v>2544</v>
      </c>
      <c r="L3287" s="9">
        <v>5.81</v>
      </c>
      <c r="M3287" s="108">
        <v>174.3</v>
      </c>
      <c r="N3287" s="5" t="s">
        <v>34</v>
      </c>
      <c r="O3287" s="1" t="s">
        <v>21</v>
      </c>
      <c r="P3287" s="107" t="s">
        <v>1496</v>
      </c>
      <c r="Q3287" s="107" t="s">
        <v>226</v>
      </c>
      <c r="R3287" s="16">
        <v>45536</v>
      </c>
      <c r="S3287" s="1" t="s">
        <v>2776</v>
      </c>
      <c r="T3287" s="62" t="s">
        <v>2544</v>
      </c>
    </row>
    <row r="3288" spans="1:20" ht="95.1" customHeight="1" x14ac:dyDescent="0.25">
      <c r="A3288" s="121" t="s">
        <v>2280</v>
      </c>
      <c r="B3288" s="107">
        <v>2450</v>
      </c>
      <c r="C3288" s="107" t="s">
        <v>1496</v>
      </c>
      <c r="D3288" s="107" t="s">
        <v>3681</v>
      </c>
      <c r="E3288" s="1" t="s">
        <v>887</v>
      </c>
      <c r="F3288" s="63">
        <v>7920018600020</v>
      </c>
      <c r="G3288" s="1" t="s">
        <v>44</v>
      </c>
      <c r="H3288" s="45">
        <v>600</v>
      </c>
      <c r="I3288" s="106" t="s">
        <v>3956</v>
      </c>
      <c r="J3288" s="107" t="s">
        <v>1496</v>
      </c>
      <c r="K3288" s="107" t="s">
        <v>2544</v>
      </c>
      <c r="L3288" s="9">
        <v>34.549999999999997</v>
      </c>
      <c r="M3288" s="108">
        <v>20730</v>
      </c>
      <c r="N3288" s="5" t="s">
        <v>34</v>
      </c>
      <c r="O3288" s="1" t="s">
        <v>21</v>
      </c>
      <c r="P3288" s="107" t="s">
        <v>1496</v>
      </c>
      <c r="Q3288" s="107" t="s">
        <v>226</v>
      </c>
      <c r="R3288" s="16">
        <v>45536</v>
      </c>
      <c r="S3288" s="1" t="s">
        <v>2776</v>
      </c>
      <c r="T3288" s="62" t="s">
        <v>2544</v>
      </c>
    </row>
    <row r="3289" spans="1:20" ht="95.1" customHeight="1" x14ac:dyDescent="0.25">
      <c r="A3289" s="121" t="s">
        <v>2280</v>
      </c>
      <c r="B3289" s="107">
        <v>2450</v>
      </c>
      <c r="C3289" s="107" t="s">
        <v>1496</v>
      </c>
      <c r="D3289" s="107" t="s">
        <v>3682</v>
      </c>
      <c r="E3289" s="1" t="s">
        <v>887</v>
      </c>
      <c r="F3289" s="63">
        <v>1034328</v>
      </c>
      <c r="G3289" s="1" t="s">
        <v>44</v>
      </c>
      <c r="H3289" s="45">
        <v>500</v>
      </c>
      <c r="I3289" s="106" t="s">
        <v>3956</v>
      </c>
      <c r="J3289" s="107" t="s">
        <v>1496</v>
      </c>
      <c r="K3289" s="107" t="s">
        <v>2544</v>
      </c>
      <c r="L3289" s="9">
        <v>12.67</v>
      </c>
      <c r="M3289" s="108">
        <v>6335</v>
      </c>
      <c r="N3289" s="5" t="s">
        <v>34</v>
      </c>
      <c r="O3289" s="1" t="s">
        <v>21</v>
      </c>
      <c r="P3289" s="107" t="s">
        <v>1496</v>
      </c>
      <c r="Q3289" s="107" t="s">
        <v>226</v>
      </c>
      <c r="R3289" s="16">
        <v>45536</v>
      </c>
      <c r="S3289" s="1" t="s">
        <v>2776</v>
      </c>
      <c r="T3289" s="62" t="s">
        <v>2544</v>
      </c>
    </row>
    <row r="3290" spans="1:20" ht="95.1" customHeight="1" x14ac:dyDescent="0.25">
      <c r="A3290" s="121" t="s">
        <v>2280</v>
      </c>
      <c r="B3290" s="107">
        <v>2450</v>
      </c>
      <c r="C3290" s="107" t="s">
        <v>1496</v>
      </c>
      <c r="D3290" s="107" t="s">
        <v>3683</v>
      </c>
      <c r="E3290" s="1" t="s">
        <v>887</v>
      </c>
      <c r="F3290" s="63">
        <v>6526160700001</v>
      </c>
      <c r="G3290" s="1" t="s">
        <v>44</v>
      </c>
      <c r="H3290" s="45">
        <v>100</v>
      </c>
      <c r="I3290" s="106" t="s">
        <v>3956</v>
      </c>
      <c r="J3290" s="107" t="s">
        <v>1496</v>
      </c>
      <c r="K3290" s="107" t="s">
        <v>2544</v>
      </c>
      <c r="L3290" s="9">
        <v>12.83</v>
      </c>
      <c r="M3290" s="108">
        <v>1283</v>
      </c>
      <c r="N3290" s="5" t="s">
        <v>34</v>
      </c>
      <c r="O3290" s="1" t="s">
        <v>21</v>
      </c>
      <c r="P3290" s="107" t="s">
        <v>1496</v>
      </c>
      <c r="Q3290" s="107" t="s">
        <v>226</v>
      </c>
      <c r="R3290" s="16">
        <v>45536</v>
      </c>
      <c r="S3290" s="1" t="s">
        <v>2776</v>
      </c>
      <c r="T3290" s="62" t="s">
        <v>2544</v>
      </c>
    </row>
    <row r="3291" spans="1:20" ht="95.1" customHeight="1" x14ac:dyDescent="0.25">
      <c r="A3291" s="121" t="s">
        <v>2280</v>
      </c>
      <c r="B3291" s="107">
        <v>2450</v>
      </c>
      <c r="C3291" s="107" t="s">
        <v>1496</v>
      </c>
      <c r="D3291" s="107" t="s">
        <v>3684</v>
      </c>
      <c r="E3291" s="1" t="s">
        <v>887</v>
      </c>
      <c r="F3291" s="63">
        <v>6526160700002</v>
      </c>
      <c r="G3291" s="1" t="s">
        <v>44</v>
      </c>
      <c r="H3291" s="45">
        <v>1000</v>
      </c>
      <c r="I3291" s="106" t="s">
        <v>3956</v>
      </c>
      <c r="J3291" s="107" t="s">
        <v>1496</v>
      </c>
      <c r="K3291" s="107" t="s">
        <v>2544</v>
      </c>
      <c r="L3291" s="9">
        <v>13.87</v>
      </c>
      <c r="M3291" s="108">
        <v>13870</v>
      </c>
      <c r="N3291" s="5" t="s">
        <v>34</v>
      </c>
      <c r="O3291" s="1" t="s">
        <v>21</v>
      </c>
      <c r="P3291" s="107" t="s">
        <v>1496</v>
      </c>
      <c r="Q3291" s="107" t="s">
        <v>226</v>
      </c>
      <c r="R3291" s="16">
        <v>45536</v>
      </c>
      <c r="S3291" s="1" t="s">
        <v>2776</v>
      </c>
      <c r="T3291" s="62" t="s">
        <v>2544</v>
      </c>
    </row>
    <row r="3292" spans="1:20" ht="95.1" customHeight="1" x14ac:dyDescent="0.25">
      <c r="A3292" s="121" t="s">
        <v>2280</v>
      </c>
      <c r="B3292" s="107">
        <v>2450</v>
      </c>
      <c r="C3292" s="107" t="s">
        <v>1496</v>
      </c>
      <c r="D3292" s="107" t="s">
        <v>3685</v>
      </c>
      <c r="E3292" s="1" t="s">
        <v>887</v>
      </c>
      <c r="F3292" s="63">
        <v>6526160700003</v>
      </c>
      <c r="G3292" s="1" t="s">
        <v>44</v>
      </c>
      <c r="H3292" s="45">
        <v>300</v>
      </c>
      <c r="I3292" s="106" t="s">
        <v>3956</v>
      </c>
      <c r="J3292" s="107" t="s">
        <v>1496</v>
      </c>
      <c r="K3292" s="107" t="s">
        <v>2544</v>
      </c>
      <c r="L3292" s="9">
        <v>14.37</v>
      </c>
      <c r="M3292" s="108">
        <v>4311</v>
      </c>
      <c r="N3292" s="5" t="s">
        <v>34</v>
      </c>
      <c r="O3292" s="1" t="s">
        <v>21</v>
      </c>
      <c r="P3292" s="107" t="s">
        <v>1496</v>
      </c>
      <c r="Q3292" s="107" t="s">
        <v>226</v>
      </c>
      <c r="R3292" s="16">
        <v>45536</v>
      </c>
      <c r="S3292" s="1" t="s">
        <v>2776</v>
      </c>
      <c r="T3292" s="62" t="s">
        <v>2544</v>
      </c>
    </row>
    <row r="3293" spans="1:20" ht="95.1" customHeight="1" x14ac:dyDescent="0.25">
      <c r="A3293" s="121" t="s">
        <v>2280</v>
      </c>
      <c r="B3293" s="107">
        <v>2450</v>
      </c>
      <c r="C3293" s="107" t="s">
        <v>1496</v>
      </c>
      <c r="D3293" s="107" t="s">
        <v>3686</v>
      </c>
      <c r="E3293" s="1" t="s">
        <v>887</v>
      </c>
      <c r="F3293" s="63">
        <v>1052729</v>
      </c>
      <c r="G3293" s="1" t="s">
        <v>44</v>
      </c>
      <c r="H3293" s="45">
        <v>300</v>
      </c>
      <c r="I3293" s="106" t="s">
        <v>3956</v>
      </c>
      <c r="J3293" s="107" t="s">
        <v>1496</v>
      </c>
      <c r="K3293" s="107" t="s">
        <v>2544</v>
      </c>
      <c r="L3293" s="9">
        <v>22.06</v>
      </c>
      <c r="M3293" s="108">
        <v>6618</v>
      </c>
      <c r="N3293" s="5" t="s">
        <v>34</v>
      </c>
      <c r="O3293" s="1" t="s">
        <v>21</v>
      </c>
      <c r="P3293" s="107" t="s">
        <v>1496</v>
      </c>
      <c r="Q3293" s="107" t="s">
        <v>226</v>
      </c>
      <c r="R3293" s="16">
        <v>45536</v>
      </c>
      <c r="S3293" s="1" t="s">
        <v>2776</v>
      </c>
      <c r="T3293" s="62" t="s">
        <v>2544</v>
      </c>
    </row>
    <row r="3294" spans="1:20" ht="95.1" customHeight="1" x14ac:dyDescent="0.25">
      <c r="A3294" s="121" t="s">
        <v>2280</v>
      </c>
      <c r="B3294" s="107">
        <v>2450</v>
      </c>
      <c r="C3294" s="107" t="s">
        <v>1496</v>
      </c>
      <c r="D3294" s="107" t="s">
        <v>3162</v>
      </c>
      <c r="E3294" s="1" t="s">
        <v>887</v>
      </c>
      <c r="F3294" s="63">
        <v>6521031500019</v>
      </c>
      <c r="G3294" s="1" t="s">
        <v>44</v>
      </c>
      <c r="H3294" s="45">
        <v>300</v>
      </c>
      <c r="I3294" s="106" t="s">
        <v>3956</v>
      </c>
      <c r="J3294" s="107" t="s">
        <v>1496</v>
      </c>
      <c r="K3294" s="107" t="s">
        <v>2544</v>
      </c>
      <c r="L3294" s="9">
        <v>16.21</v>
      </c>
      <c r="M3294" s="108">
        <v>4863</v>
      </c>
      <c r="N3294" s="5" t="s">
        <v>34</v>
      </c>
      <c r="O3294" s="1" t="s">
        <v>21</v>
      </c>
      <c r="P3294" s="107" t="s">
        <v>1496</v>
      </c>
      <c r="Q3294" s="107" t="s">
        <v>226</v>
      </c>
      <c r="R3294" s="16">
        <v>45536</v>
      </c>
      <c r="S3294" s="1" t="s">
        <v>2776</v>
      </c>
      <c r="T3294" s="62" t="s">
        <v>2544</v>
      </c>
    </row>
    <row r="3295" spans="1:20" ht="95.1" customHeight="1" x14ac:dyDescent="0.25">
      <c r="A3295" s="121" t="s">
        <v>2280</v>
      </c>
      <c r="B3295" s="107">
        <v>2450</v>
      </c>
      <c r="C3295" s="107" t="s">
        <v>1496</v>
      </c>
      <c r="D3295" s="107" t="s">
        <v>3687</v>
      </c>
      <c r="E3295" s="1" t="s">
        <v>887</v>
      </c>
      <c r="F3295" s="63">
        <v>6521031500015</v>
      </c>
      <c r="G3295" s="1" t="s">
        <v>44</v>
      </c>
      <c r="H3295" s="45">
        <v>1000</v>
      </c>
      <c r="I3295" s="106" t="s">
        <v>3956</v>
      </c>
      <c r="J3295" s="107" t="s">
        <v>1496</v>
      </c>
      <c r="K3295" s="107" t="s">
        <v>2544</v>
      </c>
      <c r="L3295" s="9">
        <v>2.9</v>
      </c>
      <c r="M3295" s="108">
        <v>2900</v>
      </c>
      <c r="N3295" s="5" t="s">
        <v>34</v>
      </c>
      <c r="O3295" s="1" t="s">
        <v>21</v>
      </c>
      <c r="P3295" s="107" t="s">
        <v>1496</v>
      </c>
      <c r="Q3295" s="107" t="s">
        <v>226</v>
      </c>
      <c r="R3295" s="16">
        <v>45536</v>
      </c>
      <c r="S3295" s="1" t="s">
        <v>2776</v>
      </c>
      <c r="T3295" s="62" t="s">
        <v>2544</v>
      </c>
    </row>
    <row r="3296" spans="1:20" ht="95.1" customHeight="1" x14ac:dyDescent="0.25">
      <c r="A3296" s="121" t="s">
        <v>2280</v>
      </c>
      <c r="B3296" s="107">
        <v>2450</v>
      </c>
      <c r="C3296" s="107" t="s">
        <v>1496</v>
      </c>
      <c r="D3296" s="107" t="s">
        <v>3688</v>
      </c>
      <c r="E3296" s="1" t="s">
        <v>887</v>
      </c>
      <c r="F3296" s="63">
        <v>1066324</v>
      </c>
      <c r="G3296" s="1" t="s">
        <v>44</v>
      </c>
      <c r="H3296" s="45">
        <v>1000</v>
      </c>
      <c r="I3296" s="106" t="s">
        <v>3956</v>
      </c>
      <c r="J3296" s="107" t="s">
        <v>1496</v>
      </c>
      <c r="K3296" s="107" t="s">
        <v>2544</v>
      </c>
      <c r="L3296" s="9">
        <v>1.49</v>
      </c>
      <c r="M3296" s="108">
        <v>1490</v>
      </c>
      <c r="N3296" s="5" t="s">
        <v>34</v>
      </c>
      <c r="O3296" s="1" t="s">
        <v>21</v>
      </c>
      <c r="P3296" s="107" t="s">
        <v>1496</v>
      </c>
      <c r="Q3296" s="107" t="s">
        <v>226</v>
      </c>
      <c r="R3296" s="16">
        <v>45536</v>
      </c>
      <c r="S3296" s="1" t="s">
        <v>2776</v>
      </c>
      <c r="T3296" s="62" t="s">
        <v>2544</v>
      </c>
    </row>
    <row r="3297" spans="1:20" ht="95.1" customHeight="1" x14ac:dyDescent="0.25">
      <c r="A3297" s="121" t="s">
        <v>2280</v>
      </c>
      <c r="B3297" s="107">
        <v>2450</v>
      </c>
      <c r="C3297" s="107" t="s">
        <v>1496</v>
      </c>
      <c r="D3297" s="107" t="s">
        <v>3163</v>
      </c>
      <c r="E3297" s="1" t="s">
        <v>887</v>
      </c>
      <c r="F3297" s="63">
        <v>6521031500021</v>
      </c>
      <c r="G3297" s="1" t="s">
        <v>44</v>
      </c>
      <c r="H3297" s="45">
        <v>100</v>
      </c>
      <c r="I3297" s="106" t="s">
        <v>3956</v>
      </c>
      <c r="J3297" s="107" t="s">
        <v>1496</v>
      </c>
      <c r="K3297" s="107" t="s">
        <v>2544</v>
      </c>
      <c r="L3297" s="9">
        <v>7.66</v>
      </c>
      <c r="M3297" s="108">
        <v>766</v>
      </c>
      <c r="N3297" s="5" t="s">
        <v>34</v>
      </c>
      <c r="O3297" s="1" t="s">
        <v>21</v>
      </c>
      <c r="P3297" s="107" t="s">
        <v>1496</v>
      </c>
      <c r="Q3297" s="107" t="s">
        <v>226</v>
      </c>
      <c r="R3297" s="16">
        <v>45536</v>
      </c>
      <c r="S3297" s="1" t="s">
        <v>2776</v>
      </c>
      <c r="T3297" s="62" t="s">
        <v>2544</v>
      </c>
    </row>
    <row r="3298" spans="1:20" ht="95.1" customHeight="1" x14ac:dyDescent="0.25">
      <c r="A3298" s="121" t="s">
        <v>2280</v>
      </c>
      <c r="B3298" s="107">
        <v>2450</v>
      </c>
      <c r="C3298" s="107" t="s">
        <v>1496</v>
      </c>
      <c r="D3298" s="107" t="s">
        <v>3689</v>
      </c>
      <c r="E3298" s="1" t="s">
        <v>887</v>
      </c>
      <c r="F3298" s="63">
        <v>1073919</v>
      </c>
      <c r="G3298" s="1" t="s">
        <v>44</v>
      </c>
      <c r="H3298" s="45">
        <v>500</v>
      </c>
      <c r="I3298" s="106" t="s">
        <v>3956</v>
      </c>
      <c r="J3298" s="107" t="s">
        <v>1496</v>
      </c>
      <c r="K3298" s="107" t="s">
        <v>2544</v>
      </c>
      <c r="L3298" s="9">
        <v>0.28999999999999998</v>
      </c>
      <c r="M3298" s="108">
        <v>145</v>
      </c>
      <c r="N3298" s="5" t="s">
        <v>34</v>
      </c>
      <c r="O3298" s="1" t="s">
        <v>21</v>
      </c>
      <c r="P3298" s="107" t="s">
        <v>1496</v>
      </c>
      <c r="Q3298" s="107" t="s">
        <v>226</v>
      </c>
      <c r="R3298" s="16">
        <v>45536</v>
      </c>
      <c r="S3298" s="1" t="s">
        <v>2776</v>
      </c>
      <c r="T3298" s="62" t="s">
        <v>2544</v>
      </c>
    </row>
    <row r="3299" spans="1:20" ht="95.1" customHeight="1" x14ac:dyDescent="0.25">
      <c r="A3299" s="121" t="s">
        <v>2280</v>
      </c>
      <c r="B3299" s="107">
        <v>2450</v>
      </c>
      <c r="C3299" s="107" t="s">
        <v>1496</v>
      </c>
      <c r="D3299" s="107" t="s">
        <v>3690</v>
      </c>
      <c r="E3299" s="1" t="s">
        <v>887</v>
      </c>
      <c r="F3299" s="63">
        <v>6526089400054</v>
      </c>
      <c r="G3299" s="1" t="s">
        <v>44</v>
      </c>
      <c r="H3299" s="45">
        <v>50</v>
      </c>
      <c r="I3299" s="106" t="s">
        <v>3956</v>
      </c>
      <c r="J3299" s="107" t="s">
        <v>1496</v>
      </c>
      <c r="K3299" s="107" t="s">
        <v>2544</v>
      </c>
      <c r="L3299" s="9">
        <v>1.1299999999999999</v>
      </c>
      <c r="M3299" s="108">
        <v>56.5</v>
      </c>
      <c r="N3299" s="5" t="s">
        <v>34</v>
      </c>
      <c r="O3299" s="1" t="s">
        <v>21</v>
      </c>
      <c r="P3299" s="107" t="s">
        <v>1496</v>
      </c>
      <c r="Q3299" s="107" t="s">
        <v>226</v>
      </c>
      <c r="R3299" s="16">
        <v>45536</v>
      </c>
      <c r="S3299" s="1" t="s">
        <v>2776</v>
      </c>
      <c r="T3299" s="62" t="s">
        <v>2544</v>
      </c>
    </row>
    <row r="3300" spans="1:20" ht="95.1" customHeight="1" x14ac:dyDescent="0.25">
      <c r="A3300" s="121" t="s">
        <v>2280</v>
      </c>
      <c r="B3300" s="107">
        <v>2450</v>
      </c>
      <c r="C3300" s="107" t="s">
        <v>1496</v>
      </c>
      <c r="D3300" s="107" t="s">
        <v>3691</v>
      </c>
      <c r="E3300" s="1" t="s">
        <v>887</v>
      </c>
      <c r="F3300" s="63">
        <v>6526089400055</v>
      </c>
      <c r="G3300" s="1" t="s">
        <v>44</v>
      </c>
      <c r="H3300" s="45">
        <v>50</v>
      </c>
      <c r="I3300" s="106" t="s">
        <v>3956</v>
      </c>
      <c r="J3300" s="107" t="s">
        <v>1496</v>
      </c>
      <c r="K3300" s="107" t="s">
        <v>2544</v>
      </c>
      <c r="L3300" s="9">
        <v>1.05</v>
      </c>
      <c r="M3300" s="108">
        <v>52.5</v>
      </c>
      <c r="N3300" s="5" t="s">
        <v>34</v>
      </c>
      <c r="O3300" s="1" t="s">
        <v>21</v>
      </c>
      <c r="P3300" s="107" t="s">
        <v>1496</v>
      </c>
      <c r="Q3300" s="107" t="s">
        <v>226</v>
      </c>
      <c r="R3300" s="16">
        <v>45536</v>
      </c>
      <c r="S3300" s="1" t="s">
        <v>2776</v>
      </c>
      <c r="T3300" s="62" t="s">
        <v>2544</v>
      </c>
    </row>
    <row r="3301" spans="1:20" ht="95.1" customHeight="1" x14ac:dyDescent="0.25">
      <c r="A3301" s="121" t="s">
        <v>2280</v>
      </c>
      <c r="B3301" s="107">
        <v>2450</v>
      </c>
      <c r="C3301" s="107" t="s">
        <v>1496</v>
      </c>
      <c r="D3301" s="107" t="s">
        <v>3692</v>
      </c>
      <c r="E3301" s="1" t="s">
        <v>887</v>
      </c>
      <c r="F3301" s="63">
        <v>6526089400069</v>
      </c>
      <c r="G3301" s="1" t="s">
        <v>44</v>
      </c>
      <c r="H3301" s="45">
        <v>60</v>
      </c>
      <c r="I3301" s="106" t="s">
        <v>3956</v>
      </c>
      <c r="J3301" s="107" t="s">
        <v>1496</v>
      </c>
      <c r="K3301" s="107" t="s">
        <v>2544</v>
      </c>
      <c r="L3301" s="9">
        <v>0.74</v>
      </c>
      <c r="M3301" s="108">
        <v>44.4</v>
      </c>
      <c r="N3301" s="5" t="s">
        <v>34</v>
      </c>
      <c r="O3301" s="1" t="s">
        <v>21</v>
      </c>
      <c r="P3301" s="107" t="s">
        <v>1496</v>
      </c>
      <c r="Q3301" s="107" t="s">
        <v>226</v>
      </c>
      <c r="R3301" s="16">
        <v>45536</v>
      </c>
      <c r="S3301" s="1" t="s">
        <v>2776</v>
      </c>
      <c r="T3301" s="62" t="s">
        <v>2544</v>
      </c>
    </row>
    <row r="3302" spans="1:20" ht="95.1" customHeight="1" x14ac:dyDescent="0.25">
      <c r="A3302" s="121" t="s">
        <v>2280</v>
      </c>
      <c r="B3302" s="107">
        <v>2450</v>
      </c>
      <c r="C3302" s="107" t="s">
        <v>1496</v>
      </c>
      <c r="D3302" s="107" t="s">
        <v>3693</v>
      </c>
      <c r="E3302" s="1" t="s">
        <v>887</v>
      </c>
      <c r="F3302" s="63">
        <v>6526089400080</v>
      </c>
      <c r="G3302" s="1" t="s">
        <v>44</v>
      </c>
      <c r="H3302" s="45">
        <v>50</v>
      </c>
      <c r="I3302" s="106" t="s">
        <v>3956</v>
      </c>
      <c r="J3302" s="107" t="s">
        <v>1496</v>
      </c>
      <c r="K3302" s="107" t="s">
        <v>2544</v>
      </c>
      <c r="L3302" s="9">
        <v>1.07</v>
      </c>
      <c r="M3302" s="108">
        <v>53.5</v>
      </c>
      <c r="N3302" s="5" t="s">
        <v>34</v>
      </c>
      <c r="O3302" s="1" t="s">
        <v>21</v>
      </c>
      <c r="P3302" s="107" t="s">
        <v>1496</v>
      </c>
      <c r="Q3302" s="107" t="s">
        <v>226</v>
      </c>
      <c r="R3302" s="16">
        <v>45536</v>
      </c>
      <c r="S3302" s="1" t="s">
        <v>2776</v>
      </c>
      <c r="T3302" s="62" t="s">
        <v>2544</v>
      </c>
    </row>
    <row r="3303" spans="1:20" ht="95.1" customHeight="1" x14ac:dyDescent="0.25">
      <c r="A3303" s="121" t="s">
        <v>2280</v>
      </c>
      <c r="B3303" s="107">
        <v>2450</v>
      </c>
      <c r="C3303" s="107" t="s">
        <v>1496</v>
      </c>
      <c r="D3303" s="107" t="s">
        <v>3168</v>
      </c>
      <c r="E3303" s="1" t="s">
        <v>887</v>
      </c>
      <c r="F3303" s="63">
        <v>6526089400081</v>
      </c>
      <c r="G3303" s="1" t="s">
        <v>44</v>
      </c>
      <c r="H3303" s="45">
        <v>50</v>
      </c>
      <c r="I3303" s="106" t="s">
        <v>3956</v>
      </c>
      <c r="J3303" s="107" t="s">
        <v>1496</v>
      </c>
      <c r="K3303" s="107" t="s">
        <v>2544</v>
      </c>
      <c r="L3303" s="9">
        <v>1.1100000000000001</v>
      </c>
      <c r="M3303" s="108">
        <v>55.5</v>
      </c>
      <c r="N3303" s="5" t="s">
        <v>34</v>
      </c>
      <c r="O3303" s="1" t="s">
        <v>21</v>
      </c>
      <c r="P3303" s="107" t="s">
        <v>1496</v>
      </c>
      <c r="Q3303" s="107" t="s">
        <v>226</v>
      </c>
      <c r="R3303" s="16">
        <v>45536</v>
      </c>
      <c r="S3303" s="1" t="s">
        <v>2776</v>
      </c>
      <c r="T3303" s="62" t="s">
        <v>2544</v>
      </c>
    </row>
    <row r="3304" spans="1:20" ht="95.1" customHeight="1" x14ac:dyDescent="0.25">
      <c r="A3304" s="121" t="s">
        <v>2280</v>
      </c>
      <c r="B3304" s="107">
        <v>2450</v>
      </c>
      <c r="C3304" s="107" t="s">
        <v>1496</v>
      </c>
      <c r="D3304" s="107" t="s">
        <v>3169</v>
      </c>
      <c r="E3304" s="1" t="s">
        <v>887</v>
      </c>
      <c r="F3304" s="63">
        <v>6526089400082</v>
      </c>
      <c r="G3304" s="1" t="s">
        <v>44</v>
      </c>
      <c r="H3304" s="45">
        <v>20</v>
      </c>
      <c r="I3304" s="106" t="s">
        <v>3956</v>
      </c>
      <c r="J3304" s="107" t="s">
        <v>1496</v>
      </c>
      <c r="K3304" s="107" t="s">
        <v>2544</v>
      </c>
      <c r="L3304" s="9">
        <v>1.1100000000000001</v>
      </c>
      <c r="M3304" s="108">
        <v>22.2</v>
      </c>
      <c r="N3304" s="5" t="s">
        <v>34</v>
      </c>
      <c r="O3304" s="1" t="s">
        <v>21</v>
      </c>
      <c r="P3304" s="107" t="s">
        <v>1496</v>
      </c>
      <c r="Q3304" s="107" t="s">
        <v>226</v>
      </c>
      <c r="R3304" s="16">
        <v>45536</v>
      </c>
      <c r="S3304" s="1" t="s">
        <v>2776</v>
      </c>
      <c r="T3304" s="62" t="s">
        <v>2544</v>
      </c>
    </row>
    <row r="3305" spans="1:20" ht="95.1" customHeight="1" x14ac:dyDescent="0.25">
      <c r="A3305" s="121" t="s">
        <v>2280</v>
      </c>
      <c r="B3305" s="107">
        <v>2450</v>
      </c>
      <c r="C3305" s="107" t="s">
        <v>1496</v>
      </c>
      <c r="D3305" s="107" t="s">
        <v>3694</v>
      </c>
      <c r="E3305" s="1" t="s">
        <v>887</v>
      </c>
      <c r="F3305" s="63">
        <v>1045664</v>
      </c>
      <c r="G3305" s="1" t="s">
        <v>44</v>
      </c>
      <c r="H3305" s="45">
        <v>50</v>
      </c>
      <c r="I3305" s="106" t="s">
        <v>3956</v>
      </c>
      <c r="J3305" s="107" t="s">
        <v>1496</v>
      </c>
      <c r="K3305" s="107" t="s">
        <v>2544</v>
      </c>
      <c r="L3305" s="9">
        <v>26.96</v>
      </c>
      <c r="M3305" s="108">
        <v>1348</v>
      </c>
      <c r="N3305" s="5" t="s">
        <v>34</v>
      </c>
      <c r="O3305" s="1" t="s">
        <v>21</v>
      </c>
      <c r="P3305" s="107" t="s">
        <v>1496</v>
      </c>
      <c r="Q3305" s="107" t="s">
        <v>226</v>
      </c>
      <c r="R3305" s="16">
        <v>45536</v>
      </c>
      <c r="S3305" s="1" t="s">
        <v>2776</v>
      </c>
      <c r="T3305" s="62" t="s">
        <v>2544</v>
      </c>
    </row>
    <row r="3306" spans="1:20" ht="95.1" customHeight="1" x14ac:dyDescent="0.25">
      <c r="A3306" s="121" t="s">
        <v>2280</v>
      </c>
      <c r="B3306" s="107">
        <v>2450</v>
      </c>
      <c r="C3306" s="107" t="s">
        <v>1496</v>
      </c>
      <c r="D3306" s="107" t="s">
        <v>3695</v>
      </c>
      <c r="E3306" s="1" t="s">
        <v>887</v>
      </c>
      <c r="F3306" s="63">
        <v>1100210</v>
      </c>
      <c r="G3306" s="1" t="s">
        <v>44</v>
      </c>
      <c r="H3306" s="45">
        <v>50</v>
      </c>
      <c r="I3306" s="106" t="s">
        <v>3956</v>
      </c>
      <c r="J3306" s="107" t="s">
        <v>1496</v>
      </c>
      <c r="K3306" s="107" t="s">
        <v>2544</v>
      </c>
      <c r="L3306" s="9">
        <v>29.54</v>
      </c>
      <c r="M3306" s="108">
        <v>1477</v>
      </c>
      <c r="N3306" s="5" t="s">
        <v>34</v>
      </c>
      <c r="O3306" s="1" t="s">
        <v>21</v>
      </c>
      <c r="P3306" s="107" t="s">
        <v>1496</v>
      </c>
      <c r="Q3306" s="107" t="s">
        <v>226</v>
      </c>
      <c r="R3306" s="16">
        <v>45536</v>
      </c>
      <c r="S3306" s="1" t="s">
        <v>2776</v>
      </c>
      <c r="T3306" s="62" t="s">
        <v>2544</v>
      </c>
    </row>
    <row r="3307" spans="1:20" ht="95.1" customHeight="1" x14ac:dyDescent="0.25">
      <c r="A3307" s="121" t="s">
        <v>2280</v>
      </c>
      <c r="B3307" s="107">
        <v>2450</v>
      </c>
      <c r="C3307" s="107" t="s">
        <v>1496</v>
      </c>
      <c r="D3307" s="107" t="s">
        <v>3696</v>
      </c>
      <c r="E3307" s="1" t="s">
        <v>887</v>
      </c>
      <c r="F3307" s="63">
        <v>6521064700009</v>
      </c>
      <c r="G3307" s="1" t="s">
        <v>44</v>
      </c>
      <c r="H3307" s="45">
        <v>100</v>
      </c>
      <c r="I3307" s="106" t="s">
        <v>3956</v>
      </c>
      <c r="J3307" s="107" t="s">
        <v>1496</v>
      </c>
      <c r="K3307" s="107" t="s">
        <v>2544</v>
      </c>
      <c r="L3307" s="9">
        <v>21.19</v>
      </c>
      <c r="M3307" s="108">
        <v>2119</v>
      </c>
      <c r="N3307" s="5" t="s">
        <v>34</v>
      </c>
      <c r="O3307" s="1" t="s">
        <v>21</v>
      </c>
      <c r="P3307" s="107" t="s">
        <v>1496</v>
      </c>
      <c r="Q3307" s="107" t="s">
        <v>226</v>
      </c>
      <c r="R3307" s="16">
        <v>45536</v>
      </c>
      <c r="S3307" s="1" t="s">
        <v>2776</v>
      </c>
      <c r="T3307" s="62" t="s">
        <v>2544</v>
      </c>
    </row>
    <row r="3308" spans="1:20" ht="95.1" customHeight="1" x14ac:dyDescent="0.25">
      <c r="A3308" s="121" t="s">
        <v>2280</v>
      </c>
      <c r="B3308" s="107">
        <v>2450</v>
      </c>
      <c r="C3308" s="107" t="s">
        <v>1496</v>
      </c>
      <c r="D3308" s="107" t="s">
        <v>3172</v>
      </c>
      <c r="E3308" s="1" t="s">
        <v>887</v>
      </c>
      <c r="F3308" s="63">
        <v>1086211</v>
      </c>
      <c r="G3308" s="1" t="s">
        <v>3039</v>
      </c>
      <c r="H3308" s="45">
        <v>400</v>
      </c>
      <c r="I3308" s="106" t="s">
        <v>3956</v>
      </c>
      <c r="J3308" s="107" t="s">
        <v>1496</v>
      </c>
      <c r="K3308" s="107" t="s">
        <v>2544</v>
      </c>
      <c r="L3308" s="9">
        <v>22.25</v>
      </c>
      <c r="M3308" s="108">
        <v>8900</v>
      </c>
      <c r="N3308" s="5" t="s">
        <v>34</v>
      </c>
      <c r="O3308" s="1" t="s">
        <v>21</v>
      </c>
      <c r="P3308" s="107" t="s">
        <v>1496</v>
      </c>
      <c r="Q3308" s="107" t="s">
        <v>226</v>
      </c>
      <c r="R3308" s="16">
        <v>45536</v>
      </c>
      <c r="S3308" s="1" t="s">
        <v>2776</v>
      </c>
      <c r="T3308" s="62" t="s">
        <v>2544</v>
      </c>
    </row>
    <row r="3309" spans="1:20" ht="95.1" customHeight="1" x14ac:dyDescent="0.25">
      <c r="A3309" s="121" t="s">
        <v>2280</v>
      </c>
      <c r="B3309" s="107">
        <v>2450</v>
      </c>
      <c r="C3309" s="107" t="s">
        <v>1496</v>
      </c>
      <c r="D3309" s="107" t="s">
        <v>3697</v>
      </c>
      <c r="E3309" s="1" t="s">
        <v>887</v>
      </c>
      <c r="F3309" s="63">
        <v>51336</v>
      </c>
      <c r="G3309" s="1" t="s">
        <v>44</v>
      </c>
      <c r="H3309" s="45">
        <v>700</v>
      </c>
      <c r="I3309" s="106" t="s">
        <v>3956</v>
      </c>
      <c r="J3309" s="107" t="s">
        <v>1496</v>
      </c>
      <c r="K3309" s="107" t="s">
        <v>2544</v>
      </c>
      <c r="L3309" s="9">
        <v>0.7</v>
      </c>
      <c r="M3309" s="108">
        <v>490</v>
      </c>
      <c r="N3309" s="5" t="s">
        <v>34</v>
      </c>
      <c r="O3309" s="1" t="s">
        <v>21</v>
      </c>
      <c r="P3309" s="107" t="s">
        <v>1496</v>
      </c>
      <c r="Q3309" s="107" t="s">
        <v>226</v>
      </c>
      <c r="R3309" s="16">
        <v>45536</v>
      </c>
      <c r="S3309" s="1" t="s">
        <v>2776</v>
      </c>
      <c r="T3309" s="62" t="s">
        <v>2544</v>
      </c>
    </row>
    <row r="3310" spans="1:20" ht="95.1" customHeight="1" x14ac:dyDescent="0.25">
      <c r="A3310" s="121" t="s">
        <v>2280</v>
      </c>
      <c r="B3310" s="107">
        <v>2450</v>
      </c>
      <c r="C3310" s="107" t="s">
        <v>1496</v>
      </c>
      <c r="D3310" s="107" t="s">
        <v>3698</v>
      </c>
      <c r="E3310" s="1" t="s">
        <v>887</v>
      </c>
      <c r="F3310" s="63">
        <v>1063675</v>
      </c>
      <c r="G3310" s="1" t="s">
        <v>44</v>
      </c>
      <c r="H3310" s="45">
        <v>10</v>
      </c>
      <c r="I3310" s="106" t="s">
        <v>3956</v>
      </c>
      <c r="J3310" s="107" t="s">
        <v>1496</v>
      </c>
      <c r="K3310" s="107" t="s">
        <v>2544</v>
      </c>
      <c r="L3310" s="9">
        <v>268.45</v>
      </c>
      <c r="M3310" s="108">
        <v>2684.5</v>
      </c>
      <c r="N3310" s="5" t="s">
        <v>34</v>
      </c>
      <c r="O3310" s="1" t="s">
        <v>21</v>
      </c>
      <c r="P3310" s="107" t="s">
        <v>1496</v>
      </c>
      <c r="Q3310" s="107" t="s">
        <v>226</v>
      </c>
      <c r="R3310" s="16">
        <v>45536</v>
      </c>
      <c r="S3310" s="1" t="s">
        <v>2776</v>
      </c>
      <c r="T3310" s="62" t="s">
        <v>2544</v>
      </c>
    </row>
    <row r="3311" spans="1:20" ht="95.1" customHeight="1" x14ac:dyDescent="0.25">
      <c r="A3311" s="121" t="s">
        <v>2280</v>
      </c>
      <c r="B3311" s="107">
        <v>2450</v>
      </c>
      <c r="C3311" s="107" t="s">
        <v>1496</v>
      </c>
      <c r="D3311" s="107" t="s">
        <v>3699</v>
      </c>
      <c r="E3311" s="1" t="s">
        <v>887</v>
      </c>
      <c r="F3311" s="63">
        <v>1100210</v>
      </c>
      <c r="G3311" s="1" t="s">
        <v>44</v>
      </c>
      <c r="H3311" s="45">
        <v>50</v>
      </c>
      <c r="I3311" s="106" t="s">
        <v>3956</v>
      </c>
      <c r="J3311" s="107" t="s">
        <v>1496</v>
      </c>
      <c r="K3311" s="107" t="s">
        <v>2544</v>
      </c>
      <c r="L3311" s="9">
        <v>29.54</v>
      </c>
      <c r="M3311" s="108">
        <v>1477</v>
      </c>
      <c r="N3311" s="5" t="s">
        <v>34</v>
      </c>
      <c r="O3311" s="1" t="s">
        <v>21</v>
      </c>
      <c r="P3311" s="107" t="s">
        <v>1496</v>
      </c>
      <c r="Q3311" s="107" t="s">
        <v>226</v>
      </c>
      <c r="R3311" s="16">
        <v>45536</v>
      </c>
      <c r="S3311" s="1" t="s">
        <v>2776</v>
      </c>
      <c r="T3311" s="62" t="s">
        <v>2544</v>
      </c>
    </row>
    <row r="3312" spans="1:20" ht="95.1" customHeight="1" x14ac:dyDescent="0.25">
      <c r="A3312" s="121" t="s">
        <v>2280</v>
      </c>
      <c r="B3312" s="107">
        <v>2450</v>
      </c>
      <c r="C3312" s="107" t="s">
        <v>1496</v>
      </c>
      <c r="D3312" s="107" t="s">
        <v>3700</v>
      </c>
      <c r="E3312" s="1" t="s">
        <v>887</v>
      </c>
      <c r="F3312" s="63">
        <v>1045664</v>
      </c>
      <c r="G3312" s="1" t="s">
        <v>44</v>
      </c>
      <c r="H3312" s="45">
        <v>50</v>
      </c>
      <c r="I3312" s="106" t="s">
        <v>3956</v>
      </c>
      <c r="J3312" s="107" t="s">
        <v>1496</v>
      </c>
      <c r="K3312" s="107" t="s">
        <v>2544</v>
      </c>
      <c r="L3312" s="9">
        <v>26.96</v>
      </c>
      <c r="M3312" s="108">
        <v>1348</v>
      </c>
      <c r="N3312" s="5" t="s">
        <v>34</v>
      </c>
      <c r="O3312" s="1" t="s">
        <v>21</v>
      </c>
      <c r="P3312" s="107" t="s">
        <v>1496</v>
      </c>
      <c r="Q3312" s="107" t="s">
        <v>226</v>
      </c>
      <c r="R3312" s="16">
        <v>45536</v>
      </c>
      <c r="S3312" s="1" t="s">
        <v>2776</v>
      </c>
      <c r="T3312" s="62" t="s">
        <v>2544</v>
      </c>
    </row>
    <row r="3313" spans="1:20" ht="95.1" customHeight="1" x14ac:dyDescent="0.25">
      <c r="A3313" s="121" t="s">
        <v>2280</v>
      </c>
      <c r="B3313" s="107">
        <v>2450</v>
      </c>
      <c r="C3313" s="107" t="s">
        <v>1496</v>
      </c>
      <c r="D3313" s="107" t="s">
        <v>3701</v>
      </c>
      <c r="E3313" s="1" t="s">
        <v>887</v>
      </c>
      <c r="F3313" s="63">
        <v>445581</v>
      </c>
      <c r="G3313" s="1" t="s">
        <v>44</v>
      </c>
      <c r="H3313" s="45">
        <v>50</v>
      </c>
      <c r="I3313" s="106" t="s">
        <v>3956</v>
      </c>
      <c r="J3313" s="107" t="s">
        <v>1496</v>
      </c>
      <c r="K3313" s="107" t="s">
        <v>2544</v>
      </c>
      <c r="L3313" s="9">
        <v>15</v>
      </c>
      <c r="M3313" s="108">
        <v>750</v>
      </c>
      <c r="N3313" s="5" t="s">
        <v>34</v>
      </c>
      <c r="O3313" s="1" t="s">
        <v>21</v>
      </c>
      <c r="P3313" s="107" t="s">
        <v>1496</v>
      </c>
      <c r="Q3313" s="107" t="s">
        <v>226</v>
      </c>
      <c r="R3313" s="16">
        <v>45536</v>
      </c>
      <c r="S3313" s="1" t="s">
        <v>2776</v>
      </c>
      <c r="T3313" s="62" t="s">
        <v>2544</v>
      </c>
    </row>
    <row r="3314" spans="1:20" ht="95.1" customHeight="1" x14ac:dyDescent="0.25">
      <c r="A3314" s="121" t="s">
        <v>2280</v>
      </c>
      <c r="B3314" s="107">
        <v>2450</v>
      </c>
      <c r="C3314" s="107" t="s">
        <v>1496</v>
      </c>
      <c r="D3314" s="107" t="s">
        <v>3702</v>
      </c>
      <c r="E3314" s="1" t="s">
        <v>887</v>
      </c>
      <c r="F3314" s="63">
        <v>419373</v>
      </c>
      <c r="G3314" s="110" t="s">
        <v>1496</v>
      </c>
      <c r="H3314" s="45">
        <v>50</v>
      </c>
      <c r="I3314" s="106" t="s">
        <v>3956</v>
      </c>
      <c r="J3314" s="107" t="s">
        <v>1496</v>
      </c>
      <c r="K3314" s="107" t="s">
        <v>2544</v>
      </c>
      <c r="L3314" s="9">
        <v>3.77</v>
      </c>
      <c r="M3314" s="108">
        <v>188.5</v>
      </c>
      <c r="N3314" s="5" t="s">
        <v>34</v>
      </c>
      <c r="O3314" s="1" t="s">
        <v>21</v>
      </c>
      <c r="P3314" s="107" t="s">
        <v>1496</v>
      </c>
      <c r="Q3314" s="107" t="s">
        <v>226</v>
      </c>
      <c r="R3314" s="16">
        <v>45536</v>
      </c>
      <c r="S3314" s="1" t="s">
        <v>2776</v>
      </c>
      <c r="T3314" s="62" t="s">
        <v>2544</v>
      </c>
    </row>
    <row r="3315" spans="1:20" ht="95.1" customHeight="1" x14ac:dyDescent="0.25">
      <c r="A3315" s="121" t="s">
        <v>2280</v>
      </c>
      <c r="B3315" s="107">
        <v>2450</v>
      </c>
      <c r="C3315" s="107" t="s">
        <v>1496</v>
      </c>
      <c r="D3315" s="107" t="s">
        <v>3703</v>
      </c>
      <c r="E3315" s="1" t="s">
        <v>887</v>
      </c>
      <c r="F3315" s="63">
        <v>1109541</v>
      </c>
      <c r="G3315" s="1" t="s">
        <v>44</v>
      </c>
      <c r="H3315" s="45">
        <v>8</v>
      </c>
      <c r="I3315" s="106" t="s">
        <v>3956</v>
      </c>
      <c r="J3315" s="107" t="s">
        <v>1496</v>
      </c>
      <c r="K3315" s="107" t="s">
        <v>2544</v>
      </c>
      <c r="L3315" s="9">
        <v>125.69</v>
      </c>
      <c r="M3315" s="108">
        <v>1005.52</v>
      </c>
      <c r="N3315" s="5" t="s">
        <v>34</v>
      </c>
      <c r="O3315" s="1" t="s">
        <v>21</v>
      </c>
      <c r="P3315" s="107" t="s">
        <v>1496</v>
      </c>
      <c r="Q3315" s="107" t="s">
        <v>226</v>
      </c>
      <c r="R3315" s="16">
        <v>45536</v>
      </c>
      <c r="S3315" s="1" t="s">
        <v>2776</v>
      </c>
      <c r="T3315" s="62" t="s">
        <v>2544</v>
      </c>
    </row>
    <row r="3316" spans="1:20" ht="95.1" customHeight="1" x14ac:dyDescent="0.25">
      <c r="A3316" s="121" t="s">
        <v>2280</v>
      </c>
      <c r="B3316" s="107">
        <v>2450</v>
      </c>
      <c r="C3316" s="107" t="s">
        <v>1496</v>
      </c>
      <c r="D3316" s="107" t="s">
        <v>3704</v>
      </c>
      <c r="E3316" s="1" t="s">
        <v>887</v>
      </c>
      <c r="F3316" s="63">
        <v>1091985</v>
      </c>
      <c r="G3316" s="1" t="s">
        <v>44</v>
      </c>
      <c r="H3316" s="45">
        <v>8</v>
      </c>
      <c r="I3316" s="106" t="s">
        <v>3956</v>
      </c>
      <c r="J3316" s="107" t="s">
        <v>1496</v>
      </c>
      <c r="K3316" s="107" t="s">
        <v>2544</v>
      </c>
      <c r="L3316" s="9">
        <v>153</v>
      </c>
      <c r="M3316" s="108">
        <v>1224</v>
      </c>
      <c r="N3316" s="5" t="s">
        <v>34</v>
      </c>
      <c r="O3316" s="1" t="s">
        <v>21</v>
      </c>
      <c r="P3316" s="107" t="s">
        <v>1496</v>
      </c>
      <c r="Q3316" s="107" t="s">
        <v>226</v>
      </c>
      <c r="R3316" s="16">
        <v>45536</v>
      </c>
      <c r="S3316" s="1" t="s">
        <v>2776</v>
      </c>
      <c r="T3316" s="62" t="s">
        <v>2544</v>
      </c>
    </row>
    <row r="3317" spans="1:20" ht="95.1" customHeight="1" x14ac:dyDescent="0.25">
      <c r="A3317" s="121" t="s">
        <v>2280</v>
      </c>
      <c r="B3317" s="107">
        <v>2450</v>
      </c>
      <c r="C3317" s="107" t="s">
        <v>1496</v>
      </c>
      <c r="D3317" s="107" t="s">
        <v>3705</v>
      </c>
      <c r="E3317" s="1" t="s">
        <v>887</v>
      </c>
      <c r="F3317" s="63">
        <v>1113858</v>
      </c>
      <c r="G3317" s="1" t="s">
        <v>44</v>
      </c>
      <c r="H3317" s="45">
        <v>8</v>
      </c>
      <c r="I3317" s="106" t="s">
        <v>3956</v>
      </c>
      <c r="J3317" s="107" t="s">
        <v>1496</v>
      </c>
      <c r="K3317" s="107" t="s">
        <v>2544</v>
      </c>
      <c r="L3317" s="9">
        <v>42.48</v>
      </c>
      <c r="M3317" s="108">
        <v>339.84</v>
      </c>
      <c r="N3317" s="5" t="s">
        <v>34</v>
      </c>
      <c r="O3317" s="1" t="s">
        <v>21</v>
      </c>
      <c r="P3317" s="107" t="s">
        <v>1496</v>
      </c>
      <c r="Q3317" s="107" t="s">
        <v>226</v>
      </c>
      <c r="R3317" s="16">
        <v>45536</v>
      </c>
      <c r="S3317" s="1" t="s">
        <v>2776</v>
      </c>
      <c r="T3317" s="62" t="s">
        <v>2544</v>
      </c>
    </row>
    <row r="3318" spans="1:20" ht="95.1" customHeight="1" x14ac:dyDescent="0.25">
      <c r="A3318" s="121" t="s">
        <v>2280</v>
      </c>
      <c r="B3318" s="107">
        <v>2450</v>
      </c>
      <c r="C3318" s="107" t="s">
        <v>1496</v>
      </c>
      <c r="D3318" s="107" t="s">
        <v>3706</v>
      </c>
      <c r="E3318" s="1" t="s">
        <v>887</v>
      </c>
      <c r="F3318" s="63">
        <v>1009784</v>
      </c>
      <c r="G3318" s="1" t="s">
        <v>44</v>
      </c>
      <c r="H3318" s="45">
        <v>12</v>
      </c>
      <c r="I3318" s="106" t="s">
        <v>3956</v>
      </c>
      <c r="J3318" s="107" t="s">
        <v>1496</v>
      </c>
      <c r="K3318" s="107" t="s">
        <v>2544</v>
      </c>
      <c r="L3318" s="9">
        <v>44.5</v>
      </c>
      <c r="M3318" s="108">
        <v>534</v>
      </c>
      <c r="N3318" s="5" t="s">
        <v>34</v>
      </c>
      <c r="O3318" s="1" t="s">
        <v>21</v>
      </c>
      <c r="P3318" s="107" t="s">
        <v>1496</v>
      </c>
      <c r="Q3318" s="107" t="s">
        <v>226</v>
      </c>
      <c r="R3318" s="16">
        <v>45536</v>
      </c>
      <c r="S3318" s="1" t="s">
        <v>2776</v>
      </c>
      <c r="T3318" s="62" t="s">
        <v>2544</v>
      </c>
    </row>
    <row r="3319" spans="1:20" ht="95.1" customHeight="1" x14ac:dyDescent="0.25">
      <c r="A3319" s="121" t="s">
        <v>2280</v>
      </c>
      <c r="B3319" s="107">
        <v>2450</v>
      </c>
      <c r="C3319" s="107" t="s">
        <v>1496</v>
      </c>
      <c r="D3319" s="107" t="s">
        <v>3707</v>
      </c>
      <c r="E3319" s="1" t="s">
        <v>887</v>
      </c>
      <c r="F3319" s="63">
        <v>6526297300002</v>
      </c>
      <c r="G3319" s="1" t="s">
        <v>44</v>
      </c>
      <c r="H3319" s="45">
        <v>12</v>
      </c>
      <c r="I3319" s="106" t="s">
        <v>3956</v>
      </c>
      <c r="J3319" s="107" t="s">
        <v>1496</v>
      </c>
      <c r="K3319" s="107" t="s">
        <v>2544</v>
      </c>
      <c r="L3319" s="9">
        <v>54</v>
      </c>
      <c r="M3319" s="108">
        <v>648</v>
      </c>
      <c r="N3319" s="5" t="s">
        <v>34</v>
      </c>
      <c r="O3319" s="1" t="s">
        <v>21</v>
      </c>
      <c r="P3319" s="107" t="s">
        <v>1496</v>
      </c>
      <c r="Q3319" s="107" t="s">
        <v>226</v>
      </c>
      <c r="R3319" s="16">
        <v>45536</v>
      </c>
      <c r="S3319" s="1" t="s">
        <v>2776</v>
      </c>
      <c r="T3319" s="62" t="s">
        <v>2544</v>
      </c>
    </row>
    <row r="3320" spans="1:20" ht="95.1" customHeight="1" x14ac:dyDescent="0.25">
      <c r="A3320" s="121" t="s">
        <v>2280</v>
      </c>
      <c r="B3320" s="107">
        <v>2450</v>
      </c>
      <c r="C3320" s="107" t="s">
        <v>1496</v>
      </c>
      <c r="D3320" s="107" t="s">
        <v>3708</v>
      </c>
      <c r="E3320" s="1" t="s">
        <v>887</v>
      </c>
      <c r="F3320" s="63">
        <v>1084693</v>
      </c>
      <c r="G3320" s="1" t="s">
        <v>4047</v>
      </c>
      <c r="H3320" s="45">
        <v>10</v>
      </c>
      <c r="I3320" s="106" t="s">
        <v>3956</v>
      </c>
      <c r="J3320" s="107" t="s">
        <v>1496</v>
      </c>
      <c r="K3320" s="107" t="s">
        <v>2544</v>
      </c>
      <c r="L3320" s="9">
        <v>39.9</v>
      </c>
      <c r="M3320" s="108">
        <v>399</v>
      </c>
      <c r="N3320" s="5" t="s">
        <v>34</v>
      </c>
      <c r="O3320" s="1" t="s">
        <v>21</v>
      </c>
      <c r="P3320" s="107" t="s">
        <v>1496</v>
      </c>
      <c r="Q3320" s="107" t="s">
        <v>226</v>
      </c>
      <c r="R3320" s="16">
        <v>45536</v>
      </c>
      <c r="S3320" s="1" t="s">
        <v>2776</v>
      </c>
      <c r="T3320" s="62" t="s">
        <v>2544</v>
      </c>
    </row>
    <row r="3321" spans="1:20" ht="95.1" customHeight="1" x14ac:dyDescent="0.25">
      <c r="A3321" s="121" t="s">
        <v>2280</v>
      </c>
      <c r="B3321" s="107">
        <v>2450</v>
      </c>
      <c r="C3321" s="107" t="s">
        <v>1496</v>
      </c>
      <c r="D3321" s="107" t="s">
        <v>3709</v>
      </c>
      <c r="E3321" s="1" t="s">
        <v>887</v>
      </c>
      <c r="F3321" s="63">
        <v>1099252</v>
      </c>
      <c r="G3321" s="1" t="s">
        <v>44</v>
      </c>
      <c r="H3321" s="45">
        <v>20</v>
      </c>
      <c r="I3321" s="106" t="s">
        <v>3956</v>
      </c>
      <c r="J3321" s="107" t="s">
        <v>1496</v>
      </c>
      <c r="K3321" s="107" t="s">
        <v>2544</v>
      </c>
      <c r="L3321" s="9">
        <v>69.900000000000006</v>
      </c>
      <c r="M3321" s="108">
        <v>1398</v>
      </c>
      <c r="N3321" s="5" t="s">
        <v>34</v>
      </c>
      <c r="O3321" s="1" t="s">
        <v>21</v>
      </c>
      <c r="P3321" s="107" t="s">
        <v>1496</v>
      </c>
      <c r="Q3321" s="107" t="s">
        <v>226</v>
      </c>
      <c r="R3321" s="16">
        <v>45536</v>
      </c>
      <c r="S3321" s="1" t="s">
        <v>2776</v>
      </c>
      <c r="T3321" s="62" t="s">
        <v>2544</v>
      </c>
    </row>
    <row r="3322" spans="1:20" ht="95.1" customHeight="1" x14ac:dyDescent="0.25">
      <c r="A3322" s="121" t="s">
        <v>2280</v>
      </c>
      <c r="B3322" s="107">
        <v>2450</v>
      </c>
      <c r="C3322" s="107" t="s">
        <v>1496</v>
      </c>
      <c r="D3322" s="107" t="s">
        <v>3710</v>
      </c>
      <c r="E3322" s="36" t="s">
        <v>2636</v>
      </c>
      <c r="F3322" s="63">
        <v>6531133100001</v>
      </c>
      <c r="G3322" s="110" t="s">
        <v>1636</v>
      </c>
      <c r="H3322" s="45">
        <v>500</v>
      </c>
      <c r="I3322" s="107" t="s">
        <v>1044</v>
      </c>
      <c r="J3322" s="107" t="s">
        <v>1496</v>
      </c>
      <c r="K3322" s="107" t="s">
        <v>1044</v>
      </c>
      <c r="L3322" s="9">
        <v>0.32</v>
      </c>
      <c r="M3322" s="108">
        <v>160</v>
      </c>
      <c r="N3322" s="5">
        <v>16000000</v>
      </c>
      <c r="O3322" s="1" t="s">
        <v>1512</v>
      </c>
      <c r="P3322" s="107" t="s">
        <v>1496</v>
      </c>
      <c r="Q3322" s="107" t="s">
        <v>226</v>
      </c>
      <c r="R3322" s="16">
        <v>45536</v>
      </c>
      <c r="S3322" s="1" t="s">
        <v>2776</v>
      </c>
      <c r="T3322" s="62" t="s">
        <v>1044</v>
      </c>
    </row>
    <row r="3323" spans="1:20" ht="95.1" customHeight="1" x14ac:dyDescent="0.25">
      <c r="A3323" s="121" t="s">
        <v>2280</v>
      </c>
      <c r="B3323" s="107">
        <v>2450</v>
      </c>
      <c r="C3323" s="107" t="s">
        <v>1496</v>
      </c>
      <c r="D3323" s="107" t="s">
        <v>3711</v>
      </c>
      <c r="E3323" s="36" t="s">
        <v>2636</v>
      </c>
      <c r="F3323" s="63">
        <v>6531133100002</v>
      </c>
      <c r="G3323" s="46" t="s">
        <v>1537</v>
      </c>
      <c r="H3323" s="45">
        <v>100</v>
      </c>
      <c r="I3323" s="107" t="s">
        <v>1044</v>
      </c>
      <c r="J3323" s="107" t="s">
        <v>1496</v>
      </c>
      <c r="K3323" s="107" t="s">
        <v>1044</v>
      </c>
      <c r="L3323" s="9">
        <v>2.5</v>
      </c>
      <c r="M3323" s="108">
        <v>250</v>
      </c>
      <c r="N3323" s="5">
        <v>16000000</v>
      </c>
      <c r="O3323" s="1" t="s">
        <v>1512</v>
      </c>
      <c r="P3323" s="107" t="s">
        <v>1496</v>
      </c>
      <c r="Q3323" s="107" t="s">
        <v>226</v>
      </c>
      <c r="R3323" s="16">
        <v>45536</v>
      </c>
      <c r="S3323" s="1" t="s">
        <v>2776</v>
      </c>
      <c r="T3323" s="62" t="s">
        <v>1044</v>
      </c>
    </row>
    <row r="3324" spans="1:20" ht="95.1" customHeight="1" x14ac:dyDescent="0.25">
      <c r="A3324" s="121" t="s">
        <v>2280</v>
      </c>
      <c r="B3324" s="107">
        <v>2450</v>
      </c>
      <c r="C3324" s="107" t="s">
        <v>1496</v>
      </c>
      <c r="D3324" s="107" t="s">
        <v>3712</v>
      </c>
      <c r="E3324" s="36" t="s">
        <v>2636</v>
      </c>
      <c r="F3324" s="63">
        <v>6531106500003</v>
      </c>
      <c r="G3324" s="110" t="s">
        <v>1636</v>
      </c>
      <c r="H3324" s="45">
        <v>600</v>
      </c>
      <c r="I3324" s="107" t="s">
        <v>1044</v>
      </c>
      <c r="J3324" s="107" t="s">
        <v>1496</v>
      </c>
      <c r="K3324" s="107" t="s">
        <v>1044</v>
      </c>
      <c r="L3324" s="9">
        <v>0.16</v>
      </c>
      <c r="M3324" s="108">
        <v>96</v>
      </c>
      <c r="N3324" s="5">
        <v>16000000</v>
      </c>
      <c r="O3324" s="1" t="s">
        <v>1512</v>
      </c>
      <c r="P3324" s="107" t="s">
        <v>1496</v>
      </c>
      <c r="Q3324" s="107" t="s">
        <v>226</v>
      </c>
      <c r="R3324" s="16">
        <v>45536</v>
      </c>
      <c r="S3324" s="1" t="s">
        <v>2776</v>
      </c>
      <c r="T3324" s="62" t="s">
        <v>1044</v>
      </c>
    </row>
    <row r="3325" spans="1:20" ht="95.1" customHeight="1" x14ac:dyDescent="0.25">
      <c r="A3325" s="121" t="s">
        <v>2280</v>
      </c>
      <c r="B3325" s="107">
        <v>2450</v>
      </c>
      <c r="C3325" s="107" t="s">
        <v>1496</v>
      </c>
      <c r="D3325" s="107" t="s">
        <v>3713</v>
      </c>
      <c r="E3325" s="36" t="s">
        <v>2636</v>
      </c>
      <c r="F3325" s="63">
        <v>1005285</v>
      </c>
      <c r="G3325" s="110" t="s">
        <v>1636</v>
      </c>
      <c r="H3325" s="45">
        <v>2000</v>
      </c>
      <c r="I3325" s="107" t="s">
        <v>1044</v>
      </c>
      <c r="J3325" s="107" t="s">
        <v>1496</v>
      </c>
      <c r="K3325" s="107" t="s">
        <v>1044</v>
      </c>
      <c r="L3325" s="9">
        <v>0.06</v>
      </c>
      <c r="M3325" s="108">
        <v>120</v>
      </c>
      <c r="N3325" s="5">
        <v>16000000</v>
      </c>
      <c r="O3325" s="1" t="s">
        <v>1512</v>
      </c>
      <c r="P3325" s="107" t="s">
        <v>1496</v>
      </c>
      <c r="Q3325" s="107" t="s">
        <v>226</v>
      </c>
      <c r="R3325" s="16">
        <v>45536</v>
      </c>
      <c r="S3325" s="1" t="s">
        <v>2776</v>
      </c>
      <c r="T3325" s="62" t="s">
        <v>1044</v>
      </c>
    </row>
    <row r="3326" spans="1:20" ht="95.1" customHeight="1" x14ac:dyDescent="0.25">
      <c r="A3326" s="121" t="s">
        <v>2280</v>
      </c>
      <c r="B3326" s="107">
        <v>2450</v>
      </c>
      <c r="C3326" s="107" t="s">
        <v>1496</v>
      </c>
      <c r="D3326" s="107" t="s">
        <v>3714</v>
      </c>
      <c r="E3326" s="36" t="s">
        <v>2636</v>
      </c>
      <c r="F3326" s="63">
        <v>1062701</v>
      </c>
      <c r="G3326" s="110" t="s">
        <v>2034</v>
      </c>
      <c r="H3326" s="45">
        <v>200</v>
      </c>
      <c r="I3326" s="107" t="s">
        <v>1044</v>
      </c>
      <c r="J3326" s="107" t="s">
        <v>1496</v>
      </c>
      <c r="K3326" s="107" t="s">
        <v>1044</v>
      </c>
      <c r="L3326" s="9">
        <v>4.62</v>
      </c>
      <c r="M3326" s="108">
        <v>924</v>
      </c>
      <c r="N3326" s="5">
        <v>16000000</v>
      </c>
      <c r="O3326" s="1" t="s">
        <v>1512</v>
      </c>
      <c r="P3326" s="107" t="s">
        <v>1496</v>
      </c>
      <c r="Q3326" s="107" t="s">
        <v>226</v>
      </c>
      <c r="R3326" s="16">
        <v>45536</v>
      </c>
      <c r="S3326" s="1" t="s">
        <v>2776</v>
      </c>
      <c r="T3326" s="62" t="s">
        <v>1044</v>
      </c>
    </row>
    <row r="3327" spans="1:20" ht="95.1" customHeight="1" x14ac:dyDescent="0.25">
      <c r="A3327" s="121" t="s">
        <v>2280</v>
      </c>
      <c r="B3327" s="107">
        <v>2450</v>
      </c>
      <c r="C3327" s="107" t="s">
        <v>1496</v>
      </c>
      <c r="D3327" s="107" t="s">
        <v>3715</v>
      </c>
      <c r="E3327" s="36" t="s">
        <v>2636</v>
      </c>
      <c r="F3327" s="63">
        <v>1090334</v>
      </c>
      <c r="G3327" s="110" t="s">
        <v>1636</v>
      </c>
      <c r="H3327" s="45">
        <v>200</v>
      </c>
      <c r="I3327" s="107" t="s">
        <v>1044</v>
      </c>
      <c r="J3327" s="107" t="s">
        <v>1496</v>
      </c>
      <c r="K3327" s="107" t="s">
        <v>1044</v>
      </c>
      <c r="L3327" s="9">
        <v>2.72</v>
      </c>
      <c r="M3327" s="108">
        <v>544</v>
      </c>
      <c r="N3327" s="5">
        <v>16000000</v>
      </c>
      <c r="O3327" s="1" t="s">
        <v>1512</v>
      </c>
      <c r="P3327" s="107" t="s">
        <v>1496</v>
      </c>
      <c r="Q3327" s="107" t="s">
        <v>226</v>
      </c>
      <c r="R3327" s="16">
        <v>45536</v>
      </c>
      <c r="S3327" s="1" t="s">
        <v>2776</v>
      </c>
      <c r="T3327" s="62" t="s">
        <v>1044</v>
      </c>
    </row>
    <row r="3328" spans="1:20" ht="95.1" customHeight="1" x14ac:dyDescent="0.25">
      <c r="A3328" s="121" t="s">
        <v>2280</v>
      </c>
      <c r="B3328" s="107">
        <v>2450</v>
      </c>
      <c r="C3328" s="107" t="s">
        <v>1496</v>
      </c>
      <c r="D3328" s="107" t="s">
        <v>3716</v>
      </c>
      <c r="E3328" s="36" t="s">
        <v>2636</v>
      </c>
      <c r="F3328" s="63">
        <v>1088517</v>
      </c>
      <c r="G3328" s="110" t="s">
        <v>2034</v>
      </c>
      <c r="H3328" s="45">
        <v>100</v>
      </c>
      <c r="I3328" s="107" t="s">
        <v>1044</v>
      </c>
      <c r="J3328" s="107" t="s">
        <v>1496</v>
      </c>
      <c r="K3328" s="107" t="s">
        <v>1044</v>
      </c>
      <c r="L3328" s="9">
        <v>3.89</v>
      </c>
      <c r="M3328" s="108">
        <v>389</v>
      </c>
      <c r="N3328" s="5">
        <v>15001002</v>
      </c>
      <c r="O3328" s="1" t="s">
        <v>1512</v>
      </c>
      <c r="P3328" s="107" t="s">
        <v>1496</v>
      </c>
      <c r="Q3328" s="107" t="s">
        <v>226</v>
      </c>
      <c r="R3328" s="16">
        <v>45536</v>
      </c>
      <c r="S3328" s="1" t="s">
        <v>2776</v>
      </c>
      <c r="T3328" s="62" t="s">
        <v>1044</v>
      </c>
    </row>
    <row r="3329" spans="1:20" ht="95.1" customHeight="1" x14ac:dyDescent="0.25">
      <c r="A3329" s="121" t="s">
        <v>2280</v>
      </c>
      <c r="B3329" s="107">
        <v>2450</v>
      </c>
      <c r="C3329" s="107" t="s">
        <v>1496</v>
      </c>
      <c r="D3329" s="107" t="s">
        <v>3717</v>
      </c>
      <c r="E3329" s="36" t="s">
        <v>2636</v>
      </c>
      <c r="F3329" s="63">
        <v>1012513</v>
      </c>
      <c r="G3329" s="110" t="s">
        <v>1636</v>
      </c>
      <c r="H3329" s="45">
        <v>500</v>
      </c>
      <c r="I3329" s="107" t="s">
        <v>1044</v>
      </c>
      <c r="J3329" s="107" t="s">
        <v>1496</v>
      </c>
      <c r="K3329" s="107" t="s">
        <v>1044</v>
      </c>
      <c r="L3329" s="9">
        <v>0.1</v>
      </c>
      <c r="M3329" s="108">
        <v>50</v>
      </c>
      <c r="N3329" s="5">
        <v>15001002</v>
      </c>
      <c r="O3329" s="1" t="s">
        <v>1512</v>
      </c>
      <c r="P3329" s="107" t="s">
        <v>1496</v>
      </c>
      <c r="Q3329" s="107" t="s">
        <v>226</v>
      </c>
      <c r="R3329" s="16">
        <v>45536</v>
      </c>
      <c r="S3329" s="1" t="s">
        <v>2776</v>
      </c>
      <c r="T3329" s="62" t="s">
        <v>1044</v>
      </c>
    </row>
    <row r="3330" spans="1:20" ht="95.1" customHeight="1" x14ac:dyDescent="0.25">
      <c r="A3330" s="121" t="s">
        <v>2280</v>
      </c>
      <c r="B3330" s="107">
        <v>2450</v>
      </c>
      <c r="C3330" s="107" t="s">
        <v>1496</v>
      </c>
      <c r="D3330" s="107" t="s">
        <v>3718</v>
      </c>
      <c r="E3330" s="36" t="s">
        <v>2636</v>
      </c>
      <c r="F3330" s="63">
        <v>57997</v>
      </c>
      <c r="G3330" s="110" t="s">
        <v>1636</v>
      </c>
      <c r="H3330" s="45">
        <v>500</v>
      </c>
      <c r="I3330" s="107" t="s">
        <v>1044</v>
      </c>
      <c r="J3330" s="107" t="s">
        <v>1496</v>
      </c>
      <c r="K3330" s="107" t="s">
        <v>1044</v>
      </c>
      <c r="L3330" s="9">
        <v>0.28999999999999998</v>
      </c>
      <c r="M3330" s="108">
        <v>145</v>
      </c>
      <c r="N3330" s="5">
        <v>15001002</v>
      </c>
      <c r="O3330" s="1" t="s">
        <v>1512</v>
      </c>
      <c r="P3330" s="107" t="s">
        <v>1496</v>
      </c>
      <c r="Q3330" s="107" t="s">
        <v>226</v>
      </c>
      <c r="R3330" s="16">
        <v>45536</v>
      </c>
      <c r="S3330" s="1" t="s">
        <v>2776</v>
      </c>
      <c r="T3330" s="62" t="s">
        <v>1044</v>
      </c>
    </row>
    <row r="3331" spans="1:20" ht="95.1" customHeight="1" x14ac:dyDescent="0.25">
      <c r="A3331" s="121" t="s">
        <v>2280</v>
      </c>
      <c r="B3331" s="107">
        <v>2450</v>
      </c>
      <c r="C3331" s="107" t="s">
        <v>1496</v>
      </c>
      <c r="D3331" s="107" t="s">
        <v>3719</v>
      </c>
      <c r="E3331" s="36" t="s">
        <v>2636</v>
      </c>
      <c r="F3331" s="63">
        <v>1012330</v>
      </c>
      <c r="G3331" s="110" t="s">
        <v>1636</v>
      </c>
      <c r="H3331" s="45">
        <v>5000</v>
      </c>
      <c r="I3331" s="107" t="s">
        <v>1044</v>
      </c>
      <c r="J3331" s="107" t="s">
        <v>1496</v>
      </c>
      <c r="K3331" s="107" t="s">
        <v>1044</v>
      </c>
      <c r="L3331" s="9">
        <v>1.21</v>
      </c>
      <c r="M3331" s="108">
        <v>6050</v>
      </c>
      <c r="N3331" s="5">
        <v>15001002</v>
      </c>
      <c r="O3331" s="1" t="s">
        <v>1512</v>
      </c>
      <c r="P3331" s="107" t="s">
        <v>1496</v>
      </c>
      <c r="Q3331" s="107" t="s">
        <v>226</v>
      </c>
      <c r="R3331" s="16">
        <v>45536</v>
      </c>
      <c r="S3331" s="1" t="s">
        <v>2776</v>
      </c>
      <c r="T3331" s="62" t="s">
        <v>1044</v>
      </c>
    </row>
    <row r="3332" spans="1:20" ht="95.1" customHeight="1" x14ac:dyDescent="0.25">
      <c r="A3332" s="121" t="s">
        <v>2280</v>
      </c>
      <c r="B3332" s="107">
        <v>2450</v>
      </c>
      <c r="C3332" s="107" t="s">
        <v>1496</v>
      </c>
      <c r="D3332" s="107" t="s">
        <v>3720</v>
      </c>
      <c r="E3332" s="36" t="s">
        <v>2636</v>
      </c>
      <c r="F3332" s="63">
        <v>1083017</v>
      </c>
      <c r="G3332" s="110" t="s">
        <v>1817</v>
      </c>
      <c r="H3332" s="45">
        <v>100</v>
      </c>
      <c r="I3332" s="107" t="s">
        <v>1044</v>
      </c>
      <c r="J3332" s="107" t="s">
        <v>1496</v>
      </c>
      <c r="K3332" s="107" t="s">
        <v>1044</v>
      </c>
      <c r="L3332" s="9">
        <v>4.3899999999999997</v>
      </c>
      <c r="M3332" s="108">
        <v>439</v>
      </c>
      <c r="N3332" s="5">
        <v>15001002</v>
      </c>
      <c r="O3332" s="1" t="s">
        <v>1512</v>
      </c>
      <c r="P3332" s="107" t="s">
        <v>1496</v>
      </c>
      <c r="Q3332" s="107" t="s">
        <v>226</v>
      </c>
      <c r="R3332" s="16">
        <v>45536</v>
      </c>
      <c r="S3332" s="1" t="s">
        <v>2776</v>
      </c>
      <c r="T3332" s="62" t="s">
        <v>1044</v>
      </c>
    </row>
    <row r="3333" spans="1:20" ht="95.1" customHeight="1" x14ac:dyDescent="0.25">
      <c r="A3333" s="121" t="s">
        <v>2280</v>
      </c>
      <c r="B3333" s="107">
        <v>2450</v>
      </c>
      <c r="C3333" s="107" t="s">
        <v>1496</v>
      </c>
      <c r="D3333" s="107" t="s">
        <v>3721</v>
      </c>
      <c r="E3333" s="36" t="s">
        <v>2636</v>
      </c>
      <c r="F3333" s="63">
        <v>1082827</v>
      </c>
      <c r="G3333" s="1" t="s">
        <v>44</v>
      </c>
      <c r="H3333" s="45">
        <v>200</v>
      </c>
      <c r="I3333" s="107" t="s">
        <v>1044</v>
      </c>
      <c r="J3333" s="107" t="s">
        <v>1496</v>
      </c>
      <c r="K3333" s="107" t="s">
        <v>1044</v>
      </c>
      <c r="L3333" s="9">
        <v>0.19</v>
      </c>
      <c r="M3333" s="108">
        <v>38</v>
      </c>
      <c r="N3333" s="5">
        <v>15001002</v>
      </c>
      <c r="O3333" s="1" t="s">
        <v>1512</v>
      </c>
      <c r="P3333" s="107" t="s">
        <v>1496</v>
      </c>
      <c r="Q3333" s="107" t="s">
        <v>226</v>
      </c>
      <c r="R3333" s="16">
        <v>45536</v>
      </c>
      <c r="S3333" s="1" t="s">
        <v>2776</v>
      </c>
      <c r="T3333" s="62" t="s">
        <v>1044</v>
      </c>
    </row>
    <row r="3334" spans="1:20" ht="95.1" customHeight="1" x14ac:dyDescent="0.25">
      <c r="A3334" s="121" t="s">
        <v>2280</v>
      </c>
      <c r="B3334" s="107">
        <v>2450</v>
      </c>
      <c r="C3334" s="107" t="s">
        <v>1496</v>
      </c>
      <c r="D3334" s="107" t="s">
        <v>3722</v>
      </c>
      <c r="E3334" s="36" t="s">
        <v>2636</v>
      </c>
      <c r="F3334" s="63">
        <v>1088701</v>
      </c>
      <c r="G3334" s="110" t="s">
        <v>1817</v>
      </c>
      <c r="H3334" s="45">
        <v>24</v>
      </c>
      <c r="I3334" s="107" t="s">
        <v>1044</v>
      </c>
      <c r="J3334" s="107" t="s">
        <v>1496</v>
      </c>
      <c r="K3334" s="107" t="s">
        <v>1044</v>
      </c>
      <c r="L3334" s="9">
        <v>65.63</v>
      </c>
      <c r="M3334" s="108">
        <v>1575.12</v>
      </c>
      <c r="N3334" s="5">
        <v>15001002</v>
      </c>
      <c r="O3334" s="1" t="s">
        <v>1512</v>
      </c>
      <c r="P3334" s="107" t="s">
        <v>1496</v>
      </c>
      <c r="Q3334" s="107" t="s">
        <v>226</v>
      </c>
      <c r="R3334" s="16">
        <v>45536</v>
      </c>
      <c r="S3334" s="1" t="s">
        <v>2776</v>
      </c>
      <c r="T3334" s="62" t="s">
        <v>1044</v>
      </c>
    </row>
    <row r="3335" spans="1:20" ht="95.1" customHeight="1" x14ac:dyDescent="0.25">
      <c r="A3335" s="121" t="s">
        <v>2280</v>
      </c>
      <c r="B3335" s="107">
        <v>2450</v>
      </c>
      <c r="C3335" s="107" t="s">
        <v>1496</v>
      </c>
      <c r="D3335" s="107" t="s">
        <v>3723</v>
      </c>
      <c r="E3335" s="36" t="s">
        <v>2636</v>
      </c>
      <c r="F3335" s="63">
        <v>1058359</v>
      </c>
      <c r="G3335" s="110" t="s">
        <v>1636</v>
      </c>
      <c r="H3335" s="45">
        <v>1500</v>
      </c>
      <c r="I3335" s="107" t="s">
        <v>1044</v>
      </c>
      <c r="J3335" s="107" t="s">
        <v>1496</v>
      </c>
      <c r="K3335" s="107" t="s">
        <v>1044</v>
      </c>
      <c r="L3335" s="9">
        <v>0.24</v>
      </c>
      <c r="M3335" s="108">
        <v>360</v>
      </c>
      <c r="N3335" s="5">
        <v>15001002</v>
      </c>
      <c r="O3335" s="1" t="s">
        <v>1512</v>
      </c>
      <c r="P3335" s="107" t="s">
        <v>1496</v>
      </c>
      <c r="Q3335" s="107" t="s">
        <v>226</v>
      </c>
      <c r="R3335" s="16">
        <v>45536</v>
      </c>
      <c r="S3335" s="1" t="s">
        <v>2776</v>
      </c>
      <c r="T3335" s="62" t="s">
        <v>1044</v>
      </c>
    </row>
    <row r="3336" spans="1:20" ht="95.1" customHeight="1" x14ac:dyDescent="0.25">
      <c r="A3336" s="121" t="s">
        <v>2280</v>
      </c>
      <c r="B3336" s="107">
        <v>2450</v>
      </c>
      <c r="C3336" s="107" t="s">
        <v>1496</v>
      </c>
      <c r="D3336" s="107" t="s">
        <v>3724</v>
      </c>
      <c r="E3336" s="36" t="s">
        <v>2636</v>
      </c>
      <c r="F3336" s="63">
        <v>1062751</v>
      </c>
      <c r="G3336" s="110" t="s">
        <v>2034</v>
      </c>
      <c r="H3336" s="45">
        <v>400</v>
      </c>
      <c r="I3336" s="107" t="s">
        <v>1044</v>
      </c>
      <c r="J3336" s="107" t="s">
        <v>1496</v>
      </c>
      <c r="K3336" s="107" t="s">
        <v>1044</v>
      </c>
      <c r="L3336" s="9">
        <v>1.71</v>
      </c>
      <c r="M3336" s="108">
        <v>684</v>
      </c>
      <c r="N3336" s="5">
        <v>15001002</v>
      </c>
      <c r="O3336" s="1" t="s">
        <v>1512</v>
      </c>
      <c r="P3336" s="107" t="s">
        <v>1496</v>
      </c>
      <c r="Q3336" s="107" t="s">
        <v>226</v>
      </c>
      <c r="R3336" s="16">
        <v>45536</v>
      </c>
      <c r="S3336" s="1" t="s">
        <v>2776</v>
      </c>
      <c r="T3336" s="62" t="s">
        <v>1044</v>
      </c>
    </row>
    <row r="3337" spans="1:20" ht="95.1" customHeight="1" x14ac:dyDescent="0.25">
      <c r="A3337" s="121" t="s">
        <v>2280</v>
      </c>
      <c r="B3337" s="107">
        <v>2450</v>
      </c>
      <c r="C3337" s="107" t="s">
        <v>1496</v>
      </c>
      <c r="D3337" s="107" t="s">
        <v>3725</v>
      </c>
      <c r="E3337" s="36" t="s">
        <v>2636</v>
      </c>
      <c r="F3337" s="63">
        <v>1088909</v>
      </c>
      <c r="G3337" s="110" t="s">
        <v>1636</v>
      </c>
      <c r="H3337" s="45">
        <v>6000</v>
      </c>
      <c r="I3337" s="107" t="s">
        <v>1044</v>
      </c>
      <c r="J3337" s="107" t="s">
        <v>1496</v>
      </c>
      <c r="K3337" s="107" t="s">
        <v>1044</v>
      </c>
      <c r="L3337" s="9">
        <v>11.25</v>
      </c>
      <c r="M3337" s="108">
        <v>67500</v>
      </c>
      <c r="N3337" s="5">
        <v>15001002</v>
      </c>
      <c r="O3337" s="1" t="s">
        <v>1512</v>
      </c>
      <c r="P3337" s="107" t="s">
        <v>1496</v>
      </c>
      <c r="Q3337" s="107" t="s">
        <v>226</v>
      </c>
      <c r="R3337" s="16">
        <v>45536</v>
      </c>
      <c r="S3337" s="1" t="s">
        <v>2776</v>
      </c>
      <c r="T3337" s="62" t="s">
        <v>1044</v>
      </c>
    </row>
    <row r="3338" spans="1:20" ht="95.1" customHeight="1" x14ac:dyDescent="0.25">
      <c r="A3338" s="121" t="s">
        <v>2280</v>
      </c>
      <c r="B3338" s="107">
        <v>2450</v>
      </c>
      <c r="C3338" s="107" t="s">
        <v>1496</v>
      </c>
      <c r="D3338" s="107" t="s">
        <v>3726</v>
      </c>
      <c r="E3338" s="36" t="s">
        <v>2636</v>
      </c>
      <c r="F3338" s="63">
        <v>6531246300005</v>
      </c>
      <c r="G3338" s="110" t="s">
        <v>2034</v>
      </c>
      <c r="H3338" s="45">
        <v>150</v>
      </c>
      <c r="I3338" s="107" t="s">
        <v>1044</v>
      </c>
      <c r="J3338" s="107" t="s">
        <v>1496</v>
      </c>
      <c r="K3338" s="107" t="s">
        <v>1044</v>
      </c>
      <c r="L3338" s="9">
        <v>1.36</v>
      </c>
      <c r="M3338" s="108">
        <v>204</v>
      </c>
      <c r="N3338" s="5">
        <v>15001002</v>
      </c>
      <c r="O3338" s="1" t="s">
        <v>1512</v>
      </c>
      <c r="P3338" s="107" t="s">
        <v>1496</v>
      </c>
      <c r="Q3338" s="107" t="s">
        <v>226</v>
      </c>
      <c r="R3338" s="16">
        <v>45536</v>
      </c>
      <c r="S3338" s="1" t="s">
        <v>2776</v>
      </c>
      <c r="T3338" s="62" t="s">
        <v>1044</v>
      </c>
    </row>
    <row r="3339" spans="1:20" ht="95.1" customHeight="1" x14ac:dyDescent="0.25">
      <c r="A3339" s="121" t="s">
        <v>2280</v>
      </c>
      <c r="B3339" s="107">
        <v>2450</v>
      </c>
      <c r="C3339" s="107" t="s">
        <v>1496</v>
      </c>
      <c r="D3339" s="107" t="s">
        <v>3727</v>
      </c>
      <c r="E3339" s="36" t="s">
        <v>2636</v>
      </c>
      <c r="F3339" s="63">
        <v>1005998</v>
      </c>
      <c r="G3339" s="110" t="s">
        <v>1636</v>
      </c>
      <c r="H3339" s="45">
        <v>2000</v>
      </c>
      <c r="I3339" s="107" t="s">
        <v>1044</v>
      </c>
      <c r="J3339" s="107" t="s">
        <v>1496</v>
      </c>
      <c r="K3339" s="107" t="s">
        <v>1044</v>
      </c>
      <c r="L3339" s="9">
        <v>0.04</v>
      </c>
      <c r="M3339" s="108">
        <v>80</v>
      </c>
      <c r="N3339" s="5">
        <v>15001002</v>
      </c>
      <c r="O3339" s="1" t="s">
        <v>1512</v>
      </c>
      <c r="P3339" s="107" t="s">
        <v>1496</v>
      </c>
      <c r="Q3339" s="107" t="s">
        <v>226</v>
      </c>
      <c r="R3339" s="16">
        <v>45536</v>
      </c>
      <c r="S3339" s="1" t="s">
        <v>2776</v>
      </c>
      <c r="T3339" s="62" t="s">
        <v>1044</v>
      </c>
    </row>
    <row r="3340" spans="1:20" ht="95.1" customHeight="1" x14ac:dyDescent="0.25">
      <c r="A3340" s="121" t="s">
        <v>2280</v>
      </c>
      <c r="B3340" s="107">
        <v>2450</v>
      </c>
      <c r="C3340" s="107" t="s">
        <v>1496</v>
      </c>
      <c r="D3340" s="107" t="s">
        <v>3728</v>
      </c>
      <c r="E3340" s="36" t="s">
        <v>2636</v>
      </c>
      <c r="F3340" s="63">
        <v>1080899</v>
      </c>
      <c r="G3340" s="110" t="s">
        <v>3729</v>
      </c>
      <c r="H3340" s="45">
        <v>600</v>
      </c>
      <c r="I3340" s="107" t="s">
        <v>1044</v>
      </c>
      <c r="J3340" s="107" t="s">
        <v>1496</v>
      </c>
      <c r="K3340" s="107" t="s">
        <v>1044</v>
      </c>
      <c r="L3340" s="9">
        <v>15.13</v>
      </c>
      <c r="M3340" s="108">
        <v>9078</v>
      </c>
      <c r="N3340" s="5">
        <v>15001002</v>
      </c>
      <c r="O3340" s="1" t="s">
        <v>1512</v>
      </c>
      <c r="P3340" s="107" t="s">
        <v>1496</v>
      </c>
      <c r="Q3340" s="107" t="s">
        <v>226</v>
      </c>
      <c r="R3340" s="16">
        <v>45536</v>
      </c>
      <c r="S3340" s="1" t="s">
        <v>2776</v>
      </c>
      <c r="T3340" s="62" t="s">
        <v>1044</v>
      </c>
    </row>
    <row r="3341" spans="1:20" ht="95.1" customHeight="1" x14ac:dyDescent="0.25">
      <c r="A3341" s="121" t="s">
        <v>2280</v>
      </c>
      <c r="B3341" s="107">
        <v>2450</v>
      </c>
      <c r="C3341" s="107" t="s">
        <v>1496</v>
      </c>
      <c r="D3341" s="107" t="s">
        <v>3730</v>
      </c>
      <c r="E3341" s="36" t="s">
        <v>2636</v>
      </c>
      <c r="F3341" s="63">
        <v>1006080</v>
      </c>
      <c r="G3341" s="110" t="s">
        <v>1636</v>
      </c>
      <c r="H3341" s="45">
        <v>2000</v>
      </c>
      <c r="I3341" s="107" t="s">
        <v>1044</v>
      </c>
      <c r="J3341" s="107" t="s">
        <v>1496</v>
      </c>
      <c r="K3341" s="107" t="s">
        <v>1044</v>
      </c>
      <c r="L3341" s="9">
        <v>0.31</v>
      </c>
      <c r="M3341" s="108">
        <v>620</v>
      </c>
      <c r="N3341" s="5">
        <v>15001002</v>
      </c>
      <c r="O3341" s="1" t="s">
        <v>1512</v>
      </c>
      <c r="P3341" s="107" t="s">
        <v>1496</v>
      </c>
      <c r="Q3341" s="107" t="s">
        <v>226</v>
      </c>
      <c r="R3341" s="16">
        <v>45536</v>
      </c>
      <c r="S3341" s="1" t="s">
        <v>2776</v>
      </c>
      <c r="T3341" s="62" t="s">
        <v>1044</v>
      </c>
    </row>
    <row r="3342" spans="1:20" ht="95.1" customHeight="1" x14ac:dyDescent="0.25">
      <c r="A3342" s="121" t="s">
        <v>2280</v>
      </c>
      <c r="B3342" s="107">
        <v>2450</v>
      </c>
      <c r="C3342" s="107" t="s">
        <v>1496</v>
      </c>
      <c r="D3342" s="107" t="s">
        <v>3731</v>
      </c>
      <c r="E3342" s="36" t="s">
        <v>2636</v>
      </c>
      <c r="F3342" s="63">
        <v>1062856</v>
      </c>
      <c r="G3342" s="46" t="s">
        <v>1537</v>
      </c>
      <c r="H3342" s="45">
        <v>600</v>
      </c>
      <c r="I3342" s="107" t="s">
        <v>1044</v>
      </c>
      <c r="J3342" s="107" t="s">
        <v>1496</v>
      </c>
      <c r="K3342" s="107" t="s">
        <v>1044</v>
      </c>
      <c r="L3342" s="9">
        <v>3.27</v>
      </c>
      <c r="M3342" s="108">
        <v>1962</v>
      </c>
      <c r="N3342" s="5">
        <v>15001002</v>
      </c>
      <c r="O3342" s="1" t="s">
        <v>1512</v>
      </c>
      <c r="P3342" s="107" t="s">
        <v>1496</v>
      </c>
      <c r="Q3342" s="107" t="s">
        <v>226</v>
      </c>
      <c r="R3342" s="16">
        <v>45536</v>
      </c>
      <c r="S3342" s="1" t="s">
        <v>2776</v>
      </c>
      <c r="T3342" s="62" t="s">
        <v>1044</v>
      </c>
    </row>
    <row r="3343" spans="1:20" ht="95.1" customHeight="1" x14ac:dyDescent="0.25">
      <c r="A3343" s="121" t="s">
        <v>2280</v>
      </c>
      <c r="B3343" s="107">
        <v>2450</v>
      </c>
      <c r="C3343" s="107" t="s">
        <v>1496</v>
      </c>
      <c r="D3343" s="107" t="s">
        <v>3732</v>
      </c>
      <c r="E3343" s="36" t="s">
        <v>2636</v>
      </c>
      <c r="F3343" s="63">
        <v>1088910</v>
      </c>
      <c r="G3343" s="110" t="s">
        <v>1817</v>
      </c>
      <c r="H3343" s="45">
        <v>1000</v>
      </c>
      <c r="I3343" s="107" t="s">
        <v>1044</v>
      </c>
      <c r="J3343" s="107" t="s">
        <v>1496</v>
      </c>
      <c r="K3343" s="107" t="s">
        <v>1044</v>
      </c>
      <c r="L3343" s="9">
        <v>4.1500000000000004</v>
      </c>
      <c r="M3343" s="108">
        <v>4150</v>
      </c>
      <c r="N3343" s="5">
        <v>15001002</v>
      </c>
      <c r="O3343" s="1" t="s">
        <v>1512</v>
      </c>
      <c r="P3343" s="107" t="s">
        <v>1496</v>
      </c>
      <c r="Q3343" s="107" t="s">
        <v>226</v>
      </c>
      <c r="R3343" s="16">
        <v>45536</v>
      </c>
      <c r="S3343" s="1" t="s">
        <v>2776</v>
      </c>
      <c r="T3343" s="62" t="s">
        <v>1044</v>
      </c>
    </row>
    <row r="3344" spans="1:20" ht="95.1" customHeight="1" x14ac:dyDescent="0.25">
      <c r="A3344" s="121" t="s">
        <v>2280</v>
      </c>
      <c r="B3344" s="107">
        <v>2450</v>
      </c>
      <c r="C3344" s="107" t="s">
        <v>1496</v>
      </c>
      <c r="D3344" s="107" t="s">
        <v>3733</v>
      </c>
      <c r="E3344" s="36" t="s">
        <v>2636</v>
      </c>
      <c r="F3344" s="63">
        <v>1012455</v>
      </c>
      <c r="G3344" s="110" t="s">
        <v>1636</v>
      </c>
      <c r="H3344" s="45">
        <v>8000</v>
      </c>
      <c r="I3344" s="107" t="s">
        <v>1044</v>
      </c>
      <c r="J3344" s="107" t="s">
        <v>1496</v>
      </c>
      <c r="K3344" s="107" t="s">
        <v>1044</v>
      </c>
      <c r="L3344" s="9">
        <v>0.67</v>
      </c>
      <c r="M3344" s="108">
        <v>5360</v>
      </c>
      <c r="N3344" s="5">
        <v>15001002</v>
      </c>
      <c r="O3344" s="1" t="s">
        <v>1512</v>
      </c>
      <c r="P3344" s="107" t="s">
        <v>1496</v>
      </c>
      <c r="Q3344" s="107" t="s">
        <v>226</v>
      </c>
      <c r="R3344" s="16">
        <v>45536</v>
      </c>
      <c r="S3344" s="1" t="s">
        <v>2776</v>
      </c>
      <c r="T3344" s="62" t="s">
        <v>1044</v>
      </c>
    </row>
    <row r="3345" spans="1:20" ht="95.1" customHeight="1" x14ac:dyDescent="0.25">
      <c r="A3345" s="121" t="s">
        <v>2280</v>
      </c>
      <c r="B3345" s="107">
        <v>2450</v>
      </c>
      <c r="C3345" s="107" t="s">
        <v>1496</v>
      </c>
      <c r="D3345" s="107" t="s">
        <v>3734</v>
      </c>
      <c r="E3345" s="36" t="s">
        <v>2636</v>
      </c>
      <c r="F3345" s="63">
        <v>1088075</v>
      </c>
      <c r="G3345" s="1" t="s">
        <v>44</v>
      </c>
      <c r="H3345" s="45">
        <v>50</v>
      </c>
      <c r="I3345" s="107" t="s">
        <v>1044</v>
      </c>
      <c r="J3345" s="107" t="s">
        <v>1496</v>
      </c>
      <c r="K3345" s="107" t="s">
        <v>1044</v>
      </c>
      <c r="L3345" s="9">
        <v>24.19</v>
      </c>
      <c r="M3345" s="108">
        <v>1209.5</v>
      </c>
      <c r="N3345" s="5">
        <v>15001002</v>
      </c>
      <c r="O3345" s="1" t="s">
        <v>1512</v>
      </c>
      <c r="P3345" s="107" t="s">
        <v>1496</v>
      </c>
      <c r="Q3345" s="107" t="s">
        <v>226</v>
      </c>
      <c r="R3345" s="16">
        <v>45536</v>
      </c>
      <c r="S3345" s="1" t="s">
        <v>2776</v>
      </c>
      <c r="T3345" s="62" t="s">
        <v>1044</v>
      </c>
    </row>
    <row r="3346" spans="1:20" ht="95.1" customHeight="1" x14ac:dyDescent="0.25">
      <c r="A3346" s="121" t="s">
        <v>2280</v>
      </c>
      <c r="B3346" s="107">
        <v>2450</v>
      </c>
      <c r="C3346" s="107" t="s">
        <v>1496</v>
      </c>
      <c r="D3346" s="107" t="s">
        <v>3735</v>
      </c>
      <c r="E3346" s="36" t="s">
        <v>2636</v>
      </c>
      <c r="F3346" s="63">
        <v>6531143100002</v>
      </c>
      <c r="G3346" s="110" t="s">
        <v>1636</v>
      </c>
      <c r="H3346" s="45">
        <v>4000</v>
      </c>
      <c r="I3346" s="107" t="s">
        <v>1044</v>
      </c>
      <c r="J3346" s="107" t="s">
        <v>1496</v>
      </c>
      <c r="K3346" s="107" t="s">
        <v>1044</v>
      </c>
      <c r="L3346" s="9">
        <v>0.26</v>
      </c>
      <c r="M3346" s="108">
        <v>1040</v>
      </c>
      <c r="N3346" s="5">
        <v>15001002</v>
      </c>
      <c r="O3346" s="1" t="s">
        <v>1512</v>
      </c>
      <c r="P3346" s="107" t="s">
        <v>1496</v>
      </c>
      <c r="Q3346" s="107" t="s">
        <v>226</v>
      </c>
      <c r="R3346" s="16">
        <v>45536</v>
      </c>
      <c r="S3346" s="1" t="s">
        <v>2776</v>
      </c>
      <c r="T3346" s="62" t="s">
        <v>1044</v>
      </c>
    </row>
    <row r="3347" spans="1:20" ht="95.1" customHeight="1" x14ac:dyDescent="0.25">
      <c r="A3347" s="121" t="s">
        <v>2280</v>
      </c>
      <c r="B3347" s="107">
        <v>2450</v>
      </c>
      <c r="C3347" s="107" t="s">
        <v>1496</v>
      </c>
      <c r="D3347" s="107" t="s">
        <v>3736</v>
      </c>
      <c r="E3347" s="36" t="s">
        <v>2636</v>
      </c>
      <c r="F3347" s="63">
        <v>1089000</v>
      </c>
      <c r="G3347" s="46" t="s">
        <v>1537</v>
      </c>
      <c r="H3347" s="45">
        <v>300</v>
      </c>
      <c r="I3347" s="107" t="s">
        <v>1044</v>
      </c>
      <c r="J3347" s="107" t="s">
        <v>1496</v>
      </c>
      <c r="K3347" s="107" t="s">
        <v>1044</v>
      </c>
      <c r="L3347" s="9">
        <v>15.65</v>
      </c>
      <c r="M3347" s="108">
        <v>4695</v>
      </c>
      <c r="N3347" s="5">
        <v>15001002</v>
      </c>
      <c r="O3347" s="1" t="s">
        <v>1512</v>
      </c>
      <c r="P3347" s="107" t="s">
        <v>1496</v>
      </c>
      <c r="Q3347" s="107" t="s">
        <v>226</v>
      </c>
      <c r="R3347" s="16">
        <v>45536</v>
      </c>
      <c r="S3347" s="1" t="s">
        <v>2776</v>
      </c>
      <c r="T3347" s="62" t="s">
        <v>1044</v>
      </c>
    </row>
    <row r="3348" spans="1:20" ht="95.1" customHeight="1" x14ac:dyDescent="0.25">
      <c r="A3348" s="121" t="s">
        <v>2280</v>
      </c>
      <c r="B3348" s="107">
        <v>2450</v>
      </c>
      <c r="C3348" s="107" t="s">
        <v>1496</v>
      </c>
      <c r="D3348" s="107" t="s">
        <v>3737</v>
      </c>
      <c r="E3348" s="36" t="s">
        <v>2636</v>
      </c>
      <c r="F3348" s="63">
        <v>1088997</v>
      </c>
      <c r="G3348" s="46" t="s">
        <v>1537</v>
      </c>
      <c r="H3348" s="45">
        <v>350</v>
      </c>
      <c r="I3348" s="107" t="s">
        <v>1044</v>
      </c>
      <c r="J3348" s="107" t="s">
        <v>1496</v>
      </c>
      <c r="K3348" s="107" t="s">
        <v>1044</v>
      </c>
      <c r="L3348" s="9">
        <v>12.39</v>
      </c>
      <c r="M3348" s="108">
        <v>4336.5</v>
      </c>
      <c r="N3348" s="5">
        <v>15001002</v>
      </c>
      <c r="O3348" s="1" t="s">
        <v>1512</v>
      </c>
      <c r="P3348" s="107" t="s">
        <v>1496</v>
      </c>
      <c r="Q3348" s="107" t="s">
        <v>226</v>
      </c>
      <c r="R3348" s="16">
        <v>45536</v>
      </c>
      <c r="S3348" s="1" t="s">
        <v>2776</v>
      </c>
      <c r="T3348" s="62" t="s">
        <v>1044</v>
      </c>
    </row>
    <row r="3349" spans="1:20" ht="95.1" customHeight="1" x14ac:dyDescent="0.25">
      <c r="A3349" s="121" t="s">
        <v>2280</v>
      </c>
      <c r="B3349" s="107">
        <v>2450</v>
      </c>
      <c r="C3349" s="107" t="s">
        <v>1496</v>
      </c>
      <c r="D3349" s="107" t="s">
        <v>1915</v>
      </c>
      <c r="E3349" s="36" t="s">
        <v>2636</v>
      </c>
      <c r="F3349" s="63">
        <v>1098130</v>
      </c>
      <c r="G3349" s="1" t="s">
        <v>44</v>
      </c>
      <c r="H3349" s="45">
        <v>10000</v>
      </c>
      <c r="I3349" s="107" t="s">
        <v>1044</v>
      </c>
      <c r="J3349" s="107" t="s">
        <v>1496</v>
      </c>
      <c r="K3349" s="107" t="s">
        <v>1044</v>
      </c>
      <c r="L3349" s="9">
        <v>9.31</v>
      </c>
      <c r="M3349" s="108">
        <v>93100</v>
      </c>
      <c r="N3349" s="5">
        <v>15001002</v>
      </c>
      <c r="O3349" s="1" t="s">
        <v>1512</v>
      </c>
      <c r="P3349" s="107" t="s">
        <v>1496</v>
      </c>
      <c r="Q3349" s="107" t="s">
        <v>226</v>
      </c>
      <c r="R3349" s="16">
        <v>45536</v>
      </c>
      <c r="S3349" s="1" t="s">
        <v>2776</v>
      </c>
      <c r="T3349" s="62" t="s">
        <v>1044</v>
      </c>
    </row>
    <row r="3350" spans="1:20" ht="95.1" customHeight="1" x14ac:dyDescent="0.25">
      <c r="A3350" s="121" t="s">
        <v>2280</v>
      </c>
      <c r="B3350" s="107">
        <v>2450</v>
      </c>
      <c r="C3350" s="107" t="s">
        <v>1496</v>
      </c>
      <c r="D3350" s="107" t="s">
        <v>3738</v>
      </c>
      <c r="E3350" s="36" t="s">
        <v>2636</v>
      </c>
      <c r="F3350" s="63">
        <v>1080916</v>
      </c>
      <c r="G3350" s="1" t="s">
        <v>44</v>
      </c>
      <c r="H3350" s="45">
        <v>300</v>
      </c>
      <c r="I3350" s="107" t="s">
        <v>1044</v>
      </c>
      <c r="J3350" s="107" t="s">
        <v>1496</v>
      </c>
      <c r="K3350" s="107" t="s">
        <v>1044</v>
      </c>
      <c r="L3350" s="9">
        <v>3.41</v>
      </c>
      <c r="M3350" s="108">
        <v>1023</v>
      </c>
      <c r="N3350" s="5">
        <v>15001002</v>
      </c>
      <c r="O3350" s="1" t="s">
        <v>1512</v>
      </c>
      <c r="P3350" s="107" t="s">
        <v>1496</v>
      </c>
      <c r="Q3350" s="107" t="s">
        <v>226</v>
      </c>
      <c r="R3350" s="16">
        <v>45536</v>
      </c>
      <c r="S3350" s="1" t="s">
        <v>2776</v>
      </c>
      <c r="T3350" s="62" t="s">
        <v>1044</v>
      </c>
    </row>
    <row r="3351" spans="1:20" ht="95.1" customHeight="1" x14ac:dyDescent="0.25">
      <c r="A3351" s="121" t="s">
        <v>2280</v>
      </c>
      <c r="B3351" s="107">
        <v>2450</v>
      </c>
      <c r="C3351" s="107" t="s">
        <v>1496</v>
      </c>
      <c r="D3351" s="107" t="s">
        <v>3739</v>
      </c>
      <c r="E3351" s="36" t="s">
        <v>2636</v>
      </c>
      <c r="F3351" s="63">
        <v>1063266</v>
      </c>
      <c r="G3351" s="110" t="s">
        <v>1817</v>
      </c>
      <c r="H3351" s="45">
        <v>50</v>
      </c>
      <c r="I3351" s="107" t="s">
        <v>1044</v>
      </c>
      <c r="J3351" s="107" t="s">
        <v>1496</v>
      </c>
      <c r="K3351" s="107" t="s">
        <v>1044</v>
      </c>
      <c r="L3351" s="9">
        <v>1.17</v>
      </c>
      <c r="M3351" s="108">
        <v>58.5</v>
      </c>
      <c r="N3351" s="5">
        <v>15001002</v>
      </c>
      <c r="O3351" s="1" t="s">
        <v>1512</v>
      </c>
      <c r="P3351" s="107" t="s">
        <v>1496</v>
      </c>
      <c r="Q3351" s="107" t="s">
        <v>226</v>
      </c>
      <c r="R3351" s="16">
        <v>45536</v>
      </c>
      <c r="S3351" s="1" t="s">
        <v>2776</v>
      </c>
      <c r="T3351" s="62" t="s">
        <v>1044</v>
      </c>
    </row>
    <row r="3352" spans="1:20" ht="95.1" customHeight="1" x14ac:dyDescent="0.25">
      <c r="A3352" s="121" t="s">
        <v>2280</v>
      </c>
      <c r="B3352" s="107">
        <v>2450</v>
      </c>
      <c r="C3352" s="107" t="s">
        <v>1496</v>
      </c>
      <c r="D3352" s="107" t="s">
        <v>3740</v>
      </c>
      <c r="E3352" s="36" t="s">
        <v>2636</v>
      </c>
      <c r="F3352" s="63">
        <v>1090399</v>
      </c>
      <c r="G3352" s="110" t="s">
        <v>1817</v>
      </c>
      <c r="H3352" s="45">
        <v>600</v>
      </c>
      <c r="I3352" s="107" t="s">
        <v>1044</v>
      </c>
      <c r="J3352" s="107" t="s">
        <v>1496</v>
      </c>
      <c r="K3352" s="107" t="s">
        <v>1044</v>
      </c>
      <c r="L3352" s="9">
        <v>1.39</v>
      </c>
      <c r="M3352" s="108">
        <v>834</v>
      </c>
      <c r="N3352" s="5">
        <v>15001002</v>
      </c>
      <c r="O3352" s="1" t="s">
        <v>1512</v>
      </c>
      <c r="P3352" s="107" t="s">
        <v>1496</v>
      </c>
      <c r="Q3352" s="107" t="s">
        <v>226</v>
      </c>
      <c r="R3352" s="16">
        <v>45536</v>
      </c>
      <c r="S3352" s="1" t="s">
        <v>2776</v>
      </c>
      <c r="T3352" s="62" t="s">
        <v>1044</v>
      </c>
    </row>
    <row r="3353" spans="1:20" ht="95.1" customHeight="1" x14ac:dyDescent="0.25">
      <c r="A3353" s="121" t="s">
        <v>2280</v>
      </c>
      <c r="B3353" s="107">
        <v>2450</v>
      </c>
      <c r="C3353" s="107" t="s">
        <v>1496</v>
      </c>
      <c r="D3353" s="107" t="s">
        <v>3741</v>
      </c>
      <c r="E3353" s="36" t="s">
        <v>2636</v>
      </c>
      <c r="F3353" s="63">
        <v>1089148</v>
      </c>
      <c r="G3353" s="110" t="s">
        <v>2034</v>
      </c>
      <c r="H3353" s="45">
        <v>400</v>
      </c>
      <c r="I3353" s="107" t="s">
        <v>1044</v>
      </c>
      <c r="J3353" s="107" t="s">
        <v>1496</v>
      </c>
      <c r="K3353" s="107" t="s">
        <v>1044</v>
      </c>
      <c r="L3353" s="9">
        <v>0.88</v>
      </c>
      <c r="M3353" s="108">
        <v>352</v>
      </c>
      <c r="N3353" s="5">
        <v>15001002</v>
      </c>
      <c r="O3353" s="1" t="s">
        <v>1512</v>
      </c>
      <c r="P3353" s="107" t="s">
        <v>1496</v>
      </c>
      <c r="Q3353" s="107" t="s">
        <v>226</v>
      </c>
      <c r="R3353" s="16">
        <v>45536</v>
      </c>
      <c r="S3353" s="1" t="s">
        <v>2776</v>
      </c>
      <c r="T3353" s="62" t="s">
        <v>1044</v>
      </c>
    </row>
    <row r="3354" spans="1:20" ht="95.1" customHeight="1" x14ac:dyDescent="0.25">
      <c r="A3354" s="121" t="s">
        <v>2280</v>
      </c>
      <c r="B3354" s="107">
        <v>2450</v>
      </c>
      <c r="C3354" s="107" t="s">
        <v>1496</v>
      </c>
      <c r="D3354" s="107" t="s">
        <v>3742</v>
      </c>
      <c r="E3354" s="36" t="s">
        <v>2636</v>
      </c>
      <c r="F3354" s="63">
        <v>1089149</v>
      </c>
      <c r="G3354" s="110" t="s">
        <v>1636</v>
      </c>
      <c r="H3354" s="45">
        <v>8000</v>
      </c>
      <c r="I3354" s="107" t="s">
        <v>1044</v>
      </c>
      <c r="J3354" s="107" t="s">
        <v>1496</v>
      </c>
      <c r="K3354" s="107" t="s">
        <v>1044</v>
      </c>
      <c r="L3354" s="9">
        <v>0.08</v>
      </c>
      <c r="M3354" s="108">
        <v>640</v>
      </c>
      <c r="N3354" s="5">
        <v>15001002</v>
      </c>
      <c r="O3354" s="1" t="s">
        <v>1512</v>
      </c>
      <c r="P3354" s="107" t="s">
        <v>1496</v>
      </c>
      <c r="Q3354" s="107" t="s">
        <v>226</v>
      </c>
      <c r="R3354" s="16">
        <v>45536</v>
      </c>
      <c r="S3354" s="1" t="s">
        <v>2776</v>
      </c>
      <c r="T3354" s="62" t="s">
        <v>1044</v>
      </c>
    </row>
    <row r="3355" spans="1:20" ht="95.1" customHeight="1" x14ac:dyDescent="0.25">
      <c r="A3355" s="121" t="s">
        <v>2280</v>
      </c>
      <c r="B3355" s="107">
        <v>2450</v>
      </c>
      <c r="C3355" s="107" t="s">
        <v>1496</v>
      </c>
      <c r="D3355" s="107" t="s">
        <v>3743</v>
      </c>
      <c r="E3355" s="36" t="s">
        <v>2636</v>
      </c>
      <c r="F3355" s="63">
        <v>1089150</v>
      </c>
      <c r="G3355" s="46" t="s">
        <v>1537</v>
      </c>
      <c r="H3355" s="45">
        <v>600</v>
      </c>
      <c r="I3355" s="107" t="s">
        <v>1044</v>
      </c>
      <c r="J3355" s="107" t="s">
        <v>1496</v>
      </c>
      <c r="K3355" s="107" t="s">
        <v>1044</v>
      </c>
      <c r="L3355" s="9">
        <v>4.0999999999999996</v>
      </c>
      <c r="M3355" s="108">
        <v>2460</v>
      </c>
      <c r="N3355" s="5">
        <v>15001002</v>
      </c>
      <c r="O3355" s="1" t="s">
        <v>1512</v>
      </c>
      <c r="P3355" s="107" t="s">
        <v>1496</v>
      </c>
      <c r="Q3355" s="107" t="s">
        <v>226</v>
      </c>
      <c r="R3355" s="16">
        <v>45536</v>
      </c>
      <c r="S3355" s="1" t="s">
        <v>2776</v>
      </c>
      <c r="T3355" s="62" t="s">
        <v>1044</v>
      </c>
    </row>
    <row r="3356" spans="1:20" ht="95.1" customHeight="1" x14ac:dyDescent="0.25">
      <c r="A3356" s="121" t="s">
        <v>2280</v>
      </c>
      <c r="B3356" s="107">
        <v>2450</v>
      </c>
      <c r="C3356" s="107" t="s">
        <v>1496</v>
      </c>
      <c r="D3356" s="107" t="s">
        <v>3744</v>
      </c>
      <c r="E3356" s="36" t="s">
        <v>2636</v>
      </c>
      <c r="F3356" s="63">
        <v>1063030</v>
      </c>
      <c r="G3356" s="110" t="s">
        <v>2034</v>
      </c>
      <c r="H3356" s="45">
        <v>100</v>
      </c>
      <c r="I3356" s="107" t="s">
        <v>1044</v>
      </c>
      <c r="J3356" s="107" t="s">
        <v>1496</v>
      </c>
      <c r="K3356" s="107" t="s">
        <v>1044</v>
      </c>
      <c r="L3356" s="9">
        <v>4.34</v>
      </c>
      <c r="M3356" s="108">
        <v>434</v>
      </c>
      <c r="N3356" s="5">
        <v>15001002</v>
      </c>
      <c r="O3356" s="1" t="s">
        <v>1512</v>
      </c>
      <c r="P3356" s="107" t="s">
        <v>1496</v>
      </c>
      <c r="Q3356" s="107" t="s">
        <v>226</v>
      </c>
      <c r="R3356" s="16">
        <v>45536</v>
      </c>
      <c r="S3356" s="1" t="s">
        <v>2776</v>
      </c>
      <c r="T3356" s="62" t="s">
        <v>1044</v>
      </c>
    </row>
    <row r="3357" spans="1:20" ht="95.1" customHeight="1" x14ac:dyDescent="0.25">
      <c r="A3357" s="121" t="s">
        <v>2280</v>
      </c>
      <c r="B3357" s="107">
        <v>2450</v>
      </c>
      <c r="C3357" s="107" t="s">
        <v>1496</v>
      </c>
      <c r="D3357" s="107" t="s">
        <v>1934</v>
      </c>
      <c r="E3357" s="36" t="s">
        <v>2636</v>
      </c>
      <c r="F3357" s="63">
        <v>1012621</v>
      </c>
      <c r="G3357" s="110" t="s">
        <v>1636</v>
      </c>
      <c r="H3357" s="45">
        <v>3000</v>
      </c>
      <c r="I3357" s="107" t="s">
        <v>1044</v>
      </c>
      <c r="J3357" s="107" t="s">
        <v>1496</v>
      </c>
      <c r="K3357" s="107" t="s">
        <v>1044</v>
      </c>
      <c r="L3357" s="9">
        <v>0.53</v>
      </c>
      <c r="M3357" s="108">
        <v>1590</v>
      </c>
      <c r="N3357" s="5">
        <v>15001002</v>
      </c>
      <c r="O3357" s="1" t="s">
        <v>1512</v>
      </c>
      <c r="P3357" s="107" t="s">
        <v>1496</v>
      </c>
      <c r="Q3357" s="107" t="s">
        <v>226</v>
      </c>
      <c r="R3357" s="16">
        <v>45536</v>
      </c>
      <c r="S3357" s="1" t="s">
        <v>2776</v>
      </c>
      <c r="T3357" s="62" t="s">
        <v>1044</v>
      </c>
    </row>
    <row r="3358" spans="1:20" ht="95.1" customHeight="1" x14ac:dyDescent="0.25">
      <c r="A3358" s="121" t="s">
        <v>2280</v>
      </c>
      <c r="B3358" s="107">
        <v>2450</v>
      </c>
      <c r="C3358" s="107" t="s">
        <v>1496</v>
      </c>
      <c r="D3358" s="107" t="s">
        <v>3745</v>
      </c>
      <c r="E3358" s="36" t="s">
        <v>2636</v>
      </c>
      <c r="F3358" s="63">
        <v>1063035</v>
      </c>
      <c r="G3358" s="110" t="s">
        <v>2034</v>
      </c>
      <c r="H3358" s="45">
        <v>500</v>
      </c>
      <c r="I3358" s="107" t="s">
        <v>1044</v>
      </c>
      <c r="J3358" s="107" t="s">
        <v>1496</v>
      </c>
      <c r="K3358" s="107" t="s">
        <v>1044</v>
      </c>
      <c r="L3358" s="9">
        <v>1.26</v>
      </c>
      <c r="M3358" s="108">
        <v>630</v>
      </c>
      <c r="N3358" s="5">
        <v>15001002</v>
      </c>
      <c r="O3358" s="1" t="s">
        <v>1512</v>
      </c>
      <c r="P3358" s="107" t="s">
        <v>1496</v>
      </c>
      <c r="Q3358" s="107" t="s">
        <v>226</v>
      </c>
      <c r="R3358" s="16">
        <v>45536</v>
      </c>
      <c r="S3358" s="1" t="s">
        <v>2776</v>
      </c>
      <c r="T3358" s="62" t="s">
        <v>1044</v>
      </c>
    </row>
    <row r="3359" spans="1:20" ht="95.1" customHeight="1" x14ac:dyDescent="0.25">
      <c r="A3359" s="121" t="s">
        <v>2280</v>
      </c>
      <c r="B3359" s="107">
        <v>2450</v>
      </c>
      <c r="C3359" s="107" t="s">
        <v>1496</v>
      </c>
      <c r="D3359" s="107" t="s">
        <v>3746</v>
      </c>
      <c r="E3359" s="36" t="s">
        <v>2636</v>
      </c>
      <c r="F3359" s="63">
        <v>1063536</v>
      </c>
      <c r="G3359" s="110" t="s">
        <v>1817</v>
      </c>
      <c r="H3359" s="45">
        <v>500</v>
      </c>
      <c r="I3359" s="107" t="s">
        <v>1044</v>
      </c>
      <c r="J3359" s="107" t="s">
        <v>1496</v>
      </c>
      <c r="K3359" s="107" t="s">
        <v>1044</v>
      </c>
      <c r="L3359" s="9">
        <v>20.98</v>
      </c>
      <c r="M3359" s="108">
        <v>10490</v>
      </c>
      <c r="N3359" s="5">
        <v>15001002</v>
      </c>
      <c r="O3359" s="1" t="s">
        <v>1512</v>
      </c>
      <c r="P3359" s="107" t="s">
        <v>1496</v>
      </c>
      <c r="Q3359" s="107" t="s">
        <v>226</v>
      </c>
      <c r="R3359" s="16">
        <v>45536</v>
      </c>
      <c r="S3359" s="1" t="s">
        <v>2776</v>
      </c>
      <c r="T3359" s="62" t="s">
        <v>1044</v>
      </c>
    </row>
    <row r="3360" spans="1:20" ht="95.1" customHeight="1" x14ac:dyDescent="0.25">
      <c r="A3360" s="121" t="s">
        <v>2280</v>
      </c>
      <c r="B3360" s="107">
        <v>2450</v>
      </c>
      <c r="C3360" s="107" t="s">
        <v>1496</v>
      </c>
      <c r="D3360" s="107" t="s">
        <v>3747</v>
      </c>
      <c r="E3360" s="36" t="s">
        <v>2636</v>
      </c>
      <c r="F3360" s="63">
        <v>1080905</v>
      </c>
      <c r="G3360" s="110" t="s">
        <v>2034</v>
      </c>
      <c r="H3360" s="45">
        <v>40</v>
      </c>
      <c r="I3360" s="107" t="s">
        <v>1044</v>
      </c>
      <c r="J3360" s="107" t="s">
        <v>1496</v>
      </c>
      <c r="K3360" s="107" t="s">
        <v>1044</v>
      </c>
      <c r="L3360" s="9">
        <v>9.92</v>
      </c>
      <c r="M3360" s="108">
        <v>396.8</v>
      </c>
      <c r="N3360" s="5">
        <v>15001002</v>
      </c>
      <c r="O3360" s="1" t="s">
        <v>1512</v>
      </c>
      <c r="P3360" s="107" t="s">
        <v>1496</v>
      </c>
      <c r="Q3360" s="107" t="s">
        <v>226</v>
      </c>
      <c r="R3360" s="16">
        <v>45536</v>
      </c>
      <c r="S3360" s="1" t="s">
        <v>2776</v>
      </c>
      <c r="T3360" s="62" t="s">
        <v>1044</v>
      </c>
    </row>
    <row r="3361" spans="1:20" ht="95.1" customHeight="1" x14ac:dyDescent="0.25">
      <c r="A3361" s="121" t="s">
        <v>2280</v>
      </c>
      <c r="B3361" s="107">
        <v>2450</v>
      </c>
      <c r="C3361" s="107" t="s">
        <v>1496</v>
      </c>
      <c r="D3361" s="107" t="s">
        <v>3748</v>
      </c>
      <c r="E3361" s="36" t="s">
        <v>2636</v>
      </c>
      <c r="F3361" s="63">
        <v>1109323</v>
      </c>
      <c r="G3361" s="110" t="s">
        <v>1636</v>
      </c>
      <c r="H3361" s="45">
        <v>600</v>
      </c>
      <c r="I3361" s="107" t="s">
        <v>1044</v>
      </c>
      <c r="J3361" s="107" t="s">
        <v>1496</v>
      </c>
      <c r="K3361" s="107" t="s">
        <v>1044</v>
      </c>
      <c r="L3361" s="9">
        <v>5.44</v>
      </c>
      <c r="M3361" s="108">
        <v>3264</v>
      </c>
      <c r="N3361" s="5">
        <v>15001002</v>
      </c>
      <c r="O3361" s="1" t="s">
        <v>1512</v>
      </c>
      <c r="P3361" s="107" t="s">
        <v>1496</v>
      </c>
      <c r="Q3361" s="107" t="s">
        <v>226</v>
      </c>
      <c r="R3361" s="16">
        <v>45536</v>
      </c>
      <c r="S3361" s="1" t="s">
        <v>2776</v>
      </c>
      <c r="T3361" s="62" t="s">
        <v>1044</v>
      </c>
    </row>
    <row r="3362" spans="1:20" ht="95.1" customHeight="1" x14ac:dyDescent="0.25">
      <c r="A3362" s="121" t="s">
        <v>2280</v>
      </c>
      <c r="B3362" s="107">
        <v>2450</v>
      </c>
      <c r="C3362" s="107" t="s">
        <v>1496</v>
      </c>
      <c r="D3362" s="107" t="s">
        <v>3749</v>
      </c>
      <c r="E3362" s="36" t="s">
        <v>2636</v>
      </c>
      <c r="F3362" s="63">
        <v>1080906</v>
      </c>
      <c r="G3362" s="110" t="s">
        <v>2034</v>
      </c>
      <c r="H3362" s="45">
        <v>50</v>
      </c>
      <c r="I3362" s="107" t="s">
        <v>1044</v>
      </c>
      <c r="J3362" s="107" t="s">
        <v>1496</v>
      </c>
      <c r="K3362" s="107" t="s">
        <v>1044</v>
      </c>
      <c r="L3362" s="9">
        <v>3.98</v>
      </c>
      <c r="M3362" s="108">
        <v>199</v>
      </c>
      <c r="N3362" s="5">
        <v>15001002</v>
      </c>
      <c r="O3362" s="1" t="s">
        <v>1512</v>
      </c>
      <c r="P3362" s="107" t="s">
        <v>1496</v>
      </c>
      <c r="Q3362" s="107" t="s">
        <v>226</v>
      </c>
      <c r="R3362" s="16">
        <v>45536</v>
      </c>
      <c r="S3362" s="1" t="s">
        <v>2776</v>
      </c>
      <c r="T3362" s="62" t="s">
        <v>1044</v>
      </c>
    </row>
    <row r="3363" spans="1:20" ht="95.1" customHeight="1" x14ac:dyDescent="0.25">
      <c r="A3363" s="121" t="s">
        <v>2280</v>
      </c>
      <c r="B3363" s="107">
        <v>2450</v>
      </c>
      <c r="C3363" s="107" t="s">
        <v>1496</v>
      </c>
      <c r="D3363" s="107" t="s">
        <v>3750</v>
      </c>
      <c r="E3363" s="36" t="s">
        <v>2636</v>
      </c>
      <c r="F3363" s="63">
        <v>1063040</v>
      </c>
      <c r="G3363" s="110" t="s">
        <v>2034</v>
      </c>
      <c r="H3363" s="45">
        <v>50</v>
      </c>
      <c r="I3363" s="107" t="s">
        <v>1044</v>
      </c>
      <c r="J3363" s="107" t="s">
        <v>1496</v>
      </c>
      <c r="K3363" s="107" t="s">
        <v>1044</v>
      </c>
      <c r="L3363" s="9">
        <v>3.64</v>
      </c>
      <c r="M3363" s="108">
        <v>182</v>
      </c>
      <c r="N3363" s="5">
        <v>15001002</v>
      </c>
      <c r="O3363" s="1" t="s">
        <v>1512</v>
      </c>
      <c r="P3363" s="107" t="s">
        <v>1496</v>
      </c>
      <c r="Q3363" s="107" t="s">
        <v>226</v>
      </c>
      <c r="R3363" s="16">
        <v>45536</v>
      </c>
      <c r="S3363" s="1" t="s">
        <v>2776</v>
      </c>
      <c r="T3363" s="62" t="s">
        <v>1044</v>
      </c>
    </row>
    <row r="3364" spans="1:20" ht="95.1" customHeight="1" x14ac:dyDescent="0.25">
      <c r="A3364" s="121" t="s">
        <v>2280</v>
      </c>
      <c r="B3364" s="107">
        <v>2450</v>
      </c>
      <c r="C3364" s="107" t="s">
        <v>1496</v>
      </c>
      <c r="D3364" s="107" t="s">
        <v>3751</v>
      </c>
      <c r="E3364" s="36" t="s">
        <v>2636</v>
      </c>
      <c r="F3364" s="63">
        <v>1082978</v>
      </c>
      <c r="G3364" s="107" t="s">
        <v>3752</v>
      </c>
      <c r="H3364" s="45">
        <v>120</v>
      </c>
      <c r="I3364" s="107" t="s">
        <v>1044</v>
      </c>
      <c r="J3364" s="107" t="s">
        <v>1496</v>
      </c>
      <c r="K3364" s="107" t="s">
        <v>1044</v>
      </c>
      <c r="L3364" s="9">
        <v>23.15</v>
      </c>
      <c r="M3364" s="108">
        <v>2778</v>
      </c>
      <c r="N3364" s="5">
        <v>15001002</v>
      </c>
      <c r="O3364" s="1" t="s">
        <v>1512</v>
      </c>
      <c r="P3364" s="107" t="s">
        <v>1496</v>
      </c>
      <c r="Q3364" s="107" t="s">
        <v>226</v>
      </c>
      <c r="R3364" s="16">
        <v>45536</v>
      </c>
      <c r="S3364" s="1" t="s">
        <v>2776</v>
      </c>
      <c r="T3364" s="62" t="s">
        <v>1044</v>
      </c>
    </row>
    <row r="3365" spans="1:20" ht="95.1" customHeight="1" x14ac:dyDescent="0.25">
      <c r="A3365" s="121" t="s">
        <v>2280</v>
      </c>
      <c r="B3365" s="107">
        <v>2450</v>
      </c>
      <c r="C3365" s="107" t="s">
        <v>1496</v>
      </c>
      <c r="D3365" s="107" t="s">
        <v>3753</v>
      </c>
      <c r="E3365" s="36" t="s">
        <v>2636</v>
      </c>
      <c r="F3365" s="63">
        <v>1063045</v>
      </c>
      <c r="G3365" s="110" t="s">
        <v>2034</v>
      </c>
      <c r="H3365" s="45">
        <v>400</v>
      </c>
      <c r="I3365" s="107" t="s">
        <v>1044</v>
      </c>
      <c r="J3365" s="107" t="s">
        <v>1496</v>
      </c>
      <c r="K3365" s="107" t="s">
        <v>1044</v>
      </c>
      <c r="L3365" s="9">
        <v>1.94</v>
      </c>
      <c r="M3365" s="108">
        <v>776</v>
      </c>
      <c r="N3365" s="5">
        <v>15001002</v>
      </c>
      <c r="O3365" s="1" t="s">
        <v>1512</v>
      </c>
      <c r="P3365" s="107" t="s">
        <v>1496</v>
      </c>
      <c r="Q3365" s="107" t="s">
        <v>226</v>
      </c>
      <c r="R3365" s="16">
        <v>45536</v>
      </c>
      <c r="S3365" s="1" t="s">
        <v>2776</v>
      </c>
      <c r="T3365" s="62" t="s">
        <v>1044</v>
      </c>
    </row>
    <row r="3366" spans="1:20" ht="95.1" customHeight="1" x14ac:dyDescent="0.25">
      <c r="A3366" s="121" t="s">
        <v>2280</v>
      </c>
      <c r="B3366" s="107">
        <v>2450</v>
      </c>
      <c r="C3366" s="107" t="s">
        <v>1496</v>
      </c>
      <c r="D3366" s="107" t="s">
        <v>3754</v>
      </c>
      <c r="E3366" s="36" t="s">
        <v>2636</v>
      </c>
      <c r="F3366" s="63">
        <v>1063060</v>
      </c>
      <c r="G3366" s="46" t="s">
        <v>1537</v>
      </c>
      <c r="H3366" s="45">
        <v>800</v>
      </c>
      <c r="I3366" s="107" t="s">
        <v>1044</v>
      </c>
      <c r="J3366" s="107" t="s">
        <v>1496</v>
      </c>
      <c r="K3366" s="107" t="s">
        <v>1044</v>
      </c>
      <c r="L3366" s="9">
        <v>22.45</v>
      </c>
      <c r="M3366" s="108">
        <v>17960</v>
      </c>
      <c r="N3366" s="5">
        <v>15001002</v>
      </c>
      <c r="O3366" s="1" t="s">
        <v>1512</v>
      </c>
      <c r="P3366" s="107" t="s">
        <v>1496</v>
      </c>
      <c r="Q3366" s="107" t="s">
        <v>226</v>
      </c>
      <c r="R3366" s="16">
        <v>45536</v>
      </c>
      <c r="S3366" s="1" t="s">
        <v>2776</v>
      </c>
      <c r="T3366" s="62" t="s">
        <v>1044</v>
      </c>
    </row>
    <row r="3367" spans="1:20" ht="95.1" customHeight="1" x14ac:dyDescent="0.25">
      <c r="A3367" s="121" t="s">
        <v>2280</v>
      </c>
      <c r="B3367" s="107">
        <v>2450</v>
      </c>
      <c r="C3367" s="107" t="s">
        <v>1496</v>
      </c>
      <c r="D3367" s="107" t="s">
        <v>3755</v>
      </c>
      <c r="E3367" s="36" t="s">
        <v>2636</v>
      </c>
      <c r="F3367" s="63">
        <v>1087695</v>
      </c>
      <c r="G3367" s="110" t="s">
        <v>2034</v>
      </c>
      <c r="H3367" s="45">
        <v>500</v>
      </c>
      <c r="I3367" s="107" t="s">
        <v>1044</v>
      </c>
      <c r="J3367" s="107" t="s">
        <v>1496</v>
      </c>
      <c r="K3367" s="107" t="s">
        <v>1044</v>
      </c>
      <c r="L3367" s="9">
        <v>2.72</v>
      </c>
      <c r="M3367" s="108">
        <v>1360</v>
      </c>
      <c r="N3367" s="5">
        <v>15001002</v>
      </c>
      <c r="O3367" s="1" t="s">
        <v>1512</v>
      </c>
      <c r="P3367" s="107" t="s">
        <v>1496</v>
      </c>
      <c r="Q3367" s="107" t="s">
        <v>226</v>
      </c>
      <c r="R3367" s="16">
        <v>45536</v>
      </c>
      <c r="S3367" s="1" t="s">
        <v>2776</v>
      </c>
      <c r="T3367" s="62" t="s">
        <v>1044</v>
      </c>
    </row>
    <row r="3368" spans="1:20" ht="95.1" customHeight="1" x14ac:dyDescent="0.25">
      <c r="A3368" s="121" t="s">
        <v>2280</v>
      </c>
      <c r="B3368" s="107">
        <v>2450</v>
      </c>
      <c r="C3368" s="107" t="s">
        <v>1496</v>
      </c>
      <c r="D3368" s="107" t="s">
        <v>3756</v>
      </c>
      <c r="E3368" s="36" t="s">
        <v>2636</v>
      </c>
      <c r="F3368" s="63">
        <v>1063086</v>
      </c>
      <c r="G3368" s="110" t="s">
        <v>1544</v>
      </c>
      <c r="H3368" s="45">
        <v>8000</v>
      </c>
      <c r="I3368" s="107" t="s">
        <v>1044</v>
      </c>
      <c r="J3368" s="107" t="s">
        <v>1496</v>
      </c>
      <c r="K3368" s="107" t="s">
        <v>1044</v>
      </c>
      <c r="L3368" s="9">
        <v>1.62</v>
      </c>
      <c r="M3368" s="108">
        <v>12960</v>
      </c>
      <c r="N3368" s="5">
        <v>15001002</v>
      </c>
      <c r="O3368" s="1" t="s">
        <v>1512</v>
      </c>
      <c r="P3368" s="107" t="s">
        <v>1496</v>
      </c>
      <c r="Q3368" s="107" t="s">
        <v>226</v>
      </c>
      <c r="R3368" s="16">
        <v>45536</v>
      </c>
      <c r="S3368" s="1" t="s">
        <v>2776</v>
      </c>
      <c r="T3368" s="62" t="s">
        <v>1044</v>
      </c>
    </row>
    <row r="3369" spans="1:20" ht="95.1" customHeight="1" x14ac:dyDescent="0.25">
      <c r="A3369" s="121" t="s">
        <v>2280</v>
      </c>
      <c r="B3369" s="107">
        <v>2450</v>
      </c>
      <c r="C3369" s="107" t="s">
        <v>1496</v>
      </c>
      <c r="D3369" s="107" t="s">
        <v>3757</v>
      </c>
      <c r="E3369" s="36" t="s">
        <v>2636</v>
      </c>
      <c r="F3369" s="63">
        <v>1063098</v>
      </c>
      <c r="G3369" s="110" t="s">
        <v>2034</v>
      </c>
      <c r="H3369" s="45">
        <v>50</v>
      </c>
      <c r="I3369" s="107" t="s">
        <v>1044</v>
      </c>
      <c r="J3369" s="107" t="s">
        <v>1496</v>
      </c>
      <c r="K3369" s="107" t="s">
        <v>1044</v>
      </c>
      <c r="L3369" s="9">
        <v>1.6</v>
      </c>
      <c r="M3369" s="108">
        <v>80</v>
      </c>
      <c r="N3369" s="5">
        <v>15001002</v>
      </c>
      <c r="O3369" s="1" t="s">
        <v>1512</v>
      </c>
      <c r="P3369" s="107" t="s">
        <v>1496</v>
      </c>
      <c r="Q3369" s="107" t="s">
        <v>226</v>
      </c>
      <c r="R3369" s="16">
        <v>45536</v>
      </c>
      <c r="S3369" s="1" t="s">
        <v>2776</v>
      </c>
      <c r="T3369" s="62" t="s">
        <v>1044</v>
      </c>
    </row>
    <row r="3370" spans="1:20" ht="95.1" customHeight="1" x14ac:dyDescent="0.25">
      <c r="A3370" s="121" t="s">
        <v>2280</v>
      </c>
      <c r="B3370" s="107">
        <v>2450</v>
      </c>
      <c r="C3370" s="107" t="s">
        <v>1496</v>
      </c>
      <c r="D3370" s="107" t="s">
        <v>3758</v>
      </c>
      <c r="E3370" s="36" t="s">
        <v>2636</v>
      </c>
      <c r="F3370" s="63">
        <v>1089537</v>
      </c>
      <c r="G3370" s="110" t="s">
        <v>1544</v>
      </c>
      <c r="H3370" s="45">
        <v>800</v>
      </c>
      <c r="I3370" s="107" t="s">
        <v>1044</v>
      </c>
      <c r="J3370" s="107" t="s">
        <v>1496</v>
      </c>
      <c r="K3370" s="107" t="s">
        <v>1044</v>
      </c>
      <c r="L3370" s="9">
        <v>0.51</v>
      </c>
      <c r="M3370" s="108">
        <v>408</v>
      </c>
      <c r="N3370" s="5">
        <v>15001002</v>
      </c>
      <c r="O3370" s="1" t="s">
        <v>1512</v>
      </c>
      <c r="P3370" s="107" t="s">
        <v>1496</v>
      </c>
      <c r="Q3370" s="107" t="s">
        <v>226</v>
      </c>
      <c r="R3370" s="16">
        <v>45536</v>
      </c>
      <c r="S3370" s="1" t="s">
        <v>2776</v>
      </c>
      <c r="T3370" s="62" t="s">
        <v>1044</v>
      </c>
    </row>
    <row r="3371" spans="1:20" ht="95.1" customHeight="1" x14ac:dyDescent="0.25">
      <c r="A3371" s="121" t="s">
        <v>2280</v>
      </c>
      <c r="B3371" s="107">
        <v>2450</v>
      </c>
      <c r="C3371" s="107" t="s">
        <v>1496</v>
      </c>
      <c r="D3371" s="107" t="s">
        <v>3759</v>
      </c>
      <c r="E3371" s="36" t="s">
        <v>2636</v>
      </c>
      <c r="F3371" s="63">
        <v>1063101</v>
      </c>
      <c r="G3371" s="1" t="s">
        <v>44</v>
      </c>
      <c r="H3371" s="45">
        <v>30</v>
      </c>
      <c r="I3371" s="107" t="s">
        <v>1044</v>
      </c>
      <c r="J3371" s="107" t="s">
        <v>1496</v>
      </c>
      <c r="K3371" s="107" t="s">
        <v>1044</v>
      </c>
      <c r="L3371" s="9">
        <v>13.14</v>
      </c>
      <c r="M3371" s="108">
        <v>394.2</v>
      </c>
      <c r="N3371" s="5">
        <v>15001002</v>
      </c>
      <c r="O3371" s="1" t="s">
        <v>1512</v>
      </c>
      <c r="P3371" s="107" t="s">
        <v>1496</v>
      </c>
      <c r="Q3371" s="107" t="s">
        <v>226</v>
      </c>
      <c r="R3371" s="16">
        <v>45536</v>
      </c>
      <c r="S3371" s="1" t="s">
        <v>2776</v>
      </c>
      <c r="T3371" s="62" t="s">
        <v>1044</v>
      </c>
    </row>
    <row r="3372" spans="1:20" ht="95.1" customHeight="1" x14ac:dyDescent="0.25">
      <c r="A3372" s="121" t="s">
        <v>2280</v>
      </c>
      <c r="B3372" s="107">
        <v>2450</v>
      </c>
      <c r="C3372" s="107" t="s">
        <v>1496</v>
      </c>
      <c r="D3372" s="107" t="s">
        <v>3761</v>
      </c>
      <c r="E3372" s="36" t="s">
        <v>2636</v>
      </c>
      <c r="F3372" s="63">
        <v>1063117</v>
      </c>
      <c r="G3372" s="110" t="s">
        <v>2034</v>
      </c>
      <c r="H3372" s="45">
        <v>200</v>
      </c>
      <c r="I3372" s="107" t="s">
        <v>1044</v>
      </c>
      <c r="J3372" s="107" t="s">
        <v>1496</v>
      </c>
      <c r="K3372" s="107" t="s">
        <v>1044</v>
      </c>
      <c r="L3372" s="9">
        <v>1.07</v>
      </c>
      <c r="M3372" s="108">
        <v>214</v>
      </c>
      <c r="N3372" s="5">
        <v>15001002</v>
      </c>
      <c r="O3372" s="1" t="s">
        <v>1512</v>
      </c>
      <c r="P3372" s="107" t="s">
        <v>1496</v>
      </c>
      <c r="Q3372" s="107" t="s">
        <v>226</v>
      </c>
      <c r="R3372" s="16">
        <v>45536</v>
      </c>
      <c r="S3372" s="1" t="s">
        <v>2776</v>
      </c>
      <c r="T3372" s="62" t="s">
        <v>1044</v>
      </c>
    </row>
    <row r="3373" spans="1:20" ht="95.1" customHeight="1" x14ac:dyDescent="0.25">
      <c r="A3373" s="121" t="s">
        <v>2280</v>
      </c>
      <c r="B3373" s="107">
        <v>2450</v>
      </c>
      <c r="C3373" s="107" t="s">
        <v>1496</v>
      </c>
      <c r="D3373" s="107" t="s">
        <v>3762</v>
      </c>
      <c r="E3373" s="36" t="s">
        <v>2636</v>
      </c>
      <c r="F3373" s="63">
        <v>1089691</v>
      </c>
      <c r="G3373" s="110" t="s">
        <v>1636</v>
      </c>
      <c r="H3373" s="45">
        <v>3000</v>
      </c>
      <c r="I3373" s="107" t="s">
        <v>1044</v>
      </c>
      <c r="J3373" s="107" t="s">
        <v>1496</v>
      </c>
      <c r="K3373" s="107" t="s">
        <v>1044</v>
      </c>
      <c r="L3373" s="9">
        <v>0.06</v>
      </c>
      <c r="M3373" s="108">
        <v>180</v>
      </c>
      <c r="N3373" s="5">
        <v>15001002</v>
      </c>
      <c r="O3373" s="1" t="s">
        <v>1512</v>
      </c>
      <c r="P3373" s="107" t="s">
        <v>1496</v>
      </c>
      <c r="Q3373" s="107" t="s">
        <v>226</v>
      </c>
      <c r="R3373" s="16">
        <v>45536</v>
      </c>
      <c r="S3373" s="1" t="s">
        <v>2776</v>
      </c>
      <c r="T3373" s="62" t="s">
        <v>1044</v>
      </c>
    </row>
    <row r="3374" spans="1:20" ht="95.1" customHeight="1" x14ac:dyDescent="0.25">
      <c r="A3374" s="121" t="s">
        <v>2280</v>
      </c>
      <c r="B3374" s="107">
        <v>2450</v>
      </c>
      <c r="C3374" s="107" t="s">
        <v>1496</v>
      </c>
      <c r="D3374" s="107" t="s">
        <v>3763</v>
      </c>
      <c r="E3374" s="36" t="s">
        <v>2636</v>
      </c>
      <c r="F3374" s="63">
        <v>1073922</v>
      </c>
      <c r="G3374" s="110" t="s">
        <v>1817</v>
      </c>
      <c r="H3374" s="45">
        <v>30</v>
      </c>
      <c r="I3374" s="107" t="s">
        <v>1044</v>
      </c>
      <c r="J3374" s="107" t="s">
        <v>1496</v>
      </c>
      <c r="K3374" s="107" t="s">
        <v>1044</v>
      </c>
      <c r="L3374" s="9">
        <v>10.98</v>
      </c>
      <c r="M3374" s="108">
        <v>329.4</v>
      </c>
      <c r="N3374" s="5">
        <v>15001002</v>
      </c>
      <c r="O3374" s="1" t="s">
        <v>1512</v>
      </c>
      <c r="P3374" s="107" t="s">
        <v>1496</v>
      </c>
      <c r="Q3374" s="107" t="s">
        <v>226</v>
      </c>
      <c r="R3374" s="16">
        <v>45536</v>
      </c>
      <c r="S3374" s="1" t="s">
        <v>2776</v>
      </c>
      <c r="T3374" s="62" t="s">
        <v>1044</v>
      </c>
    </row>
    <row r="3375" spans="1:20" ht="95.1" customHeight="1" x14ac:dyDescent="0.25">
      <c r="A3375" s="121" t="s">
        <v>2280</v>
      </c>
      <c r="B3375" s="107">
        <v>2450</v>
      </c>
      <c r="C3375" s="107" t="s">
        <v>1496</v>
      </c>
      <c r="D3375" s="107" t="s">
        <v>3764</v>
      </c>
      <c r="E3375" s="36" t="s">
        <v>2636</v>
      </c>
      <c r="F3375" s="63">
        <v>1012705</v>
      </c>
      <c r="G3375" s="110" t="s">
        <v>1636</v>
      </c>
      <c r="H3375" s="45">
        <v>2000</v>
      </c>
      <c r="I3375" s="107" t="s">
        <v>1044</v>
      </c>
      <c r="J3375" s="107" t="s">
        <v>1496</v>
      </c>
      <c r="K3375" s="107" t="s">
        <v>1044</v>
      </c>
      <c r="L3375" s="9">
        <v>0.04</v>
      </c>
      <c r="M3375" s="108">
        <v>80</v>
      </c>
      <c r="N3375" s="5">
        <v>15001002</v>
      </c>
      <c r="O3375" s="1" t="s">
        <v>1512</v>
      </c>
      <c r="P3375" s="107" t="s">
        <v>1496</v>
      </c>
      <c r="Q3375" s="107" t="s">
        <v>226</v>
      </c>
      <c r="R3375" s="16">
        <v>45536</v>
      </c>
      <c r="S3375" s="1" t="s">
        <v>2776</v>
      </c>
      <c r="T3375" s="62" t="s">
        <v>1044</v>
      </c>
    </row>
    <row r="3376" spans="1:20" ht="95.1" customHeight="1" x14ac:dyDescent="0.25">
      <c r="A3376" s="121" t="s">
        <v>2280</v>
      </c>
      <c r="B3376" s="107">
        <v>2450</v>
      </c>
      <c r="C3376" s="107" t="s">
        <v>1496</v>
      </c>
      <c r="D3376" s="107" t="s">
        <v>3765</v>
      </c>
      <c r="E3376" s="36" t="s">
        <v>2636</v>
      </c>
      <c r="F3376" s="63">
        <v>1063134</v>
      </c>
      <c r="G3376" s="110" t="s">
        <v>2034</v>
      </c>
      <c r="H3376" s="45">
        <v>200</v>
      </c>
      <c r="I3376" s="107" t="s">
        <v>1044</v>
      </c>
      <c r="J3376" s="107" t="s">
        <v>1496</v>
      </c>
      <c r="K3376" s="107" t="s">
        <v>1044</v>
      </c>
      <c r="L3376" s="9">
        <v>2.68</v>
      </c>
      <c r="M3376" s="108">
        <v>536</v>
      </c>
      <c r="N3376" s="5">
        <v>15001002</v>
      </c>
      <c r="O3376" s="1" t="s">
        <v>1512</v>
      </c>
      <c r="P3376" s="107" t="s">
        <v>1496</v>
      </c>
      <c r="Q3376" s="107" t="s">
        <v>226</v>
      </c>
      <c r="R3376" s="16">
        <v>45536</v>
      </c>
      <c r="S3376" s="1" t="s">
        <v>2776</v>
      </c>
      <c r="T3376" s="62" t="s">
        <v>1044</v>
      </c>
    </row>
    <row r="3377" spans="1:20" ht="95.1" customHeight="1" x14ac:dyDescent="0.25">
      <c r="A3377" s="121" t="s">
        <v>2280</v>
      </c>
      <c r="B3377" s="107">
        <v>2450</v>
      </c>
      <c r="C3377" s="107" t="s">
        <v>1496</v>
      </c>
      <c r="D3377" s="107" t="s">
        <v>3766</v>
      </c>
      <c r="E3377" s="36" t="s">
        <v>2636</v>
      </c>
      <c r="F3377" s="63">
        <v>1063150</v>
      </c>
      <c r="G3377" s="110" t="s">
        <v>2034</v>
      </c>
      <c r="H3377" s="45">
        <v>50</v>
      </c>
      <c r="I3377" s="107" t="s">
        <v>1044</v>
      </c>
      <c r="J3377" s="107" t="s">
        <v>1496</v>
      </c>
      <c r="K3377" s="107" t="s">
        <v>1044</v>
      </c>
      <c r="L3377" s="9">
        <v>10.76</v>
      </c>
      <c r="M3377" s="108">
        <v>538</v>
      </c>
      <c r="N3377" s="5">
        <v>15001002</v>
      </c>
      <c r="O3377" s="1" t="s">
        <v>1512</v>
      </c>
      <c r="P3377" s="107" t="s">
        <v>1496</v>
      </c>
      <c r="Q3377" s="107" t="s">
        <v>226</v>
      </c>
      <c r="R3377" s="16">
        <v>45536</v>
      </c>
      <c r="S3377" s="1" t="s">
        <v>2776</v>
      </c>
      <c r="T3377" s="62" t="s">
        <v>1044</v>
      </c>
    </row>
    <row r="3378" spans="1:20" ht="95.1" customHeight="1" x14ac:dyDescent="0.25">
      <c r="A3378" s="121" t="s">
        <v>2280</v>
      </c>
      <c r="B3378" s="107">
        <v>2450</v>
      </c>
      <c r="C3378" s="107" t="s">
        <v>1496</v>
      </c>
      <c r="D3378" s="107" t="s">
        <v>3767</v>
      </c>
      <c r="E3378" s="36" t="s">
        <v>2636</v>
      </c>
      <c r="F3378" s="63">
        <v>1082879</v>
      </c>
      <c r="G3378" s="1" t="s">
        <v>44</v>
      </c>
      <c r="H3378" s="45">
        <v>25</v>
      </c>
      <c r="I3378" s="107" t="s">
        <v>1044</v>
      </c>
      <c r="J3378" s="107" t="s">
        <v>1496</v>
      </c>
      <c r="K3378" s="107" t="s">
        <v>1044</v>
      </c>
      <c r="L3378" s="9">
        <v>17.23</v>
      </c>
      <c r="M3378" s="108">
        <v>430.75</v>
      </c>
      <c r="N3378" s="5">
        <v>15001002</v>
      </c>
      <c r="O3378" s="1" t="s">
        <v>1512</v>
      </c>
      <c r="P3378" s="107" t="s">
        <v>1496</v>
      </c>
      <c r="Q3378" s="107" t="s">
        <v>226</v>
      </c>
      <c r="R3378" s="16">
        <v>45536</v>
      </c>
      <c r="S3378" s="1" t="s">
        <v>2776</v>
      </c>
      <c r="T3378" s="62" t="s">
        <v>1044</v>
      </c>
    </row>
    <row r="3379" spans="1:20" ht="95.1" customHeight="1" x14ac:dyDescent="0.25">
      <c r="A3379" s="121" t="s">
        <v>2280</v>
      </c>
      <c r="B3379" s="107">
        <v>2450</v>
      </c>
      <c r="C3379" s="107" t="s">
        <v>1496</v>
      </c>
      <c r="D3379" s="107" t="s">
        <v>3768</v>
      </c>
      <c r="E3379" s="36" t="s">
        <v>2636</v>
      </c>
      <c r="F3379" s="63">
        <v>6531155500002</v>
      </c>
      <c r="G3379" s="110" t="s">
        <v>1636</v>
      </c>
      <c r="H3379" s="45">
        <v>5000</v>
      </c>
      <c r="I3379" s="107" t="s">
        <v>1044</v>
      </c>
      <c r="J3379" s="107" t="s">
        <v>1496</v>
      </c>
      <c r="K3379" s="107" t="s">
        <v>1044</v>
      </c>
      <c r="L3379" s="9">
        <v>0.03</v>
      </c>
      <c r="M3379" s="108">
        <v>150</v>
      </c>
      <c r="N3379" s="5">
        <v>15001002</v>
      </c>
      <c r="O3379" s="1" t="s">
        <v>1512</v>
      </c>
      <c r="P3379" s="107" t="s">
        <v>1496</v>
      </c>
      <c r="Q3379" s="107" t="s">
        <v>226</v>
      </c>
      <c r="R3379" s="16">
        <v>45536</v>
      </c>
      <c r="S3379" s="1" t="s">
        <v>2776</v>
      </c>
      <c r="T3379" s="62" t="s">
        <v>1044</v>
      </c>
    </row>
    <row r="3380" spans="1:20" ht="95.1" customHeight="1" x14ac:dyDescent="0.25">
      <c r="A3380" s="121" t="s">
        <v>2280</v>
      </c>
      <c r="B3380" s="107">
        <v>2450</v>
      </c>
      <c r="C3380" s="107" t="s">
        <v>1496</v>
      </c>
      <c r="D3380" s="107" t="s">
        <v>3180</v>
      </c>
      <c r="E3380" s="36" t="s">
        <v>2636</v>
      </c>
      <c r="F3380" s="63">
        <v>1063153</v>
      </c>
      <c r="G3380" s="110" t="s">
        <v>1817</v>
      </c>
      <c r="H3380" s="45">
        <v>50</v>
      </c>
      <c r="I3380" s="107" t="s">
        <v>1044</v>
      </c>
      <c r="J3380" s="107" t="s">
        <v>1496</v>
      </c>
      <c r="K3380" s="107" t="s">
        <v>1044</v>
      </c>
      <c r="L3380" s="9">
        <v>14</v>
      </c>
      <c r="M3380" s="108">
        <v>700</v>
      </c>
      <c r="N3380" s="5">
        <v>15001002</v>
      </c>
      <c r="O3380" s="1" t="s">
        <v>1512</v>
      </c>
      <c r="P3380" s="107" t="s">
        <v>1496</v>
      </c>
      <c r="Q3380" s="107" t="s">
        <v>226</v>
      </c>
      <c r="R3380" s="16">
        <v>45536</v>
      </c>
      <c r="S3380" s="1" t="s">
        <v>2776</v>
      </c>
      <c r="T3380" s="62" t="s">
        <v>1044</v>
      </c>
    </row>
    <row r="3381" spans="1:20" ht="95.1" customHeight="1" x14ac:dyDescent="0.25">
      <c r="A3381" s="121" t="s">
        <v>2280</v>
      </c>
      <c r="B3381" s="107">
        <v>2450</v>
      </c>
      <c r="C3381" s="107" t="s">
        <v>1496</v>
      </c>
      <c r="D3381" s="107" t="s">
        <v>3769</v>
      </c>
      <c r="E3381" s="36" t="s">
        <v>2636</v>
      </c>
      <c r="F3381" s="63">
        <v>1080941</v>
      </c>
      <c r="G3381" s="110" t="s">
        <v>3729</v>
      </c>
      <c r="H3381" s="45">
        <v>500</v>
      </c>
      <c r="I3381" s="107" t="s">
        <v>1044</v>
      </c>
      <c r="J3381" s="107" t="s">
        <v>1496</v>
      </c>
      <c r="K3381" s="107" t="s">
        <v>1044</v>
      </c>
      <c r="L3381" s="9">
        <v>5.76</v>
      </c>
      <c r="M3381" s="108">
        <v>2880</v>
      </c>
      <c r="N3381" s="5">
        <v>15001002</v>
      </c>
      <c r="O3381" s="1" t="s">
        <v>1512</v>
      </c>
      <c r="P3381" s="107" t="s">
        <v>1496</v>
      </c>
      <c r="Q3381" s="107" t="s">
        <v>226</v>
      </c>
      <c r="R3381" s="16">
        <v>45536</v>
      </c>
      <c r="S3381" s="1" t="s">
        <v>2776</v>
      </c>
      <c r="T3381" s="62" t="s">
        <v>1044</v>
      </c>
    </row>
    <row r="3382" spans="1:20" ht="95.1" customHeight="1" x14ac:dyDescent="0.25">
      <c r="A3382" s="121" t="s">
        <v>2280</v>
      </c>
      <c r="B3382" s="107">
        <v>2450</v>
      </c>
      <c r="C3382" s="107" t="s">
        <v>1496</v>
      </c>
      <c r="D3382" s="107" t="s">
        <v>3770</v>
      </c>
      <c r="E3382" s="36" t="s">
        <v>2636</v>
      </c>
      <c r="F3382" s="63">
        <v>1063167</v>
      </c>
      <c r="G3382" s="110" t="s">
        <v>1817</v>
      </c>
      <c r="H3382" s="45">
        <v>800</v>
      </c>
      <c r="I3382" s="107" t="s">
        <v>1044</v>
      </c>
      <c r="J3382" s="107" t="s">
        <v>1496</v>
      </c>
      <c r="K3382" s="107" t="s">
        <v>1044</v>
      </c>
      <c r="L3382" s="9">
        <v>2.39</v>
      </c>
      <c r="M3382" s="108">
        <v>1912</v>
      </c>
      <c r="N3382" s="5">
        <v>15001002</v>
      </c>
      <c r="O3382" s="1" t="s">
        <v>1512</v>
      </c>
      <c r="P3382" s="107" t="s">
        <v>1496</v>
      </c>
      <c r="Q3382" s="107" t="s">
        <v>226</v>
      </c>
      <c r="R3382" s="16">
        <v>45536</v>
      </c>
      <c r="S3382" s="1" t="s">
        <v>2776</v>
      </c>
      <c r="T3382" s="62" t="s">
        <v>1044</v>
      </c>
    </row>
    <row r="3383" spans="1:20" ht="95.1" customHeight="1" x14ac:dyDescent="0.25">
      <c r="A3383" s="121" t="s">
        <v>2280</v>
      </c>
      <c r="B3383" s="107">
        <v>2450</v>
      </c>
      <c r="C3383" s="107" t="s">
        <v>1496</v>
      </c>
      <c r="D3383" s="107" t="s">
        <v>3771</v>
      </c>
      <c r="E3383" s="36" t="s">
        <v>2636</v>
      </c>
      <c r="F3383" s="63">
        <v>1038163</v>
      </c>
      <c r="G3383" s="110" t="s">
        <v>1636</v>
      </c>
      <c r="H3383" s="45">
        <v>10000</v>
      </c>
      <c r="I3383" s="107" t="s">
        <v>1044</v>
      </c>
      <c r="J3383" s="107" t="s">
        <v>1496</v>
      </c>
      <c r="K3383" s="107" t="s">
        <v>1044</v>
      </c>
      <c r="L3383" s="9">
        <v>0.16</v>
      </c>
      <c r="M3383" s="108">
        <v>1600</v>
      </c>
      <c r="N3383" s="5">
        <v>15001002</v>
      </c>
      <c r="O3383" s="1" t="s">
        <v>1512</v>
      </c>
      <c r="P3383" s="107" t="s">
        <v>1496</v>
      </c>
      <c r="Q3383" s="107" t="s">
        <v>226</v>
      </c>
      <c r="R3383" s="16">
        <v>45536</v>
      </c>
      <c r="S3383" s="1" t="s">
        <v>2776</v>
      </c>
      <c r="T3383" s="62" t="s">
        <v>1044</v>
      </c>
    </row>
    <row r="3384" spans="1:20" ht="95.1" customHeight="1" x14ac:dyDescent="0.25">
      <c r="A3384" s="121" t="s">
        <v>2280</v>
      </c>
      <c r="B3384" s="107">
        <v>2450</v>
      </c>
      <c r="C3384" s="107" t="s">
        <v>1496</v>
      </c>
      <c r="D3384" s="107" t="s">
        <v>3772</v>
      </c>
      <c r="E3384" s="36" t="s">
        <v>2636</v>
      </c>
      <c r="F3384" s="63">
        <v>1080925</v>
      </c>
      <c r="G3384" s="110" t="s">
        <v>3729</v>
      </c>
      <c r="H3384" s="45">
        <v>20</v>
      </c>
      <c r="I3384" s="107" t="s">
        <v>1044</v>
      </c>
      <c r="J3384" s="107" t="s">
        <v>1496</v>
      </c>
      <c r="K3384" s="107" t="s">
        <v>1044</v>
      </c>
      <c r="L3384" s="9">
        <v>29.51</v>
      </c>
      <c r="M3384" s="108">
        <v>590.20000000000005</v>
      </c>
      <c r="N3384" s="5">
        <v>15001002</v>
      </c>
      <c r="O3384" s="1" t="s">
        <v>1512</v>
      </c>
      <c r="P3384" s="107" t="s">
        <v>1496</v>
      </c>
      <c r="Q3384" s="107" t="s">
        <v>226</v>
      </c>
      <c r="R3384" s="16">
        <v>45536</v>
      </c>
      <c r="S3384" s="1" t="s">
        <v>2776</v>
      </c>
      <c r="T3384" s="62" t="s">
        <v>1044</v>
      </c>
    </row>
    <row r="3385" spans="1:20" ht="95.1" customHeight="1" x14ac:dyDescent="0.25">
      <c r="A3385" s="121" t="s">
        <v>2280</v>
      </c>
      <c r="B3385" s="107">
        <v>2450</v>
      </c>
      <c r="C3385" s="107" t="s">
        <v>1496</v>
      </c>
      <c r="D3385" s="107" t="s">
        <v>3773</v>
      </c>
      <c r="E3385" s="36" t="s">
        <v>2636</v>
      </c>
      <c r="F3385" s="63">
        <v>1080927</v>
      </c>
      <c r="G3385" s="110" t="s">
        <v>3729</v>
      </c>
      <c r="H3385" s="45">
        <v>20</v>
      </c>
      <c r="I3385" s="107" t="s">
        <v>1044</v>
      </c>
      <c r="J3385" s="107" t="s">
        <v>1496</v>
      </c>
      <c r="K3385" s="107" t="s">
        <v>1044</v>
      </c>
      <c r="L3385" s="9">
        <v>31.62</v>
      </c>
      <c r="M3385" s="108">
        <v>632.4</v>
      </c>
      <c r="N3385" s="5">
        <v>15001002</v>
      </c>
      <c r="O3385" s="1" t="s">
        <v>1512</v>
      </c>
      <c r="P3385" s="107" t="s">
        <v>1496</v>
      </c>
      <c r="Q3385" s="107" t="s">
        <v>226</v>
      </c>
      <c r="R3385" s="16">
        <v>45536</v>
      </c>
      <c r="S3385" s="1" t="s">
        <v>2776</v>
      </c>
      <c r="T3385" s="62" t="s">
        <v>1044</v>
      </c>
    </row>
    <row r="3386" spans="1:20" ht="95.1" customHeight="1" x14ac:dyDescent="0.25">
      <c r="A3386" s="121" t="s">
        <v>2280</v>
      </c>
      <c r="B3386" s="107">
        <v>2450</v>
      </c>
      <c r="C3386" s="107" t="s">
        <v>1496</v>
      </c>
      <c r="D3386" s="107" t="s">
        <v>3774</v>
      </c>
      <c r="E3386" s="36" t="s">
        <v>2636</v>
      </c>
      <c r="F3386" s="63">
        <v>6531240200002</v>
      </c>
      <c r="G3386" s="110" t="s">
        <v>1636</v>
      </c>
      <c r="H3386" s="45">
        <v>500</v>
      </c>
      <c r="I3386" s="107" t="s">
        <v>1044</v>
      </c>
      <c r="J3386" s="107" t="s">
        <v>1496</v>
      </c>
      <c r="K3386" s="107" t="s">
        <v>1044</v>
      </c>
      <c r="L3386" s="9">
        <v>0.2</v>
      </c>
      <c r="M3386" s="108">
        <v>100</v>
      </c>
      <c r="N3386" s="5">
        <v>15001002</v>
      </c>
      <c r="O3386" s="1" t="s">
        <v>1512</v>
      </c>
      <c r="P3386" s="107" t="s">
        <v>1496</v>
      </c>
      <c r="Q3386" s="107" t="s">
        <v>226</v>
      </c>
      <c r="R3386" s="16">
        <v>45536</v>
      </c>
      <c r="S3386" s="1" t="s">
        <v>2776</v>
      </c>
      <c r="T3386" s="62" t="s">
        <v>1044</v>
      </c>
    </row>
    <row r="3387" spans="1:20" ht="95.1" customHeight="1" x14ac:dyDescent="0.25">
      <c r="A3387" s="121" t="s">
        <v>2280</v>
      </c>
      <c r="B3387" s="107">
        <v>2450</v>
      </c>
      <c r="C3387" s="107" t="s">
        <v>1496</v>
      </c>
      <c r="D3387" s="107" t="s">
        <v>3775</v>
      </c>
      <c r="E3387" s="36" t="s">
        <v>2636</v>
      </c>
      <c r="F3387" s="63">
        <v>1063277</v>
      </c>
      <c r="G3387" s="110" t="s">
        <v>1636</v>
      </c>
      <c r="H3387" s="45">
        <v>1000</v>
      </c>
      <c r="I3387" s="107" t="s">
        <v>1044</v>
      </c>
      <c r="J3387" s="107" t="s">
        <v>1496</v>
      </c>
      <c r="K3387" s="107" t="s">
        <v>1044</v>
      </c>
      <c r="L3387" s="9">
        <v>0.48</v>
      </c>
      <c r="M3387" s="108">
        <v>480</v>
      </c>
      <c r="N3387" s="5">
        <v>15001002</v>
      </c>
      <c r="O3387" s="1" t="s">
        <v>1512</v>
      </c>
      <c r="P3387" s="107" t="s">
        <v>1496</v>
      </c>
      <c r="Q3387" s="107" t="s">
        <v>226</v>
      </c>
      <c r="R3387" s="16">
        <v>45536</v>
      </c>
      <c r="S3387" s="1" t="s">
        <v>2776</v>
      </c>
      <c r="T3387" s="62" t="s">
        <v>1044</v>
      </c>
    </row>
    <row r="3388" spans="1:20" ht="95.1" customHeight="1" x14ac:dyDescent="0.25">
      <c r="A3388" s="121" t="s">
        <v>2280</v>
      </c>
      <c r="B3388" s="107">
        <v>2450</v>
      </c>
      <c r="C3388" s="107" t="s">
        <v>1496</v>
      </c>
      <c r="D3388" s="107" t="s">
        <v>1527</v>
      </c>
      <c r="E3388" s="36" t="s">
        <v>2636</v>
      </c>
      <c r="F3388" s="63">
        <v>1063565</v>
      </c>
      <c r="G3388" s="110" t="s">
        <v>1544</v>
      </c>
      <c r="H3388" s="45">
        <v>500</v>
      </c>
      <c r="I3388" s="107" t="s">
        <v>1044</v>
      </c>
      <c r="J3388" s="107" t="s">
        <v>1496</v>
      </c>
      <c r="K3388" s="107" t="s">
        <v>1044</v>
      </c>
      <c r="L3388" s="9">
        <v>0.93</v>
      </c>
      <c r="M3388" s="108">
        <v>465</v>
      </c>
      <c r="N3388" s="5">
        <v>15001002</v>
      </c>
      <c r="O3388" s="1" t="s">
        <v>1512</v>
      </c>
      <c r="P3388" s="107" t="s">
        <v>1496</v>
      </c>
      <c r="Q3388" s="107" t="s">
        <v>226</v>
      </c>
      <c r="R3388" s="16">
        <v>45536</v>
      </c>
      <c r="S3388" s="1" t="s">
        <v>2776</v>
      </c>
      <c r="T3388" s="62" t="s">
        <v>1044</v>
      </c>
    </row>
    <row r="3389" spans="1:20" ht="95.1" customHeight="1" x14ac:dyDescent="0.25">
      <c r="A3389" s="121" t="s">
        <v>2280</v>
      </c>
      <c r="B3389" s="107">
        <v>2450</v>
      </c>
      <c r="C3389" s="107" t="s">
        <v>1496</v>
      </c>
      <c r="D3389" s="107" t="s">
        <v>1528</v>
      </c>
      <c r="E3389" s="36" t="s">
        <v>2636</v>
      </c>
      <c r="F3389" s="63">
        <v>1063283</v>
      </c>
      <c r="G3389" s="110" t="s">
        <v>1636</v>
      </c>
      <c r="H3389" s="45">
        <v>2000</v>
      </c>
      <c r="I3389" s="107" t="s">
        <v>1044</v>
      </c>
      <c r="J3389" s="107" t="s">
        <v>1496</v>
      </c>
      <c r="K3389" s="107" t="s">
        <v>1044</v>
      </c>
      <c r="L3389" s="9">
        <v>1.03</v>
      </c>
      <c r="M3389" s="108">
        <v>2060</v>
      </c>
      <c r="N3389" s="5">
        <v>15001002</v>
      </c>
      <c r="O3389" s="1" t="s">
        <v>1512</v>
      </c>
      <c r="P3389" s="107" t="s">
        <v>1496</v>
      </c>
      <c r="Q3389" s="107" t="s">
        <v>226</v>
      </c>
      <c r="R3389" s="16">
        <v>45536</v>
      </c>
      <c r="S3389" s="1" t="s">
        <v>2776</v>
      </c>
      <c r="T3389" s="62" t="s">
        <v>1044</v>
      </c>
    </row>
    <row r="3390" spans="1:20" ht="95.1" customHeight="1" x14ac:dyDescent="0.25">
      <c r="A3390" s="121" t="s">
        <v>2280</v>
      </c>
      <c r="B3390" s="107">
        <v>2450</v>
      </c>
      <c r="C3390" s="107" t="s">
        <v>1496</v>
      </c>
      <c r="D3390" s="107" t="s">
        <v>1529</v>
      </c>
      <c r="E3390" s="36" t="s">
        <v>2636</v>
      </c>
      <c r="F3390" s="63">
        <v>1080933</v>
      </c>
      <c r="G3390" s="110" t="s">
        <v>1817</v>
      </c>
      <c r="H3390" s="45">
        <v>1000</v>
      </c>
      <c r="I3390" s="107" t="s">
        <v>1044</v>
      </c>
      <c r="J3390" s="107" t="s">
        <v>1496</v>
      </c>
      <c r="K3390" s="107" t="s">
        <v>1044</v>
      </c>
      <c r="L3390" s="9">
        <v>6.5</v>
      </c>
      <c r="M3390" s="108">
        <v>6500</v>
      </c>
      <c r="N3390" s="5">
        <v>15001002</v>
      </c>
      <c r="O3390" s="1" t="s">
        <v>1512</v>
      </c>
      <c r="P3390" s="107" t="s">
        <v>1496</v>
      </c>
      <c r="Q3390" s="107" t="s">
        <v>226</v>
      </c>
      <c r="R3390" s="16">
        <v>45536</v>
      </c>
      <c r="S3390" s="1" t="s">
        <v>2776</v>
      </c>
      <c r="T3390" s="62" t="s">
        <v>1044</v>
      </c>
    </row>
    <row r="3391" spans="1:20" ht="95.1" customHeight="1" x14ac:dyDescent="0.25">
      <c r="A3391" s="121" t="s">
        <v>2280</v>
      </c>
      <c r="B3391" s="107">
        <v>2450</v>
      </c>
      <c r="C3391" s="107" t="s">
        <v>1496</v>
      </c>
      <c r="D3391" s="107" t="s">
        <v>3776</v>
      </c>
      <c r="E3391" s="36" t="s">
        <v>2636</v>
      </c>
      <c r="F3391" s="63">
        <v>1063299</v>
      </c>
      <c r="G3391" s="110" t="s">
        <v>1636</v>
      </c>
      <c r="H3391" s="45">
        <v>1800</v>
      </c>
      <c r="I3391" s="107" t="s">
        <v>1044</v>
      </c>
      <c r="J3391" s="107" t="s">
        <v>1496</v>
      </c>
      <c r="K3391" s="107" t="s">
        <v>1044</v>
      </c>
      <c r="L3391" s="9">
        <v>0.92</v>
      </c>
      <c r="M3391" s="108">
        <v>1656</v>
      </c>
      <c r="N3391" s="5">
        <v>15001002</v>
      </c>
      <c r="O3391" s="1" t="s">
        <v>1512</v>
      </c>
      <c r="P3391" s="107" t="s">
        <v>1496</v>
      </c>
      <c r="Q3391" s="107" t="s">
        <v>226</v>
      </c>
      <c r="R3391" s="16">
        <v>45536</v>
      </c>
      <c r="S3391" s="1" t="s">
        <v>2776</v>
      </c>
      <c r="T3391" s="62" t="s">
        <v>1044</v>
      </c>
    </row>
    <row r="3392" spans="1:20" ht="95.1" customHeight="1" x14ac:dyDescent="0.25">
      <c r="A3392" s="121" t="s">
        <v>2280</v>
      </c>
      <c r="B3392" s="107">
        <v>2450</v>
      </c>
      <c r="C3392" s="107" t="s">
        <v>1496</v>
      </c>
      <c r="D3392" s="107" t="s">
        <v>3777</v>
      </c>
      <c r="E3392" s="36" t="s">
        <v>2636</v>
      </c>
      <c r="F3392" s="63">
        <v>1012672</v>
      </c>
      <c r="G3392" s="110" t="s">
        <v>1636</v>
      </c>
      <c r="H3392" s="45">
        <v>1800</v>
      </c>
      <c r="I3392" s="107" t="s">
        <v>1044</v>
      </c>
      <c r="J3392" s="107" t="s">
        <v>1496</v>
      </c>
      <c r="K3392" s="107" t="s">
        <v>1044</v>
      </c>
      <c r="L3392" s="9">
        <v>0.16</v>
      </c>
      <c r="M3392" s="108">
        <v>288</v>
      </c>
      <c r="N3392" s="5">
        <v>15001002</v>
      </c>
      <c r="O3392" s="1" t="s">
        <v>1512</v>
      </c>
      <c r="P3392" s="107" t="s">
        <v>1496</v>
      </c>
      <c r="Q3392" s="107" t="s">
        <v>226</v>
      </c>
      <c r="R3392" s="16">
        <v>45536</v>
      </c>
      <c r="S3392" s="1" t="s">
        <v>2776</v>
      </c>
      <c r="T3392" s="62" t="s">
        <v>1044</v>
      </c>
    </row>
    <row r="3393" spans="1:20" ht="95.1" customHeight="1" x14ac:dyDescent="0.25">
      <c r="A3393" s="121" t="s">
        <v>2280</v>
      </c>
      <c r="B3393" s="107">
        <v>2450</v>
      </c>
      <c r="C3393" s="107" t="s">
        <v>1496</v>
      </c>
      <c r="D3393" s="107" t="s">
        <v>3778</v>
      </c>
      <c r="E3393" s="36" t="s">
        <v>2636</v>
      </c>
      <c r="F3393" s="63">
        <v>1063311</v>
      </c>
      <c r="G3393" s="110" t="s">
        <v>3729</v>
      </c>
      <c r="H3393" s="45">
        <v>10</v>
      </c>
      <c r="I3393" s="107" t="s">
        <v>1044</v>
      </c>
      <c r="J3393" s="107" t="s">
        <v>1496</v>
      </c>
      <c r="K3393" s="107" t="s">
        <v>1044</v>
      </c>
      <c r="L3393" s="9">
        <v>4.6399999999999997</v>
      </c>
      <c r="M3393" s="108">
        <v>46.4</v>
      </c>
      <c r="N3393" s="5">
        <v>15001002</v>
      </c>
      <c r="O3393" s="1" t="s">
        <v>1512</v>
      </c>
      <c r="P3393" s="107" t="s">
        <v>1496</v>
      </c>
      <c r="Q3393" s="107" t="s">
        <v>226</v>
      </c>
      <c r="R3393" s="16">
        <v>45536</v>
      </c>
      <c r="S3393" s="1" t="s">
        <v>2776</v>
      </c>
      <c r="T3393" s="62" t="s">
        <v>1044</v>
      </c>
    </row>
    <row r="3394" spans="1:20" ht="95.1" customHeight="1" x14ac:dyDescent="0.25">
      <c r="A3394" s="121" t="s">
        <v>2280</v>
      </c>
      <c r="B3394" s="107">
        <v>2450</v>
      </c>
      <c r="C3394" s="107" t="s">
        <v>1496</v>
      </c>
      <c r="D3394" s="107" t="s">
        <v>3779</v>
      </c>
      <c r="E3394" s="36" t="s">
        <v>2636</v>
      </c>
      <c r="F3394" s="63">
        <v>1090667</v>
      </c>
      <c r="G3394" s="46" t="s">
        <v>1537</v>
      </c>
      <c r="H3394" s="45">
        <v>100</v>
      </c>
      <c r="I3394" s="107" t="s">
        <v>1044</v>
      </c>
      <c r="J3394" s="107" t="s">
        <v>1496</v>
      </c>
      <c r="K3394" s="107" t="s">
        <v>1044</v>
      </c>
      <c r="L3394" s="9">
        <v>2.92</v>
      </c>
      <c r="M3394" s="108">
        <v>292</v>
      </c>
      <c r="N3394" s="5">
        <v>15001002</v>
      </c>
      <c r="O3394" s="1" t="s">
        <v>1512</v>
      </c>
      <c r="P3394" s="107" t="s">
        <v>1496</v>
      </c>
      <c r="Q3394" s="107" t="s">
        <v>226</v>
      </c>
      <c r="R3394" s="16">
        <v>45536</v>
      </c>
      <c r="S3394" s="1" t="s">
        <v>2776</v>
      </c>
      <c r="T3394" s="62" t="s">
        <v>1044</v>
      </c>
    </row>
    <row r="3395" spans="1:20" ht="95.1" customHeight="1" x14ac:dyDescent="0.25">
      <c r="A3395" s="121" t="s">
        <v>2280</v>
      </c>
      <c r="B3395" s="107">
        <v>2450</v>
      </c>
      <c r="C3395" s="107" t="s">
        <v>1496</v>
      </c>
      <c r="D3395" s="107" t="s">
        <v>3780</v>
      </c>
      <c r="E3395" s="36" t="s">
        <v>2636</v>
      </c>
      <c r="F3395" s="63">
        <v>1062679</v>
      </c>
      <c r="G3395" s="110" t="s">
        <v>3729</v>
      </c>
      <c r="H3395" s="45">
        <v>10</v>
      </c>
      <c r="I3395" s="107" t="s">
        <v>1044</v>
      </c>
      <c r="J3395" s="107" t="s">
        <v>1496</v>
      </c>
      <c r="K3395" s="107" t="s">
        <v>1044</v>
      </c>
      <c r="L3395" s="9">
        <v>7.72</v>
      </c>
      <c r="M3395" s="108">
        <v>77.2</v>
      </c>
      <c r="N3395" s="5">
        <v>15001002</v>
      </c>
      <c r="O3395" s="1" t="s">
        <v>1512</v>
      </c>
      <c r="P3395" s="107" t="s">
        <v>1496</v>
      </c>
      <c r="Q3395" s="107" t="s">
        <v>226</v>
      </c>
      <c r="R3395" s="16">
        <v>45536</v>
      </c>
      <c r="S3395" s="1" t="s">
        <v>2776</v>
      </c>
      <c r="T3395" s="62" t="s">
        <v>1044</v>
      </c>
    </row>
    <row r="3396" spans="1:20" ht="95.1" customHeight="1" x14ac:dyDescent="0.25">
      <c r="A3396" s="121" t="s">
        <v>2280</v>
      </c>
      <c r="B3396" s="107">
        <v>2450</v>
      </c>
      <c r="C3396" s="107" t="s">
        <v>1496</v>
      </c>
      <c r="D3396" s="107" t="s">
        <v>3781</v>
      </c>
      <c r="E3396" s="36" t="s">
        <v>2636</v>
      </c>
      <c r="F3396" s="63">
        <v>1088266</v>
      </c>
      <c r="G3396" s="110" t="s">
        <v>1817</v>
      </c>
      <c r="H3396" s="45">
        <v>500</v>
      </c>
      <c r="I3396" s="107" t="s">
        <v>1044</v>
      </c>
      <c r="J3396" s="107" t="s">
        <v>1496</v>
      </c>
      <c r="K3396" s="107" t="s">
        <v>1044</v>
      </c>
      <c r="L3396" s="9">
        <v>5.39</v>
      </c>
      <c r="M3396" s="108">
        <v>2695</v>
      </c>
      <c r="N3396" s="5">
        <v>15001002</v>
      </c>
      <c r="O3396" s="1" t="s">
        <v>1512</v>
      </c>
      <c r="P3396" s="107" t="s">
        <v>1496</v>
      </c>
      <c r="Q3396" s="107" t="s">
        <v>226</v>
      </c>
      <c r="R3396" s="16">
        <v>45536</v>
      </c>
      <c r="S3396" s="1" t="s">
        <v>2776</v>
      </c>
      <c r="T3396" s="62" t="s">
        <v>1044</v>
      </c>
    </row>
    <row r="3397" spans="1:20" ht="95.1" customHeight="1" x14ac:dyDescent="0.25">
      <c r="A3397" s="121" t="s">
        <v>2280</v>
      </c>
      <c r="B3397" s="107">
        <v>2450</v>
      </c>
      <c r="C3397" s="107" t="s">
        <v>1496</v>
      </c>
      <c r="D3397" s="107" t="s">
        <v>3782</v>
      </c>
      <c r="E3397" s="36" t="s">
        <v>2636</v>
      </c>
      <c r="F3397" s="63">
        <v>1063315</v>
      </c>
      <c r="G3397" s="110" t="s">
        <v>1636</v>
      </c>
      <c r="H3397" s="45">
        <v>100</v>
      </c>
      <c r="I3397" s="107" t="s">
        <v>1044</v>
      </c>
      <c r="J3397" s="107" t="s">
        <v>1496</v>
      </c>
      <c r="K3397" s="107" t="s">
        <v>1044</v>
      </c>
      <c r="L3397" s="9">
        <v>0.23</v>
      </c>
      <c r="M3397" s="108">
        <v>23</v>
      </c>
      <c r="N3397" s="5">
        <v>15001002</v>
      </c>
      <c r="O3397" s="1" t="s">
        <v>1512</v>
      </c>
      <c r="P3397" s="107" t="s">
        <v>1496</v>
      </c>
      <c r="Q3397" s="107" t="s">
        <v>226</v>
      </c>
      <c r="R3397" s="16">
        <v>45536</v>
      </c>
      <c r="S3397" s="1" t="s">
        <v>2776</v>
      </c>
      <c r="T3397" s="62" t="s">
        <v>1044</v>
      </c>
    </row>
    <row r="3398" spans="1:20" ht="95.1" customHeight="1" x14ac:dyDescent="0.25">
      <c r="A3398" s="121" t="s">
        <v>2280</v>
      </c>
      <c r="B3398" s="107">
        <v>2450</v>
      </c>
      <c r="C3398" s="107" t="s">
        <v>1496</v>
      </c>
      <c r="D3398" s="107" t="s">
        <v>3783</v>
      </c>
      <c r="E3398" s="36" t="s">
        <v>2636</v>
      </c>
      <c r="F3398" s="63">
        <v>1063318</v>
      </c>
      <c r="G3398" s="110" t="s">
        <v>1817</v>
      </c>
      <c r="H3398" s="45">
        <v>500</v>
      </c>
      <c r="I3398" s="107" t="s">
        <v>1044</v>
      </c>
      <c r="J3398" s="107" t="s">
        <v>1496</v>
      </c>
      <c r="K3398" s="107" t="s">
        <v>1044</v>
      </c>
      <c r="L3398" s="9">
        <v>2.92</v>
      </c>
      <c r="M3398" s="108">
        <v>1460</v>
      </c>
      <c r="N3398" s="5">
        <v>15001002</v>
      </c>
      <c r="O3398" s="1" t="s">
        <v>1512</v>
      </c>
      <c r="P3398" s="107" t="s">
        <v>1496</v>
      </c>
      <c r="Q3398" s="107" t="s">
        <v>226</v>
      </c>
      <c r="R3398" s="16">
        <v>45536</v>
      </c>
      <c r="S3398" s="1" t="s">
        <v>2776</v>
      </c>
      <c r="T3398" s="62" t="s">
        <v>1044</v>
      </c>
    </row>
    <row r="3399" spans="1:20" ht="95.1" customHeight="1" x14ac:dyDescent="0.25">
      <c r="A3399" s="121" t="s">
        <v>2280</v>
      </c>
      <c r="B3399" s="107">
        <v>2450</v>
      </c>
      <c r="C3399" s="107" t="s">
        <v>1496</v>
      </c>
      <c r="D3399" s="107" t="s">
        <v>1531</v>
      </c>
      <c r="E3399" s="36" t="s">
        <v>2636</v>
      </c>
      <c r="F3399" s="63">
        <v>1063174</v>
      </c>
      <c r="G3399" s="110" t="s">
        <v>1636</v>
      </c>
      <c r="H3399" s="45">
        <v>15000</v>
      </c>
      <c r="I3399" s="107" t="s">
        <v>1044</v>
      </c>
      <c r="J3399" s="107" t="s">
        <v>1496</v>
      </c>
      <c r="K3399" s="107" t="s">
        <v>1044</v>
      </c>
      <c r="L3399" s="9">
        <v>0.53</v>
      </c>
      <c r="M3399" s="108">
        <v>7950</v>
      </c>
      <c r="N3399" s="5">
        <v>15001002</v>
      </c>
      <c r="O3399" s="1" t="s">
        <v>1512</v>
      </c>
      <c r="P3399" s="107" t="s">
        <v>1496</v>
      </c>
      <c r="Q3399" s="107" t="s">
        <v>226</v>
      </c>
      <c r="R3399" s="16">
        <v>45536</v>
      </c>
      <c r="S3399" s="1" t="s">
        <v>2776</v>
      </c>
      <c r="T3399" s="62" t="s">
        <v>1044</v>
      </c>
    </row>
    <row r="3400" spans="1:20" ht="95.1" customHeight="1" x14ac:dyDescent="0.25">
      <c r="A3400" s="121" t="s">
        <v>2280</v>
      </c>
      <c r="B3400" s="107">
        <v>2450</v>
      </c>
      <c r="C3400" s="107" t="s">
        <v>1496</v>
      </c>
      <c r="D3400" s="107" t="s">
        <v>3784</v>
      </c>
      <c r="E3400" s="36" t="s">
        <v>2636</v>
      </c>
      <c r="F3400" s="63">
        <v>1063180</v>
      </c>
      <c r="G3400" s="110" t="s">
        <v>2034</v>
      </c>
      <c r="H3400" s="45">
        <v>200</v>
      </c>
      <c r="I3400" s="107" t="s">
        <v>1044</v>
      </c>
      <c r="J3400" s="107" t="s">
        <v>1496</v>
      </c>
      <c r="K3400" s="107" t="s">
        <v>1044</v>
      </c>
      <c r="L3400" s="9">
        <v>5.91</v>
      </c>
      <c r="M3400" s="108">
        <v>1182</v>
      </c>
      <c r="N3400" s="5">
        <v>15001002</v>
      </c>
      <c r="O3400" s="1" t="s">
        <v>1512</v>
      </c>
      <c r="P3400" s="107" t="s">
        <v>1496</v>
      </c>
      <c r="Q3400" s="107" t="s">
        <v>226</v>
      </c>
      <c r="R3400" s="16">
        <v>45536</v>
      </c>
      <c r="S3400" s="1" t="s">
        <v>2776</v>
      </c>
      <c r="T3400" s="62" t="s">
        <v>1044</v>
      </c>
    </row>
    <row r="3401" spans="1:20" ht="95.1" customHeight="1" x14ac:dyDescent="0.25">
      <c r="A3401" s="121" t="s">
        <v>2280</v>
      </c>
      <c r="B3401" s="107">
        <v>2450</v>
      </c>
      <c r="C3401" s="107" t="s">
        <v>1496</v>
      </c>
      <c r="D3401" s="107" t="s">
        <v>3785</v>
      </c>
      <c r="E3401" s="36" t="s">
        <v>2636</v>
      </c>
      <c r="F3401" s="63">
        <v>1063185</v>
      </c>
      <c r="G3401" s="110" t="s">
        <v>1636</v>
      </c>
      <c r="H3401" s="45">
        <v>200</v>
      </c>
      <c r="I3401" s="107" t="s">
        <v>1044</v>
      </c>
      <c r="J3401" s="107" t="s">
        <v>1496</v>
      </c>
      <c r="K3401" s="107" t="s">
        <v>1044</v>
      </c>
      <c r="L3401" s="9">
        <v>0.3</v>
      </c>
      <c r="M3401" s="108">
        <v>60</v>
      </c>
      <c r="N3401" s="5">
        <v>15001002</v>
      </c>
      <c r="O3401" s="1" t="s">
        <v>1512</v>
      </c>
      <c r="P3401" s="107" t="s">
        <v>1496</v>
      </c>
      <c r="Q3401" s="107" t="s">
        <v>226</v>
      </c>
      <c r="R3401" s="16">
        <v>45536</v>
      </c>
      <c r="S3401" s="1" t="s">
        <v>2776</v>
      </c>
      <c r="T3401" s="62" t="s">
        <v>1044</v>
      </c>
    </row>
    <row r="3402" spans="1:20" ht="95.1" customHeight="1" x14ac:dyDescent="0.25">
      <c r="A3402" s="121" t="s">
        <v>2280</v>
      </c>
      <c r="B3402" s="107">
        <v>2450</v>
      </c>
      <c r="C3402" s="107" t="s">
        <v>1496</v>
      </c>
      <c r="D3402" s="107" t="s">
        <v>3786</v>
      </c>
      <c r="E3402" s="36" t="s">
        <v>2636</v>
      </c>
      <c r="F3402" s="63">
        <v>1006314</v>
      </c>
      <c r="G3402" s="110" t="s">
        <v>1636</v>
      </c>
      <c r="H3402" s="45">
        <v>10000</v>
      </c>
      <c r="I3402" s="107" t="s">
        <v>1044</v>
      </c>
      <c r="J3402" s="107" t="s">
        <v>1496</v>
      </c>
      <c r="K3402" s="107" t="s">
        <v>1044</v>
      </c>
      <c r="L3402" s="9">
        <v>0.12</v>
      </c>
      <c r="M3402" s="108">
        <v>1200</v>
      </c>
      <c r="N3402" s="5">
        <v>15001002</v>
      </c>
      <c r="O3402" s="1" t="s">
        <v>1512</v>
      </c>
      <c r="P3402" s="107" t="s">
        <v>1496</v>
      </c>
      <c r="Q3402" s="107" t="s">
        <v>226</v>
      </c>
      <c r="R3402" s="16">
        <v>45536</v>
      </c>
      <c r="S3402" s="1" t="s">
        <v>2776</v>
      </c>
      <c r="T3402" s="62" t="s">
        <v>1044</v>
      </c>
    </row>
    <row r="3403" spans="1:20" ht="95.1" customHeight="1" x14ac:dyDescent="0.25">
      <c r="A3403" s="121" t="s">
        <v>2280</v>
      </c>
      <c r="B3403" s="107">
        <v>2450</v>
      </c>
      <c r="C3403" s="107" t="s">
        <v>1496</v>
      </c>
      <c r="D3403" s="107" t="s">
        <v>3787</v>
      </c>
      <c r="E3403" s="36" t="s">
        <v>2636</v>
      </c>
      <c r="F3403" s="63">
        <v>1063204</v>
      </c>
      <c r="G3403" s="110" t="s">
        <v>1636</v>
      </c>
      <c r="H3403" s="45">
        <v>600</v>
      </c>
      <c r="I3403" s="107" t="s">
        <v>1044</v>
      </c>
      <c r="J3403" s="107" t="s">
        <v>1496</v>
      </c>
      <c r="K3403" s="107" t="s">
        <v>1044</v>
      </c>
      <c r="L3403" s="9">
        <v>0.15</v>
      </c>
      <c r="M3403" s="108">
        <v>90</v>
      </c>
      <c r="N3403" s="5">
        <v>15001002</v>
      </c>
      <c r="O3403" s="1" t="s">
        <v>1512</v>
      </c>
      <c r="P3403" s="107" t="s">
        <v>1496</v>
      </c>
      <c r="Q3403" s="107" t="s">
        <v>226</v>
      </c>
      <c r="R3403" s="16">
        <v>45536</v>
      </c>
      <c r="S3403" s="1" t="s">
        <v>2776</v>
      </c>
      <c r="T3403" s="62" t="s">
        <v>1044</v>
      </c>
    </row>
    <row r="3404" spans="1:20" ht="95.1" customHeight="1" x14ac:dyDescent="0.25">
      <c r="A3404" s="121" t="s">
        <v>2280</v>
      </c>
      <c r="B3404" s="107">
        <v>2450</v>
      </c>
      <c r="C3404" s="107" t="s">
        <v>1496</v>
      </c>
      <c r="D3404" s="107" t="s">
        <v>3788</v>
      </c>
      <c r="E3404" s="36" t="s">
        <v>2636</v>
      </c>
      <c r="F3404" s="63">
        <v>6531112600006</v>
      </c>
      <c r="G3404" s="110" t="s">
        <v>1817</v>
      </c>
      <c r="H3404" s="45">
        <v>200</v>
      </c>
      <c r="I3404" s="107" t="s">
        <v>1044</v>
      </c>
      <c r="J3404" s="107" t="s">
        <v>1496</v>
      </c>
      <c r="K3404" s="107" t="s">
        <v>1044</v>
      </c>
      <c r="L3404" s="9">
        <v>1.3</v>
      </c>
      <c r="M3404" s="108">
        <v>260</v>
      </c>
      <c r="N3404" s="5">
        <v>15001002</v>
      </c>
      <c r="O3404" s="1" t="s">
        <v>1512</v>
      </c>
      <c r="P3404" s="107" t="s">
        <v>1496</v>
      </c>
      <c r="Q3404" s="107" t="s">
        <v>226</v>
      </c>
      <c r="R3404" s="16">
        <v>45536</v>
      </c>
      <c r="S3404" s="1" t="s">
        <v>2776</v>
      </c>
      <c r="T3404" s="62" t="s">
        <v>1044</v>
      </c>
    </row>
    <row r="3405" spans="1:20" ht="95.1" customHeight="1" x14ac:dyDescent="0.25">
      <c r="A3405" s="121" t="s">
        <v>2280</v>
      </c>
      <c r="B3405" s="107">
        <v>2450</v>
      </c>
      <c r="C3405" s="107" t="s">
        <v>1496</v>
      </c>
      <c r="D3405" s="107" t="s">
        <v>1613</v>
      </c>
      <c r="E3405" s="36" t="s">
        <v>2636</v>
      </c>
      <c r="F3405" s="63">
        <v>1063205</v>
      </c>
      <c r="G3405" s="110" t="s">
        <v>2034</v>
      </c>
      <c r="H3405" s="45">
        <v>300</v>
      </c>
      <c r="I3405" s="107" t="s">
        <v>1044</v>
      </c>
      <c r="J3405" s="107" t="s">
        <v>1496</v>
      </c>
      <c r="K3405" s="107" t="s">
        <v>1044</v>
      </c>
      <c r="L3405" s="9">
        <v>0.75</v>
      </c>
      <c r="M3405" s="108">
        <v>225</v>
      </c>
      <c r="N3405" s="5">
        <v>15001002</v>
      </c>
      <c r="O3405" s="1" t="s">
        <v>1512</v>
      </c>
      <c r="P3405" s="107" t="s">
        <v>1496</v>
      </c>
      <c r="Q3405" s="107" t="s">
        <v>226</v>
      </c>
      <c r="R3405" s="16">
        <v>45536</v>
      </c>
      <c r="S3405" s="1" t="s">
        <v>2776</v>
      </c>
      <c r="T3405" s="62" t="s">
        <v>1044</v>
      </c>
    </row>
    <row r="3406" spans="1:20" ht="95.1" customHeight="1" x14ac:dyDescent="0.25">
      <c r="A3406" s="121" t="s">
        <v>2280</v>
      </c>
      <c r="B3406" s="107">
        <v>2450</v>
      </c>
      <c r="C3406" s="107" t="s">
        <v>1496</v>
      </c>
      <c r="D3406" s="107" t="s">
        <v>3789</v>
      </c>
      <c r="E3406" s="36" t="s">
        <v>2636</v>
      </c>
      <c r="F3406" s="63">
        <v>1063206</v>
      </c>
      <c r="G3406" s="1" t="s">
        <v>44</v>
      </c>
      <c r="H3406" s="45">
        <v>40</v>
      </c>
      <c r="I3406" s="107" t="s">
        <v>1044</v>
      </c>
      <c r="J3406" s="107" t="s">
        <v>1496</v>
      </c>
      <c r="K3406" s="107" t="s">
        <v>1044</v>
      </c>
      <c r="L3406" s="9">
        <v>35.64</v>
      </c>
      <c r="M3406" s="108">
        <v>1425.6</v>
      </c>
      <c r="N3406" s="5">
        <v>15001002</v>
      </c>
      <c r="O3406" s="1" t="s">
        <v>1512</v>
      </c>
      <c r="P3406" s="107" t="s">
        <v>1496</v>
      </c>
      <c r="Q3406" s="107" t="s">
        <v>226</v>
      </c>
      <c r="R3406" s="16">
        <v>45536</v>
      </c>
      <c r="S3406" s="1" t="s">
        <v>2776</v>
      </c>
      <c r="T3406" s="62" t="s">
        <v>1044</v>
      </c>
    </row>
    <row r="3407" spans="1:20" ht="95.1" customHeight="1" x14ac:dyDescent="0.25">
      <c r="A3407" s="121" t="s">
        <v>2280</v>
      </c>
      <c r="B3407" s="107">
        <v>2450</v>
      </c>
      <c r="C3407" s="107" t="s">
        <v>1496</v>
      </c>
      <c r="D3407" s="107" t="s">
        <v>3790</v>
      </c>
      <c r="E3407" s="36" t="s">
        <v>2636</v>
      </c>
      <c r="F3407" s="63">
        <v>1063209</v>
      </c>
      <c r="G3407" s="46" t="s">
        <v>1537</v>
      </c>
      <c r="H3407" s="45">
        <v>100</v>
      </c>
      <c r="I3407" s="107" t="s">
        <v>1044</v>
      </c>
      <c r="J3407" s="107" t="s">
        <v>1496</v>
      </c>
      <c r="K3407" s="107" t="s">
        <v>1044</v>
      </c>
      <c r="L3407" s="9">
        <v>5.26</v>
      </c>
      <c r="M3407" s="108">
        <v>526</v>
      </c>
      <c r="N3407" s="5">
        <v>15001002</v>
      </c>
      <c r="O3407" s="1" t="s">
        <v>1512</v>
      </c>
      <c r="P3407" s="107" t="s">
        <v>1496</v>
      </c>
      <c r="Q3407" s="107" t="s">
        <v>226</v>
      </c>
      <c r="R3407" s="16">
        <v>45536</v>
      </c>
      <c r="S3407" s="1" t="s">
        <v>2776</v>
      </c>
      <c r="T3407" s="62" t="s">
        <v>1044</v>
      </c>
    </row>
    <row r="3408" spans="1:20" ht="95.1" customHeight="1" x14ac:dyDescent="0.25">
      <c r="A3408" s="121" t="s">
        <v>2280</v>
      </c>
      <c r="B3408" s="107">
        <v>2450</v>
      </c>
      <c r="C3408" s="107" t="s">
        <v>1496</v>
      </c>
      <c r="D3408" s="107" t="s">
        <v>1539</v>
      </c>
      <c r="E3408" s="36" t="s">
        <v>2636</v>
      </c>
      <c r="F3408" s="63">
        <v>1063210</v>
      </c>
      <c r="G3408" s="110" t="s">
        <v>1636</v>
      </c>
      <c r="H3408" s="45">
        <v>1000</v>
      </c>
      <c r="I3408" s="107" t="s">
        <v>1044</v>
      </c>
      <c r="J3408" s="107" t="s">
        <v>1496</v>
      </c>
      <c r="K3408" s="107" t="s">
        <v>1044</v>
      </c>
      <c r="L3408" s="9">
        <v>0.25</v>
      </c>
      <c r="M3408" s="108">
        <v>250</v>
      </c>
      <c r="N3408" s="5">
        <v>15001002</v>
      </c>
      <c r="O3408" s="1" t="s">
        <v>1512</v>
      </c>
      <c r="P3408" s="107" t="s">
        <v>1496</v>
      </c>
      <c r="Q3408" s="107" t="s">
        <v>226</v>
      </c>
      <c r="R3408" s="16">
        <v>45536</v>
      </c>
      <c r="S3408" s="1" t="s">
        <v>2776</v>
      </c>
      <c r="T3408" s="62" t="s">
        <v>1044</v>
      </c>
    </row>
    <row r="3409" spans="1:20" ht="95.1" customHeight="1" x14ac:dyDescent="0.25">
      <c r="A3409" s="121" t="s">
        <v>2280</v>
      </c>
      <c r="B3409" s="107">
        <v>2450</v>
      </c>
      <c r="C3409" s="107" t="s">
        <v>1496</v>
      </c>
      <c r="D3409" s="107" t="s">
        <v>3791</v>
      </c>
      <c r="E3409" s="36" t="s">
        <v>2636</v>
      </c>
      <c r="F3409" s="63">
        <v>1063215</v>
      </c>
      <c r="G3409" s="46" t="s">
        <v>1537</v>
      </c>
      <c r="H3409" s="45">
        <v>100</v>
      </c>
      <c r="I3409" s="107" t="s">
        <v>1044</v>
      </c>
      <c r="J3409" s="107" t="s">
        <v>1496</v>
      </c>
      <c r="K3409" s="107" t="s">
        <v>1044</v>
      </c>
      <c r="L3409" s="9">
        <v>3.26</v>
      </c>
      <c r="M3409" s="108">
        <v>326</v>
      </c>
      <c r="N3409" s="5">
        <v>15001002</v>
      </c>
      <c r="O3409" s="1" t="s">
        <v>1512</v>
      </c>
      <c r="P3409" s="107" t="s">
        <v>1496</v>
      </c>
      <c r="Q3409" s="107" t="s">
        <v>226</v>
      </c>
      <c r="R3409" s="16">
        <v>45536</v>
      </c>
      <c r="S3409" s="1" t="s">
        <v>2776</v>
      </c>
      <c r="T3409" s="62" t="s">
        <v>1044</v>
      </c>
    </row>
    <row r="3410" spans="1:20" ht="95.1" customHeight="1" x14ac:dyDescent="0.25">
      <c r="A3410" s="121" t="s">
        <v>2280</v>
      </c>
      <c r="B3410" s="107">
        <v>2450</v>
      </c>
      <c r="C3410" s="107" t="s">
        <v>1496</v>
      </c>
      <c r="D3410" s="107" t="s">
        <v>3792</v>
      </c>
      <c r="E3410" s="36" t="s">
        <v>2636</v>
      </c>
      <c r="F3410" s="63">
        <v>6531113300001</v>
      </c>
      <c r="G3410" s="110" t="s">
        <v>1636</v>
      </c>
      <c r="H3410" s="45">
        <v>10000</v>
      </c>
      <c r="I3410" s="107" t="s">
        <v>1044</v>
      </c>
      <c r="J3410" s="107" t="s">
        <v>1496</v>
      </c>
      <c r="K3410" s="107" t="s">
        <v>1044</v>
      </c>
      <c r="L3410" s="9">
        <v>3.34</v>
      </c>
      <c r="M3410" s="108">
        <v>33400</v>
      </c>
      <c r="N3410" s="5">
        <v>15001002</v>
      </c>
      <c r="O3410" s="1" t="s">
        <v>1512</v>
      </c>
      <c r="P3410" s="107" t="s">
        <v>1496</v>
      </c>
      <c r="Q3410" s="107" t="s">
        <v>226</v>
      </c>
      <c r="R3410" s="16">
        <v>45536</v>
      </c>
      <c r="S3410" s="1" t="s">
        <v>2776</v>
      </c>
      <c r="T3410" s="62" t="s">
        <v>1044</v>
      </c>
    </row>
    <row r="3411" spans="1:20" ht="95.1" customHeight="1" x14ac:dyDescent="0.25">
      <c r="A3411" s="121" t="s">
        <v>2280</v>
      </c>
      <c r="B3411" s="107">
        <v>2450</v>
      </c>
      <c r="C3411" s="107" t="s">
        <v>1496</v>
      </c>
      <c r="D3411" s="107" t="s">
        <v>3793</v>
      </c>
      <c r="E3411" s="36" t="s">
        <v>2636</v>
      </c>
      <c r="F3411" s="63">
        <v>1063569</v>
      </c>
      <c r="G3411" s="46" t="s">
        <v>1537</v>
      </c>
      <c r="H3411" s="45">
        <v>3000</v>
      </c>
      <c r="I3411" s="107" t="s">
        <v>1044</v>
      </c>
      <c r="J3411" s="107" t="s">
        <v>1496</v>
      </c>
      <c r="K3411" s="107" t="s">
        <v>1044</v>
      </c>
      <c r="L3411" s="9">
        <v>1.99</v>
      </c>
      <c r="M3411" s="108">
        <v>5970</v>
      </c>
      <c r="N3411" s="5">
        <v>15001002</v>
      </c>
      <c r="O3411" s="1" t="s">
        <v>1512</v>
      </c>
      <c r="P3411" s="107" t="s">
        <v>1496</v>
      </c>
      <c r="Q3411" s="107" t="s">
        <v>226</v>
      </c>
      <c r="R3411" s="16">
        <v>45536</v>
      </c>
      <c r="S3411" s="1" t="s">
        <v>2776</v>
      </c>
      <c r="T3411" s="62" t="s">
        <v>1044</v>
      </c>
    </row>
    <row r="3412" spans="1:20" ht="95.1" customHeight="1" x14ac:dyDescent="0.25">
      <c r="A3412" s="121" t="s">
        <v>2280</v>
      </c>
      <c r="B3412" s="107">
        <v>2450</v>
      </c>
      <c r="C3412" s="107" t="s">
        <v>1496</v>
      </c>
      <c r="D3412" s="107" t="s">
        <v>3794</v>
      </c>
      <c r="E3412" s="36" t="s">
        <v>2636</v>
      </c>
      <c r="F3412" s="63">
        <v>1089724</v>
      </c>
      <c r="G3412" s="1" t="s">
        <v>44</v>
      </c>
      <c r="H3412" s="45">
        <v>500</v>
      </c>
      <c r="I3412" s="107" t="s">
        <v>1044</v>
      </c>
      <c r="J3412" s="107" t="s">
        <v>1496</v>
      </c>
      <c r="K3412" s="107" t="s">
        <v>1044</v>
      </c>
      <c r="L3412" s="9">
        <v>0.13</v>
      </c>
      <c r="M3412" s="108">
        <v>65</v>
      </c>
      <c r="N3412" s="5">
        <v>15001002</v>
      </c>
      <c r="O3412" s="1" t="s">
        <v>1512</v>
      </c>
      <c r="P3412" s="107" t="s">
        <v>1496</v>
      </c>
      <c r="Q3412" s="107" t="s">
        <v>226</v>
      </c>
      <c r="R3412" s="16">
        <v>45536</v>
      </c>
      <c r="S3412" s="1" t="s">
        <v>2776</v>
      </c>
      <c r="T3412" s="62" t="s">
        <v>1044</v>
      </c>
    </row>
    <row r="3413" spans="1:20" ht="95.1" customHeight="1" x14ac:dyDescent="0.25">
      <c r="A3413" s="121" t="s">
        <v>2280</v>
      </c>
      <c r="B3413" s="107">
        <v>2450</v>
      </c>
      <c r="C3413" s="107" t="s">
        <v>1496</v>
      </c>
      <c r="D3413" s="107" t="s">
        <v>3795</v>
      </c>
      <c r="E3413" s="36" t="s">
        <v>2636</v>
      </c>
      <c r="F3413" s="63">
        <v>1063265</v>
      </c>
      <c r="G3413" s="110" t="s">
        <v>1636</v>
      </c>
      <c r="H3413" s="45">
        <v>500</v>
      </c>
      <c r="I3413" s="107" t="s">
        <v>1044</v>
      </c>
      <c r="J3413" s="107" t="s">
        <v>1496</v>
      </c>
      <c r="K3413" s="107" t="s">
        <v>1044</v>
      </c>
      <c r="L3413" s="9">
        <v>0.14000000000000001</v>
      </c>
      <c r="M3413" s="108">
        <v>70</v>
      </c>
      <c r="N3413" s="5">
        <v>15001002</v>
      </c>
      <c r="O3413" s="1" t="s">
        <v>1512</v>
      </c>
      <c r="P3413" s="107" t="s">
        <v>1496</v>
      </c>
      <c r="Q3413" s="107" t="s">
        <v>226</v>
      </c>
      <c r="R3413" s="16">
        <v>45536</v>
      </c>
      <c r="S3413" s="1" t="s">
        <v>2776</v>
      </c>
      <c r="T3413" s="62" t="s">
        <v>1044</v>
      </c>
    </row>
    <row r="3414" spans="1:20" ht="95.1" customHeight="1" x14ac:dyDescent="0.25">
      <c r="A3414" s="121" t="s">
        <v>2280</v>
      </c>
      <c r="B3414" s="107">
        <v>2450</v>
      </c>
      <c r="C3414" s="107" t="s">
        <v>1496</v>
      </c>
      <c r="D3414" s="107" t="s">
        <v>3796</v>
      </c>
      <c r="E3414" s="36" t="s">
        <v>2636</v>
      </c>
      <c r="F3414" s="63">
        <v>1063272</v>
      </c>
      <c r="G3414" s="110" t="s">
        <v>1636</v>
      </c>
      <c r="H3414" s="45">
        <v>5000</v>
      </c>
      <c r="I3414" s="107" t="s">
        <v>1044</v>
      </c>
      <c r="J3414" s="107" t="s">
        <v>1496</v>
      </c>
      <c r="K3414" s="107" t="s">
        <v>1044</v>
      </c>
      <c r="L3414" s="9">
        <v>0.2</v>
      </c>
      <c r="M3414" s="108">
        <v>1000</v>
      </c>
      <c r="N3414" s="5">
        <v>15001002</v>
      </c>
      <c r="O3414" s="1" t="s">
        <v>1512</v>
      </c>
      <c r="P3414" s="107" t="s">
        <v>1496</v>
      </c>
      <c r="Q3414" s="107" t="s">
        <v>226</v>
      </c>
      <c r="R3414" s="16">
        <v>45536</v>
      </c>
      <c r="S3414" s="1" t="s">
        <v>2776</v>
      </c>
      <c r="T3414" s="62" t="s">
        <v>1044</v>
      </c>
    </row>
    <row r="3415" spans="1:20" ht="95.1" customHeight="1" x14ac:dyDescent="0.25">
      <c r="A3415" s="121" t="s">
        <v>2280</v>
      </c>
      <c r="B3415" s="107">
        <v>2450</v>
      </c>
      <c r="C3415" s="107" t="s">
        <v>1496</v>
      </c>
      <c r="D3415" s="107" t="s">
        <v>3797</v>
      </c>
      <c r="E3415" s="36" t="s">
        <v>2636</v>
      </c>
      <c r="F3415" s="63">
        <v>1063279</v>
      </c>
      <c r="G3415" s="110" t="s">
        <v>1817</v>
      </c>
      <c r="H3415" s="45">
        <v>100</v>
      </c>
      <c r="I3415" s="107" t="s">
        <v>1044</v>
      </c>
      <c r="J3415" s="107" t="s">
        <v>1496</v>
      </c>
      <c r="K3415" s="107" t="s">
        <v>1044</v>
      </c>
      <c r="L3415" s="9">
        <v>4.42</v>
      </c>
      <c r="M3415" s="108">
        <v>442</v>
      </c>
      <c r="N3415" s="5">
        <v>15001002</v>
      </c>
      <c r="O3415" s="1" t="s">
        <v>1512</v>
      </c>
      <c r="P3415" s="107" t="s">
        <v>1496</v>
      </c>
      <c r="Q3415" s="107" t="s">
        <v>226</v>
      </c>
      <c r="R3415" s="16">
        <v>45536</v>
      </c>
      <c r="S3415" s="1" t="s">
        <v>2776</v>
      </c>
      <c r="T3415" s="62" t="s">
        <v>1044</v>
      </c>
    </row>
    <row r="3416" spans="1:20" ht="95.1" customHeight="1" x14ac:dyDescent="0.25">
      <c r="A3416" s="121" t="s">
        <v>2280</v>
      </c>
      <c r="B3416" s="107">
        <v>2450</v>
      </c>
      <c r="C3416" s="107" t="s">
        <v>1496</v>
      </c>
      <c r="D3416" s="107" t="s">
        <v>3798</v>
      </c>
      <c r="E3416" s="36" t="s">
        <v>2636</v>
      </c>
      <c r="F3416" s="63">
        <v>1089728</v>
      </c>
      <c r="G3416" s="46" t="s">
        <v>1537</v>
      </c>
      <c r="H3416" s="45">
        <v>500</v>
      </c>
      <c r="I3416" s="107" t="s">
        <v>1044</v>
      </c>
      <c r="J3416" s="107" t="s">
        <v>1496</v>
      </c>
      <c r="K3416" s="107" t="s">
        <v>1044</v>
      </c>
      <c r="L3416" s="9">
        <v>6.56</v>
      </c>
      <c r="M3416" s="108">
        <v>3280</v>
      </c>
      <c r="N3416" s="5">
        <v>15001002</v>
      </c>
      <c r="O3416" s="1" t="s">
        <v>1512</v>
      </c>
      <c r="P3416" s="107" t="s">
        <v>1496</v>
      </c>
      <c r="Q3416" s="107" t="s">
        <v>226</v>
      </c>
      <c r="R3416" s="16">
        <v>45536</v>
      </c>
      <c r="S3416" s="1" t="s">
        <v>2776</v>
      </c>
      <c r="T3416" s="62" t="s">
        <v>1044</v>
      </c>
    </row>
    <row r="3417" spans="1:20" ht="95.1" customHeight="1" x14ac:dyDescent="0.25">
      <c r="A3417" s="121" t="s">
        <v>2280</v>
      </c>
      <c r="B3417" s="107">
        <v>2450</v>
      </c>
      <c r="C3417" s="107" t="s">
        <v>1496</v>
      </c>
      <c r="D3417" s="107" t="s">
        <v>3799</v>
      </c>
      <c r="E3417" s="36" t="s">
        <v>2636</v>
      </c>
      <c r="F3417" s="63">
        <v>1063281</v>
      </c>
      <c r="G3417" s="46" t="s">
        <v>1537</v>
      </c>
      <c r="H3417" s="45">
        <v>200</v>
      </c>
      <c r="I3417" s="107" t="s">
        <v>1044</v>
      </c>
      <c r="J3417" s="107" t="s">
        <v>1496</v>
      </c>
      <c r="K3417" s="107" t="s">
        <v>1044</v>
      </c>
      <c r="L3417" s="9">
        <v>4.2300000000000004</v>
      </c>
      <c r="M3417" s="108">
        <v>846</v>
      </c>
      <c r="N3417" s="5">
        <v>15001002</v>
      </c>
      <c r="O3417" s="1" t="s">
        <v>1512</v>
      </c>
      <c r="P3417" s="107" t="s">
        <v>1496</v>
      </c>
      <c r="Q3417" s="107" t="s">
        <v>226</v>
      </c>
      <c r="R3417" s="16">
        <v>45536</v>
      </c>
      <c r="S3417" s="1" t="s">
        <v>2776</v>
      </c>
      <c r="T3417" s="62" t="s">
        <v>1044</v>
      </c>
    </row>
    <row r="3418" spans="1:20" ht="95.1" customHeight="1" x14ac:dyDescent="0.25">
      <c r="A3418" s="121" t="s">
        <v>2280</v>
      </c>
      <c r="B3418" s="107">
        <v>2450</v>
      </c>
      <c r="C3418" s="107" t="s">
        <v>1496</v>
      </c>
      <c r="D3418" s="107" t="s">
        <v>3800</v>
      </c>
      <c r="E3418" s="36" t="s">
        <v>2636</v>
      </c>
      <c r="F3418" s="63">
        <v>1091469</v>
      </c>
      <c r="G3418" s="110" t="s">
        <v>2034</v>
      </c>
      <c r="H3418" s="45">
        <v>40</v>
      </c>
      <c r="I3418" s="107" t="s">
        <v>1044</v>
      </c>
      <c r="J3418" s="107" t="s">
        <v>1496</v>
      </c>
      <c r="K3418" s="107" t="s">
        <v>1044</v>
      </c>
      <c r="L3418" s="9">
        <v>35.92</v>
      </c>
      <c r="M3418" s="108">
        <v>1436.8</v>
      </c>
      <c r="N3418" s="5">
        <v>15001002</v>
      </c>
      <c r="O3418" s="1" t="s">
        <v>1512</v>
      </c>
      <c r="P3418" s="107" t="s">
        <v>1496</v>
      </c>
      <c r="Q3418" s="107" t="s">
        <v>226</v>
      </c>
      <c r="R3418" s="16">
        <v>45536</v>
      </c>
      <c r="S3418" s="1" t="s">
        <v>2776</v>
      </c>
      <c r="T3418" s="62" t="s">
        <v>1044</v>
      </c>
    </row>
    <row r="3419" spans="1:20" ht="95.1" customHeight="1" x14ac:dyDescent="0.25">
      <c r="A3419" s="121" t="s">
        <v>2280</v>
      </c>
      <c r="B3419" s="107">
        <v>2450</v>
      </c>
      <c r="C3419" s="107" t="s">
        <v>1496</v>
      </c>
      <c r="D3419" s="107" t="s">
        <v>3801</v>
      </c>
      <c r="E3419" s="36" t="s">
        <v>2636</v>
      </c>
      <c r="F3419" s="63">
        <v>1063298</v>
      </c>
      <c r="G3419" s="110" t="s">
        <v>3729</v>
      </c>
      <c r="H3419" s="45">
        <v>40</v>
      </c>
      <c r="I3419" s="107" t="s">
        <v>1044</v>
      </c>
      <c r="J3419" s="107" t="s">
        <v>1496</v>
      </c>
      <c r="K3419" s="107" t="s">
        <v>1044</v>
      </c>
      <c r="L3419" s="9">
        <v>15.83</v>
      </c>
      <c r="M3419" s="108">
        <v>633.20000000000005</v>
      </c>
      <c r="N3419" s="5">
        <v>15001002</v>
      </c>
      <c r="O3419" s="1" t="s">
        <v>1512</v>
      </c>
      <c r="P3419" s="107" t="s">
        <v>1496</v>
      </c>
      <c r="Q3419" s="107" t="s">
        <v>226</v>
      </c>
      <c r="R3419" s="16">
        <v>45536</v>
      </c>
      <c r="S3419" s="1" t="s">
        <v>2776</v>
      </c>
      <c r="T3419" s="62" t="s">
        <v>1044</v>
      </c>
    </row>
    <row r="3420" spans="1:20" ht="95.1" customHeight="1" x14ac:dyDescent="0.25">
      <c r="A3420" s="121" t="s">
        <v>2280</v>
      </c>
      <c r="B3420" s="107">
        <v>2450</v>
      </c>
      <c r="C3420" s="107" t="s">
        <v>1496</v>
      </c>
      <c r="D3420" s="107" t="s">
        <v>3802</v>
      </c>
      <c r="E3420" s="36" t="s">
        <v>2636</v>
      </c>
      <c r="F3420" s="63">
        <v>1063301</v>
      </c>
      <c r="G3420" s="110" t="s">
        <v>2034</v>
      </c>
      <c r="H3420" s="45">
        <v>100</v>
      </c>
      <c r="I3420" s="107" t="s">
        <v>1044</v>
      </c>
      <c r="J3420" s="107" t="s">
        <v>1496</v>
      </c>
      <c r="K3420" s="107" t="s">
        <v>1044</v>
      </c>
      <c r="L3420" s="9">
        <v>3.52</v>
      </c>
      <c r="M3420" s="108">
        <v>352</v>
      </c>
      <c r="N3420" s="5">
        <v>15001002</v>
      </c>
      <c r="O3420" s="1" t="s">
        <v>1512</v>
      </c>
      <c r="P3420" s="107" t="s">
        <v>1496</v>
      </c>
      <c r="Q3420" s="107" t="s">
        <v>226</v>
      </c>
      <c r="R3420" s="16">
        <v>45536</v>
      </c>
      <c r="S3420" s="1" t="s">
        <v>2776</v>
      </c>
      <c r="T3420" s="62" t="s">
        <v>1044</v>
      </c>
    </row>
    <row r="3421" spans="1:20" ht="95.1" customHeight="1" x14ac:dyDescent="0.25">
      <c r="A3421" s="121" t="s">
        <v>2280</v>
      </c>
      <c r="B3421" s="107">
        <v>2450</v>
      </c>
      <c r="C3421" s="107" t="s">
        <v>1496</v>
      </c>
      <c r="D3421" s="107" t="s">
        <v>3803</v>
      </c>
      <c r="E3421" s="36" t="s">
        <v>2636</v>
      </c>
      <c r="F3421" s="63">
        <v>1089693</v>
      </c>
      <c r="G3421" s="110" t="s">
        <v>1817</v>
      </c>
      <c r="H3421" s="45">
        <v>600</v>
      </c>
      <c r="I3421" s="107" t="s">
        <v>1044</v>
      </c>
      <c r="J3421" s="107" t="s">
        <v>1496</v>
      </c>
      <c r="K3421" s="107" t="s">
        <v>1044</v>
      </c>
      <c r="L3421" s="9">
        <v>2.93</v>
      </c>
      <c r="M3421" s="108">
        <v>1758</v>
      </c>
      <c r="N3421" s="5">
        <v>15001002</v>
      </c>
      <c r="O3421" s="1" t="s">
        <v>1512</v>
      </c>
      <c r="P3421" s="107" t="s">
        <v>1496</v>
      </c>
      <c r="Q3421" s="107" t="s">
        <v>226</v>
      </c>
      <c r="R3421" s="16">
        <v>45536</v>
      </c>
      <c r="S3421" s="1" t="s">
        <v>2776</v>
      </c>
      <c r="T3421" s="62" t="s">
        <v>1044</v>
      </c>
    </row>
    <row r="3422" spans="1:20" ht="95.1" customHeight="1" x14ac:dyDescent="0.25">
      <c r="A3422" s="121" t="s">
        <v>2280</v>
      </c>
      <c r="B3422" s="107">
        <v>2450</v>
      </c>
      <c r="C3422" s="107" t="s">
        <v>1496</v>
      </c>
      <c r="D3422" s="107" t="s">
        <v>3804</v>
      </c>
      <c r="E3422" s="36" t="s">
        <v>2636</v>
      </c>
      <c r="F3422" s="63">
        <v>1089694</v>
      </c>
      <c r="G3422" s="110" t="s">
        <v>1544</v>
      </c>
      <c r="H3422" s="45">
        <v>10000</v>
      </c>
      <c r="I3422" s="107" t="s">
        <v>1044</v>
      </c>
      <c r="J3422" s="107" t="s">
        <v>1496</v>
      </c>
      <c r="K3422" s="107" t="s">
        <v>1044</v>
      </c>
      <c r="L3422" s="9">
        <v>0.14000000000000001</v>
      </c>
      <c r="M3422" s="108">
        <v>1400</v>
      </c>
      <c r="N3422" s="5">
        <v>15001002</v>
      </c>
      <c r="O3422" s="1" t="s">
        <v>1512</v>
      </c>
      <c r="P3422" s="107" t="s">
        <v>1496</v>
      </c>
      <c r="Q3422" s="107" t="s">
        <v>226</v>
      </c>
      <c r="R3422" s="16">
        <v>45536</v>
      </c>
      <c r="S3422" s="1" t="s">
        <v>2776</v>
      </c>
      <c r="T3422" s="62" t="s">
        <v>1044</v>
      </c>
    </row>
    <row r="3423" spans="1:20" ht="95.1" customHeight="1" x14ac:dyDescent="0.25">
      <c r="A3423" s="121" t="s">
        <v>2280</v>
      </c>
      <c r="B3423" s="107">
        <v>2450</v>
      </c>
      <c r="C3423" s="107" t="s">
        <v>1496</v>
      </c>
      <c r="D3423" s="107" t="s">
        <v>3805</v>
      </c>
      <c r="E3423" s="36" t="s">
        <v>2636</v>
      </c>
      <c r="F3423" s="63">
        <v>1063330</v>
      </c>
      <c r="G3423" s="110" t="s">
        <v>3729</v>
      </c>
      <c r="H3423" s="45">
        <v>400</v>
      </c>
      <c r="I3423" s="107" t="s">
        <v>1044</v>
      </c>
      <c r="J3423" s="107" t="s">
        <v>1496</v>
      </c>
      <c r="K3423" s="107" t="s">
        <v>1044</v>
      </c>
      <c r="L3423" s="9">
        <v>16.82</v>
      </c>
      <c r="M3423" s="108">
        <v>6728</v>
      </c>
      <c r="N3423" s="5">
        <v>15001002</v>
      </c>
      <c r="O3423" s="1" t="s">
        <v>1512</v>
      </c>
      <c r="P3423" s="107" t="s">
        <v>1496</v>
      </c>
      <c r="Q3423" s="107" t="s">
        <v>226</v>
      </c>
      <c r="R3423" s="16">
        <v>45536</v>
      </c>
      <c r="S3423" s="1" t="s">
        <v>2776</v>
      </c>
      <c r="T3423" s="62" t="s">
        <v>1044</v>
      </c>
    </row>
    <row r="3424" spans="1:20" ht="95.1" customHeight="1" x14ac:dyDescent="0.25">
      <c r="A3424" s="121" t="s">
        <v>2280</v>
      </c>
      <c r="B3424" s="107">
        <v>2450</v>
      </c>
      <c r="C3424" s="107" t="s">
        <v>1496</v>
      </c>
      <c r="D3424" s="107" t="s">
        <v>3806</v>
      </c>
      <c r="E3424" s="36" t="s">
        <v>2636</v>
      </c>
      <c r="F3424" s="63">
        <v>1063331</v>
      </c>
      <c r="G3424" s="110" t="s">
        <v>2034</v>
      </c>
      <c r="H3424" s="45">
        <v>400</v>
      </c>
      <c r="I3424" s="107" t="s">
        <v>1044</v>
      </c>
      <c r="J3424" s="107" t="s">
        <v>1496</v>
      </c>
      <c r="K3424" s="107" t="s">
        <v>1044</v>
      </c>
      <c r="L3424" s="9">
        <v>1.99</v>
      </c>
      <c r="M3424" s="108">
        <v>796</v>
      </c>
      <c r="N3424" s="5">
        <v>15001002</v>
      </c>
      <c r="O3424" s="1" t="s">
        <v>1512</v>
      </c>
      <c r="P3424" s="107" t="s">
        <v>1496</v>
      </c>
      <c r="Q3424" s="107" t="s">
        <v>226</v>
      </c>
      <c r="R3424" s="16">
        <v>45536</v>
      </c>
      <c r="S3424" s="1" t="s">
        <v>2776</v>
      </c>
      <c r="T3424" s="62" t="s">
        <v>1044</v>
      </c>
    </row>
    <row r="3425" spans="1:20" ht="95.1" customHeight="1" x14ac:dyDescent="0.25">
      <c r="A3425" s="121" t="s">
        <v>2280</v>
      </c>
      <c r="B3425" s="107">
        <v>2450</v>
      </c>
      <c r="C3425" s="107" t="s">
        <v>1496</v>
      </c>
      <c r="D3425" s="107" t="s">
        <v>3807</v>
      </c>
      <c r="E3425" s="36" t="s">
        <v>2636</v>
      </c>
      <c r="F3425" s="63">
        <v>1080937</v>
      </c>
      <c r="G3425" s="110" t="s">
        <v>1636</v>
      </c>
      <c r="H3425" s="45">
        <v>2000</v>
      </c>
      <c r="I3425" s="107" t="s">
        <v>1044</v>
      </c>
      <c r="J3425" s="107" t="s">
        <v>1496</v>
      </c>
      <c r="K3425" s="107" t="s">
        <v>1044</v>
      </c>
      <c r="L3425" s="9">
        <v>1.21</v>
      </c>
      <c r="M3425" s="108">
        <v>2420</v>
      </c>
      <c r="N3425" s="5">
        <v>15001002</v>
      </c>
      <c r="O3425" s="1" t="s">
        <v>1512</v>
      </c>
      <c r="P3425" s="107" t="s">
        <v>1496</v>
      </c>
      <c r="Q3425" s="107" t="s">
        <v>226</v>
      </c>
      <c r="R3425" s="16">
        <v>45536</v>
      </c>
      <c r="S3425" s="1" t="s">
        <v>2776</v>
      </c>
      <c r="T3425" s="62" t="s">
        <v>1044</v>
      </c>
    </row>
    <row r="3426" spans="1:20" ht="95.1" customHeight="1" x14ac:dyDescent="0.25">
      <c r="A3426" s="121" t="s">
        <v>2280</v>
      </c>
      <c r="B3426" s="107">
        <v>2450</v>
      </c>
      <c r="C3426" s="107" t="s">
        <v>1496</v>
      </c>
      <c r="D3426" s="107" t="s">
        <v>3808</v>
      </c>
      <c r="E3426" s="36" t="s">
        <v>2636</v>
      </c>
      <c r="F3426" s="63">
        <v>1063357</v>
      </c>
      <c r="G3426" s="110" t="s">
        <v>1817</v>
      </c>
      <c r="H3426" s="45">
        <v>100</v>
      </c>
      <c r="I3426" s="107" t="s">
        <v>1044</v>
      </c>
      <c r="J3426" s="107" t="s">
        <v>1496</v>
      </c>
      <c r="K3426" s="107" t="s">
        <v>1044</v>
      </c>
      <c r="L3426" s="9">
        <v>1.0900000000000001</v>
      </c>
      <c r="M3426" s="108">
        <v>109</v>
      </c>
      <c r="N3426" s="5">
        <v>15001002</v>
      </c>
      <c r="O3426" s="1" t="s">
        <v>1512</v>
      </c>
      <c r="P3426" s="107" t="s">
        <v>1496</v>
      </c>
      <c r="Q3426" s="107" t="s">
        <v>226</v>
      </c>
      <c r="R3426" s="16">
        <v>45536</v>
      </c>
      <c r="S3426" s="1" t="s">
        <v>2776</v>
      </c>
      <c r="T3426" s="62" t="s">
        <v>1044</v>
      </c>
    </row>
    <row r="3427" spans="1:20" ht="95.1" customHeight="1" x14ac:dyDescent="0.25">
      <c r="A3427" s="121" t="s">
        <v>2280</v>
      </c>
      <c r="B3427" s="107">
        <v>2450</v>
      </c>
      <c r="C3427" s="107" t="s">
        <v>1496</v>
      </c>
      <c r="D3427" s="107" t="s">
        <v>3809</v>
      </c>
      <c r="E3427" s="36" t="s">
        <v>2636</v>
      </c>
      <c r="F3427" s="63">
        <v>1063358</v>
      </c>
      <c r="G3427" s="110" t="s">
        <v>1636</v>
      </c>
      <c r="H3427" s="45">
        <v>500</v>
      </c>
      <c r="I3427" s="107" t="s">
        <v>1044</v>
      </c>
      <c r="J3427" s="107" t="s">
        <v>1496</v>
      </c>
      <c r="K3427" s="107" t="s">
        <v>1044</v>
      </c>
      <c r="L3427" s="9">
        <v>0.13</v>
      </c>
      <c r="M3427" s="108">
        <v>65</v>
      </c>
      <c r="N3427" s="5">
        <v>15001002</v>
      </c>
      <c r="O3427" s="1" t="s">
        <v>1512</v>
      </c>
      <c r="P3427" s="107" t="s">
        <v>1496</v>
      </c>
      <c r="Q3427" s="107" t="s">
        <v>226</v>
      </c>
      <c r="R3427" s="16">
        <v>45536</v>
      </c>
      <c r="S3427" s="1" t="s">
        <v>2776</v>
      </c>
      <c r="T3427" s="62" t="s">
        <v>1044</v>
      </c>
    </row>
    <row r="3428" spans="1:20" ht="95.1" customHeight="1" x14ac:dyDescent="0.25">
      <c r="A3428" s="121" t="s">
        <v>2280</v>
      </c>
      <c r="B3428" s="107">
        <v>2450</v>
      </c>
      <c r="C3428" s="107" t="s">
        <v>1496</v>
      </c>
      <c r="D3428" s="107" t="s">
        <v>3810</v>
      </c>
      <c r="E3428" s="36" t="s">
        <v>2636</v>
      </c>
      <c r="F3428" s="63">
        <v>1063367</v>
      </c>
      <c r="G3428" s="110" t="s">
        <v>1636</v>
      </c>
      <c r="H3428" s="45">
        <v>100</v>
      </c>
      <c r="I3428" s="107" t="s">
        <v>1044</v>
      </c>
      <c r="J3428" s="107" t="s">
        <v>1496</v>
      </c>
      <c r="K3428" s="107" t="s">
        <v>1044</v>
      </c>
      <c r="L3428" s="9">
        <v>0.33</v>
      </c>
      <c r="M3428" s="108">
        <v>33</v>
      </c>
      <c r="N3428" s="5">
        <v>15001002</v>
      </c>
      <c r="O3428" s="1" t="s">
        <v>1512</v>
      </c>
      <c r="P3428" s="107" t="s">
        <v>1496</v>
      </c>
      <c r="Q3428" s="107" t="s">
        <v>226</v>
      </c>
      <c r="R3428" s="16">
        <v>45536</v>
      </c>
      <c r="S3428" s="1" t="s">
        <v>2776</v>
      </c>
      <c r="T3428" s="62" t="s">
        <v>1044</v>
      </c>
    </row>
    <row r="3429" spans="1:20" ht="95.1" customHeight="1" x14ac:dyDescent="0.25">
      <c r="A3429" s="121" t="s">
        <v>2280</v>
      </c>
      <c r="B3429" s="107">
        <v>2450</v>
      </c>
      <c r="C3429" s="107" t="s">
        <v>1496</v>
      </c>
      <c r="D3429" s="107" t="s">
        <v>3811</v>
      </c>
      <c r="E3429" s="36" t="s">
        <v>2636</v>
      </c>
      <c r="F3429" s="63">
        <v>1063368</v>
      </c>
      <c r="G3429" s="110" t="s">
        <v>1817</v>
      </c>
      <c r="H3429" s="45">
        <v>400</v>
      </c>
      <c r="I3429" s="107" t="s">
        <v>1044</v>
      </c>
      <c r="J3429" s="107" t="s">
        <v>1496</v>
      </c>
      <c r="K3429" s="107" t="s">
        <v>1044</v>
      </c>
      <c r="L3429" s="9">
        <v>3.58</v>
      </c>
      <c r="M3429" s="108">
        <v>1432</v>
      </c>
      <c r="N3429" s="5">
        <v>15001002</v>
      </c>
      <c r="O3429" s="1" t="s">
        <v>1512</v>
      </c>
      <c r="P3429" s="107" t="s">
        <v>1496</v>
      </c>
      <c r="Q3429" s="107" t="s">
        <v>226</v>
      </c>
      <c r="R3429" s="16">
        <v>45536</v>
      </c>
      <c r="S3429" s="1" t="s">
        <v>2776</v>
      </c>
      <c r="T3429" s="62" t="s">
        <v>1044</v>
      </c>
    </row>
    <row r="3430" spans="1:20" ht="95.1" customHeight="1" x14ac:dyDescent="0.25">
      <c r="A3430" s="121" t="s">
        <v>2280</v>
      </c>
      <c r="B3430" s="107">
        <v>2450</v>
      </c>
      <c r="C3430" s="107" t="s">
        <v>1496</v>
      </c>
      <c r="D3430" s="107" t="s">
        <v>3812</v>
      </c>
      <c r="E3430" s="36" t="s">
        <v>2636</v>
      </c>
      <c r="F3430" s="63">
        <v>6531183400001</v>
      </c>
      <c r="G3430" s="110" t="s">
        <v>1636</v>
      </c>
      <c r="H3430" s="45">
        <v>3000</v>
      </c>
      <c r="I3430" s="107" t="s">
        <v>1044</v>
      </c>
      <c r="J3430" s="107" t="s">
        <v>1496</v>
      </c>
      <c r="K3430" s="107" t="s">
        <v>1044</v>
      </c>
      <c r="L3430" s="9">
        <v>0.25</v>
      </c>
      <c r="M3430" s="108">
        <v>750</v>
      </c>
      <c r="N3430" s="5">
        <v>15001002</v>
      </c>
      <c r="O3430" s="1" t="s">
        <v>1512</v>
      </c>
      <c r="P3430" s="107" t="s">
        <v>1496</v>
      </c>
      <c r="Q3430" s="107" t="s">
        <v>226</v>
      </c>
      <c r="R3430" s="16">
        <v>45536</v>
      </c>
      <c r="S3430" s="1" t="s">
        <v>2776</v>
      </c>
      <c r="T3430" s="62" t="s">
        <v>1044</v>
      </c>
    </row>
    <row r="3431" spans="1:20" ht="95.1" customHeight="1" x14ac:dyDescent="0.25">
      <c r="A3431" s="121" t="s">
        <v>2280</v>
      </c>
      <c r="B3431" s="107">
        <v>2450</v>
      </c>
      <c r="C3431" s="107" t="s">
        <v>1496</v>
      </c>
      <c r="D3431" s="107" t="s">
        <v>3813</v>
      </c>
      <c r="E3431" s="36" t="s">
        <v>2636</v>
      </c>
      <c r="F3431" s="63">
        <v>1012819</v>
      </c>
      <c r="G3431" s="110" t="s">
        <v>1636</v>
      </c>
      <c r="H3431" s="45">
        <v>500</v>
      </c>
      <c r="I3431" s="107" t="s">
        <v>1044</v>
      </c>
      <c r="J3431" s="107" t="s">
        <v>1496</v>
      </c>
      <c r="K3431" s="107" t="s">
        <v>1044</v>
      </c>
      <c r="L3431" s="9">
        <v>0.14000000000000001</v>
      </c>
      <c r="M3431" s="108">
        <v>70</v>
      </c>
      <c r="N3431" s="5">
        <v>15001002</v>
      </c>
      <c r="O3431" s="1" t="s">
        <v>1512</v>
      </c>
      <c r="P3431" s="107" t="s">
        <v>1496</v>
      </c>
      <c r="Q3431" s="107" t="s">
        <v>226</v>
      </c>
      <c r="R3431" s="16">
        <v>45536</v>
      </c>
      <c r="S3431" s="1" t="s">
        <v>2776</v>
      </c>
      <c r="T3431" s="62" t="s">
        <v>1044</v>
      </c>
    </row>
    <row r="3432" spans="1:20" ht="95.1" customHeight="1" x14ac:dyDescent="0.25">
      <c r="A3432" s="121" t="s">
        <v>2280</v>
      </c>
      <c r="B3432" s="107">
        <v>2450</v>
      </c>
      <c r="C3432" s="107" t="s">
        <v>1496</v>
      </c>
      <c r="D3432" s="107" t="s">
        <v>3814</v>
      </c>
      <c r="E3432" s="36" t="s">
        <v>2636</v>
      </c>
      <c r="F3432" s="63">
        <v>1063391</v>
      </c>
      <c r="G3432" s="110" t="s">
        <v>2034</v>
      </c>
      <c r="H3432" s="45">
        <v>3000</v>
      </c>
      <c r="I3432" s="107" t="s">
        <v>1044</v>
      </c>
      <c r="J3432" s="107" t="s">
        <v>1496</v>
      </c>
      <c r="K3432" s="107" t="s">
        <v>1044</v>
      </c>
      <c r="L3432" s="9">
        <v>2.4900000000000002</v>
      </c>
      <c r="M3432" s="108">
        <v>7470</v>
      </c>
      <c r="N3432" s="5">
        <v>15001002</v>
      </c>
      <c r="O3432" s="1" t="s">
        <v>1512</v>
      </c>
      <c r="P3432" s="107" t="s">
        <v>1496</v>
      </c>
      <c r="Q3432" s="107" t="s">
        <v>226</v>
      </c>
      <c r="R3432" s="16">
        <v>45536</v>
      </c>
      <c r="S3432" s="1" t="s">
        <v>2776</v>
      </c>
      <c r="T3432" s="62" t="s">
        <v>1044</v>
      </c>
    </row>
    <row r="3433" spans="1:20" ht="95.1" customHeight="1" x14ac:dyDescent="0.25">
      <c r="A3433" s="121" t="s">
        <v>2280</v>
      </c>
      <c r="B3433" s="107">
        <v>2450</v>
      </c>
      <c r="C3433" s="107" t="s">
        <v>1496</v>
      </c>
      <c r="D3433" s="107" t="s">
        <v>1618</v>
      </c>
      <c r="E3433" s="36" t="s">
        <v>2636</v>
      </c>
      <c r="F3433" s="63">
        <v>1063394</v>
      </c>
      <c r="G3433" s="110" t="s">
        <v>1636</v>
      </c>
      <c r="H3433" s="45">
        <v>5000</v>
      </c>
      <c r="I3433" s="107" t="s">
        <v>1044</v>
      </c>
      <c r="J3433" s="107" t="s">
        <v>1496</v>
      </c>
      <c r="K3433" s="107" t="s">
        <v>1044</v>
      </c>
      <c r="L3433" s="9">
        <v>0.05</v>
      </c>
      <c r="M3433" s="108">
        <v>250</v>
      </c>
      <c r="N3433" s="5">
        <v>15001002</v>
      </c>
      <c r="O3433" s="1" t="s">
        <v>1512</v>
      </c>
      <c r="P3433" s="107" t="s">
        <v>1496</v>
      </c>
      <c r="Q3433" s="107" t="s">
        <v>226</v>
      </c>
      <c r="R3433" s="16">
        <v>45536</v>
      </c>
      <c r="S3433" s="1" t="s">
        <v>2776</v>
      </c>
      <c r="T3433" s="62" t="s">
        <v>1044</v>
      </c>
    </row>
    <row r="3434" spans="1:20" ht="95.1" customHeight="1" x14ac:dyDescent="0.25">
      <c r="A3434" s="121" t="s">
        <v>2280</v>
      </c>
      <c r="B3434" s="107">
        <v>2450</v>
      </c>
      <c r="C3434" s="107" t="s">
        <v>1496</v>
      </c>
      <c r="D3434" s="107" t="s">
        <v>3815</v>
      </c>
      <c r="E3434" s="36" t="s">
        <v>2636</v>
      </c>
      <c r="F3434" s="63">
        <v>6531115200002</v>
      </c>
      <c r="G3434" s="110" t="s">
        <v>1636</v>
      </c>
      <c r="H3434" s="45">
        <v>3000</v>
      </c>
      <c r="I3434" s="107" t="s">
        <v>1044</v>
      </c>
      <c r="J3434" s="107" t="s">
        <v>1496</v>
      </c>
      <c r="K3434" s="107" t="s">
        <v>1044</v>
      </c>
      <c r="L3434" s="9">
        <v>0.94</v>
      </c>
      <c r="M3434" s="108">
        <v>2820</v>
      </c>
      <c r="N3434" s="5">
        <v>15001002</v>
      </c>
      <c r="O3434" s="1" t="s">
        <v>1512</v>
      </c>
      <c r="P3434" s="107" t="s">
        <v>1496</v>
      </c>
      <c r="Q3434" s="107" t="s">
        <v>226</v>
      </c>
      <c r="R3434" s="16">
        <v>45536</v>
      </c>
      <c r="S3434" s="1" t="s">
        <v>2776</v>
      </c>
      <c r="T3434" s="62" t="s">
        <v>1044</v>
      </c>
    </row>
    <row r="3435" spans="1:20" ht="95.1" customHeight="1" x14ac:dyDescent="0.25">
      <c r="A3435" s="121" t="s">
        <v>2280</v>
      </c>
      <c r="B3435" s="107">
        <v>2450</v>
      </c>
      <c r="C3435" s="107" t="s">
        <v>1496</v>
      </c>
      <c r="D3435" s="107" t="s">
        <v>3816</v>
      </c>
      <c r="E3435" s="36" t="s">
        <v>2636</v>
      </c>
      <c r="F3435" s="63">
        <v>1063418</v>
      </c>
      <c r="G3435" s="110" t="s">
        <v>1544</v>
      </c>
      <c r="H3435" s="45">
        <v>3000</v>
      </c>
      <c r="I3435" s="107" t="s">
        <v>1044</v>
      </c>
      <c r="J3435" s="107" t="s">
        <v>1496</v>
      </c>
      <c r="K3435" s="107" t="s">
        <v>1044</v>
      </c>
      <c r="L3435" s="9">
        <v>1.06</v>
      </c>
      <c r="M3435" s="108">
        <v>3180</v>
      </c>
      <c r="N3435" s="5">
        <v>15001002</v>
      </c>
      <c r="O3435" s="1" t="s">
        <v>1512</v>
      </c>
      <c r="P3435" s="107" t="s">
        <v>1496</v>
      </c>
      <c r="Q3435" s="107" t="s">
        <v>226</v>
      </c>
      <c r="R3435" s="16">
        <v>45536</v>
      </c>
      <c r="S3435" s="1" t="s">
        <v>2776</v>
      </c>
      <c r="T3435" s="62" t="s">
        <v>1044</v>
      </c>
    </row>
    <row r="3436" spans="1:20" ht="95.1" customHeight="1" x14ac:dyDescent="0.25">
      <c r="A3436" s="121" t="s">
        <v>2280</v>
      </c>
      <c r="B3436" s="107">
        <v>2450</v>
      </c>
      <c r="C3436" s="107" t="s">
        <v>1496</v>
      </c>
      <c r="D3436" s="107" t="s">
        <v>3817</v>
      </c>
      <c r="E3436" s="36" t="s">
        <v>2636</v>
      </c>
      <c r="F3436" s="63">
        <v>1063420</v>
      </c>
      <c r="G3436" s="110" t="s">
        <v>1972</v>
      </c>
      <c r="H3436" s="45">
        <v>500</v>
      </c>
      <c r="I3436" s="107" t="s">
        <v>1044</v>
      </c>
      <c r="J3436" s="107" t="s">
        <v>1496</v>
      </c>
      <c r="K3436" s="107" t="s">
        <v>1044</v>
      </c>
      <c r="L3436" s="9">
        <v>0.73</v>
      </c>
      <c r="M3436" s="108">
        <v>365</v>
      </c>
      <c r="N3436" s="5">
        <v>15001002</v>
      </c>
      <c r="O3436" s="1" t="s">
        <v>1512</v>
      </c>
      <c r="P3436" s="107" t="s">
        <v>1496</v>
      </c>
      <c r="Q3436" s="107" t="s">
        <v>226</v>
      </c>
      <c r="R3436" s="16">
        <v>45536</v>
      </c>
      <c r="S3436" s="1" t="s">
        <v>2776</v>
      </c>
      <c r="T3436" s="62" t="s">
        <v>1044</v>
      </c>
    </row>
    <row r="3437" spans="1:20" ht="95.1" customHeight="1" x14ac:dyDescent="0.25">
      <c r="A3437" s="121" t="s">
        <v>2280</v>
      </c>
      <c r="B3437" s="107">
        <v>2450</v>
      </c>
      <c r="C3437" s="107" t="s">
        <v>1496</v>
      </c>
      <c r="D3437" s="107" t="s">
        <v>3818</v>
      </c>
      <c r="E3437" s="36" t="s">
        <v>2636</v>
      </c>
      <c r="F3437" s="63">
        <v>1063421</v>
      </c>
      <c r="G3437" s="110" t="s">
        <v>1817</v>
      </c>
      <c r="H3437" s="45">
        <v>50</v>
      </c>
      <c r="I3437" s="107" t="s">
        <v>1044</v>
      </c>
      <c r="J3437" s="107" t="s">
        <v>1496</v>
      </c>
      <c r="K3437" s="107" t="s">
        <v>1044</v>
      </c>
      <c r="L3437" s="9">
        <v>1.41</v>
      </c>
      <c r="M3437" s="108">
        <v>70.5</v>
      </c>
      <c r="N3437" s="5">
        <v>15001002</v>
      </c>
      <c r="O3437" s="1" t="s">
        <v>1512</v>
      </c>
      <c r="P3437" s="107" t="s">
        <v>1496</v>
      </c>
      <c r="Q3437" s="107" t="s">
        <v>226</v>
      </c>
      <c r="R3437" s="16">
        <v>45536</v>
      </c>
      <c r="S3437" s="1" t="s">
        <v>2776</v>
      </c>
      <c r="T3437" s="62" t="s">
        <v>1044</v>
      </c>
    </row>
    <row r="3438" spans="1:20" ht="95.1" customHeight="1" x14ac:dyDescent="0.25">
      <c r="A3438" s="121" t="s">
        <v>2280</v>
      </c>
      <c r="B3438" s="107">
        <v>2450</v>
      </c>
      <c r="C3438" s="107" t="s">
        <v>1496</v>
      </c>
      <c r="D3438" s="107" t="s">
        <v>3819</v>
      </c>
      <c r="E3438" s="36" t="s">
        <v>2636</v>
      </c>
      <c r="F3438" s="63">
        <v>1073924</v>
      </c>
      <c r="G3438" s="110" t="s">
        <v>1817</v>
      </c>
      <c r="H3438" s="45">
        <v>30</v>
      </c>
      <c r="I3438" s="107" t="s">
        <v>1044</v>
      </c>
      <c r="J3438" s="107" t="s">
        <v>1496</v>
      </c>
      <c r="K3438" s="107" t="s">
        <v>1044</v>
      </c>
      <c r="L3438" s="9">
        <v>19.239999999999998</v>
      </c>
      <c r="M3438" s="108">
        <v>577.20000000000005</v>
      </c>
      <c r="N3438" s="5">
        <v>15001002</v>
      </c>
      <c r="O3438" s="1" t="s">
        <v>1512</v>
      </c>
      <c r="P3438" s="107" t="s">
        <v>1496</v>
      </c>
      <c r="Q3438" s="107" t="s">
        <v>226</v>
      </c>
      <c r="R3438" s="16">
        <v>45536</v>
      </c>
      <c r="S3438" s="1" t="s">
        <v>2776</v>
      </c>
      <c r="T3438" s="62" t="s">
        <v>1044</v>
      </c>
    </row>
    <row r="3439" spans="1:20" ht="95.1" customHeight="1" x14ac:dyDescent="0.25">
      <c r="A3439" s="121" t="s">
        <v>2280</v>
      </c>
      <c r="B3439" s="107">
        <v>2450</v>
      </c>
      <c r="C3439" s="107" t="s">
        <v>1496</v>
      </c>
      <c r="D3439" s="107" t="s">
        <v>3820</v>
      </c>
      <c r="E3439" s="36" t="s">
        <v>2636</v>
      </c>
      <c r="F3439" s="63">
        <v>1063031</v>
      </c>
      <c r="G3439" s="110" t="s">
        <v>1636</v>
      </c>
      <c r="H3439" s="45">
        <v>500</v>
      </c>
      <c r="I3439" s="107" t="s">
        <v>1044</v>
      </c>
      <c r="J3439" s="107" t="s">
        <v>1496</v>
      </c>
      <c r="K3439" s="107" t="s">
        <v>1044</v>
      </c>
      <c r="L3439" s="9">
        <v>0.14000000000000001</v>
      </c>
      <c r="M3439" s="108">
        <v>70</v>
      </c>
      <c r="N3439" s="5">
        <v>15001002</v>
      </c>
      <c r="O3439" s="1" t="s">
        <v>1512</v>
      </c>
      <c r="P3439" s="107" t="s">
        <v>1496</v>
      </c>
      <c r="Q3439" s="107" t="s">
        <v>226</v>
      </c>
      <c r="R3439" s="16">
        <v>45536</v>
      </c>
      <c r="S3439" s="1" t="s">
        <v>2776</v>
      </c>
      <c r="T3439" s="62" t="s">
        <v>1044</v>
      </c>
    </row>
    <row r="3440" spans="1:20" ht="95.1" customHeight="1" x14ac:dyDescent="0.25">
      <c r="A3440" s="121" t="s">
        <v>2280</v>
      </c>
      <c r="B3440" s="107">
        <v>2450</v>
      </c>
      <c r="C3440" s="107" t="s">
        <v>1496</v>
      </c>
      <c r="D3440" s="107" t="s">
        <v>3821</v>
      </c>
      <c r="E3440" s="36" t="s">
        <v>2636</v>
      </c>
      <c r="F3440" s="63">
        <v>1057965</v>
      </c>
      <c r="G3440" s="110" t="s">
        <v>1817</v>
      </c>
      <c r="H3440" s="45">
        <v>500</v>
      </c>
      <c r="I3440" s="107" t="s">
        <v>1044</v>
      </c>
      <c r="J3440" s="107" t="s">
        <v>1496</v>
      </c>
      <c r="K3440" s="107" t="s">
        <v>1044</v>
      </c>
      <c r="L3440" s="9">
        <v>1.5</v>
      </c>
      <c r="M3440" s="108">
        <v>750</v>
      </c>
      <c r="N3440" s="5">
        <v>15001002</v>
      </c>
      <c r="O3440" s="1" t="s">
        <v>1512</v>
      </c>
      <c r="P3440" s="107" t="s">
        <v>1496</v>
      </c>
      <c r="Q3440" s="107" t="s">
        <v>226</v>
      </c>
      <c r="R3440" s="16">
        <v>45536</v>
      </c>
      <c r="S3440" s="1" t="s">
        <v>2776</v>
      </c>
      <c r="T3440" s="62" t="s">
        <v>1044</v>
      </c>
    </row>
    <row r="3441" spans="1:20" ht="95.1" customHeight="1" x14ac:dyDescent="0.25">
      <c r="A3441" s="121" t="s">
        <v>2280</v>
      </c>
      <c r="B3441" s="107">
        <v>2450</v>
      </c>
      <c r="C3441" s="107" t="s">
        <v>1496</v>
      </c>
      <c r="D3441" s="107" t="s">
        <v>3822</v>
      </c>
      <c r="E3441" s="36" t="s">
        <v>2636</v>
      </c>
      <c r="F3441" s="63">
        <v>1012802</v>
      </c>
      <c r="G3441" s="110" t="s">
        <v>1636</v>
      </c>
      <c r="H3441" s="45">
        <v>8000</v>
      </c>
      <c r="I3441" s="107" t="s">
        <v>1044</v>
      </c>
      <c r="J3441" s="107" t="s">
        <v>1496</v>
      </c>
      <c r="K3441" s="107" t="s">
        <v>1044</v>
      </c>
      <c r="L3441" s="9">
        <v>0.1</v>
      </c>
      <c r="M3441" s="108">
        <v>800</v>
      </c>
      <c r="N3441" s="5">
        <v>15001002</v>
      </c>
      <c r="O3441" s="1" t="s">
        <v>1512</v>
      </c>
      <c r="P3441" s="107" t="s">
        <v>1496</v>
      </c>
      <c r="Q3441" s="107" t="s">
        <v>226</v>
      </c>
      <c r="R3441" s="16">
        <v>45536</v>
      </c>
      <c r="S3441" s="1" t="s">
        <v>2776</v>
      </c>
      <c r="T3441" s="62" t="s">
        <v>1044</v>
      </c>
    </row>
    <row r="3442" spans="1:20" ht="95.1" customHeight="1" x14ac:dyDescent="0.25">
      <c r="A3442" s="121" t="s">
        <v>2280</v>
      </c>
      <c r="B3442" s="107">
        <v>2450</v>
      </c>
      <c r="C3442" s="107" t="s">
        <v>1496</v>
      </c>
      <c r="D3442" s="107" t="s">
        <v>3823</v>
      </c>
      <c r="E3442" s="36" t="s">
        <v>2636</v>
      </c>
      <c r="F3442" s="63">
        <v>1063453</v>
      </c>
      <c r="G3442" s="46" t="s">
        <v>1537</v>
      </c>
      <c r="H3442" s="45">
        <v>300</v>
      </c>
      <c r="I3442" s="107" t="s">
        <v>1044</v>
      </c>
      <c r="J3442" s="107" t="s">
        <v>1496</v>
      </c>
      <c r="K3442" s="107" t="s">
        <v>1044</v>
      </c>
      <c r="L3442" s="9">
        <v>5.37</v>
      </c>
      <c r="M3442" s="108">
        <v>1611</v>
      </c>
      <c r="N3442" s="5">
        <v>15001002</v>
      </c>
      <c r="O3442" s="1" t="s">
        <v>1512</v>
      </c>
      <c r="P3442" s="107" t="s">
        <v>1496</v>
      </c>
      <c r="Q3442" s="107" t="s">
        <v>226</v>
      </c>
      <c r="R3442" s="16">
        <v>45536</v>
      </c>
      <c r="S3442" s="1" t="s">
        <v>2776</v>
      </c>
      <c r="T3442" s="62" t="s">
        <v>1044</v>
      </c>
    </row>
    <row r="3443" spans="1:20" ht="95.1" customHeight="1" x14ac:dyDescent="0.25">
      <c r="A3443" s="121" t="s">
        <v>2280</v>
      </c>
      <c r="B3443" s="107">
        <v>2450</v>
      </c>
      <c r="C3443" s="107" t="s">
        <v>1496</v>
      </c>
      <c r="D3443" s="107" t="s">
        <v>3824</v>
      </c>
      <c r="E3443" s="36" t="s">
        <v>2636</v>
      </c>
      <c r="F3443" s="63">
        <v>1088998</v>
      </c>
      <c r="G3443" s="110" t="s">
        <v>1636</v>
      </c>
      <c r="H3443" s="45">
        <v>3000</v>
      </c>
      <c r="I3443" s="107" t="s">
        <v>1044</v>
      </c>
      <c r="J3443" s="107" t="s">
        <v>1496</v>
      </c>
      <c r="K3443" s="107" t="s">
        <v>1044</v>
      </c>
      <c r="L3443" s="9">
        <v>0.22</v>
      </c>
      <c r="M3443" s="108">
        <v>660</v>
      </c>
      <c r="N3443" s="5">
        <v>15001002</v>
      </c>
      <c r="O3443" s="1" t="s">
        <v>1512</v>
      </c>
      <c r="P3443" s="107" t="s">
        <v>1496</v>
      </c>
      <c r="Q3443" s="107" t="s">
        <v>226</v>
      </c>
      <c r="R3443" s="16">
        <v>45536</v>
      </c>
      <c r="S3443" s="1" t="s">
        <v>2776</v>
      </c>
      <c r="T3443" s="62" t="s">
        <v>1044</v>
      </c>
    </row>
    <row r="3444" spans="1:20" ht="95.1" customHeight="1" x14ac:dyDescent="0.25">
      <c r="A3444" s="121" t="s">
        <v>2280</v>
      </c>
      <c r="B3444" s="107">
        <v>2450</v>
      </c>
      <c r="C3444" s="107" t="s">
        <v>1496</v>
      </c>
      <c r="D3444" s="107" t="s">
        <v>3825</v>
      </c>
      <c r="E3444" s="36" t="s">
        <v>2636</v>
      </c>
      <c r="F3444" s="63">
        <v>1063458</v>
      </c>
      <c r="G3444" s="110" t="s">
        <v>1636</v>
      </c>
      <c r="H3444" s="45">
        <v>5000</v>
      </c>
      <c r="I3444" s="107" t="s">
        <v>1044</v>
      </c>
      <c r="J3444" s="107" t="s">
        <v>1496</v>
      </c>
      <c r="K3444" s="107" t="s">
        <v>1044</v>
      </c>
      <c r="L3444" s="9">
        <v>0.05</v>
      </c>
      <c r="M3444" s="108">
        <v>250</v>
      </c>
      <c r="N3444" s="5">
        <v>15001002</v>
      </c>
      <c r="O3444" s="1" t="s">
        <v>1512</v>
      </c>
      <c r="P3444" s="107" t="s">
        <v>1496</v>
      </c>
      <c r="Q3444" s="107" t="s">
        <v>226</v>
      </c>
      <c r="R3444" s="16">
        <v>45536</v>
      </c>
      <c r="S3444" s="1" t="s">
        <v>2776</v>
      </c>
      <c r="T3444" s="62" t="s">
        <v>1044</v>
      </c>
    </row>
    <row r="3445" spans="1:20" ht="95.1" customHeight="1" x14ac:dyDescent="0.25">
      <c r="A3445" s="121" t="s">
        <v>2280</v>
      </c>
      <c r="B3445" s="107">
        <v>2450</v>
      </c>
      <c r="C3445" s="107" t="s">
        <v>1496</v>
      </c>
      <c r="D3445" s="107" t="s">
        <v>3826</v>
      </c>
      <c r="E3445" s="36" t="s">
        <v>2636</v>
      </c>
      <c r="F3445" s="63">
        <v>1063461</v>
      </c>
      <c r="G3445" s="110" t="s">
        <v>3729</v>
      </c>
      <c r="H3445" s="45">
        <v>50</v>
      </c>
      <c r="I3445" s="107" t="s">
        <v>1044</v>
      </c>
      <c r="J3445" s="107" t="s">
        <v>1496</v>
      </c>
      <c r="K3445" s="107" t="s">
        <v>1044</v>
      </c>
      <c r="L3445" s="9">
        <v>20.12</v>
      </c>
      <c r="M3445" s="108">
        <v>1006</v>
      </c>
      <c r="N3445" s="5">
        <v>15001002</v>
      </c>
      <c r="O3445" s="1" t="s">
        <v>1512</v>
      </c>
      <c r="P3445" s="107" t="s">
        <v>1496</v>
      </c>
      <c r="Q3445" s="107" t="s">
        <v>226</v>
      </c>
      <c r="R3445" s="16">
        <v>45536</v>
      </c>
      <c r="S3445" s="1" t="s">
        <v>2776</v>
      </c>
      <c r="T3445" s="62" t="s">
        <v>1044</v>
      </c>
    </row>
    <row r="3446" spans="1:20" ht="95.1" customHeight="1" x14ac:dyDescent="0.25">
      <c r="A3446" s="121" t="s">
        <v>2280</v>
      </c>
      <c r="B3446" s="107">
        <v>2450</v>
      </c>
      <c r="C3446" s="107" t="s">
        <v>1496</v>
      </c>
      <c r="D3446" s="107" t="s">
        <v>3827</v>
      </c>
      <c r="E3446" s="36" t="s">
        <v>2636</v>
      </c>
      <c r="F3446" s="63">
        <v>1063479</v>
      </c>
      <c r="G3446" s="110" t="s">
        <v>3729</v>
      </c>
      <c r="H3446" s="45">
        <v>100</v>
      </c>
      <c r="I3446" s="107" t="s">
        <v>1044</v>
      </c>
      <c r="J3446" s="107" t="s">
        <v>1496</v>
      </c>
      <c r="K3446" s="107" t="s">
        <v>1044</v>
      </c>
      <c r="L3446" s="9">
        <v>8.14</v>
      </c>
      <c r="M3446" s="108">
        <v>814</v>
      </c>
      <c r="N3446" s="5">
        <v>15001002</v>
      </c>
      <c r="O3446" s="1" t="s">
        <v>1512</v>
      </c>
      <c r="P3446" s="107" t="s">
        <v>1496</v>
      </c>
      <c r="Q3446" s="107" t="s">
        <v>226</v>
      </c>
      <c r="R3446" s="16">
        <v>45536</v>
      </c>
      <c r="S3446" s="1" t="s">
        <v>2776</v>
      </c>
      <c r="T3446" s="62" t="s">
        <v>1044</v>
      </c>
    </row>
    <row r="3447" spans="1:20" ht="95.1" customHeight="1" x14ac:dyDescent="0.25">
      <c r="A3447" s="121" t="s">
        <v>2280</v>
      </c>
      <c r="B3447" s="107">
        <v>2450</v>
      </c>
      <c r="C3447" s="107" t="s">
        <v>1496</v>
      </c>
      <c r="D3447" s="107" t="s">
        <v>3828</v>
      </c>
      <c r="E3447" s="36" t="s">
        <v>2636</v>
      </c>
      <c r="F3447" s="63">
        <v>1063486</v>
      </c>
      <c r="G3447" s="110" t="s">
        <v>1636</v>
      </c>
      <c r="H3447" s="45">
        <v>100</v>
      </c>
      <c r="I3447" s="107" t="s">
        <v>1044</v>
      </c>
      <c r="J3447" s="107" t="s">
        <v>1496</v>
      </c>
      <c r="K3447" s="107" t="s">
        <v>1044</v>
      </c>
      <c r="L3447" s="9">
        <v>0.33</v>
      </c>
      <c r="M3447" s="108">
        <v>33</v>
      </c>
      <c r="N3447" s="5">
        <v>15001002</v>
      </c>
      <c r="O3447" s="1" t="s">
        <v>1512</v>
      </c>
      <c r="P3447" s="107" t="s">
        <v>1496</v>
      </c>
      <c r="Q3447" s="107" t="s">
        <v>226</v>
      </c>
      <c r="R3447" s="16">
        <v>45536</v>
      </c>
      <c r="S3447" s="1" t="s">
        <v>2776</v>
      </c>
      <c r="T3447" s="62" t="s">
        <v>1044</v>
      </c>
    </row>
    <row r="3448" spans="1:20" ht="95.1" customHeight="1" x14ac:dyDescent="0.25">
      <c r="A3448" s="121" t="s">
        <v>2280</v>
      </c>
      <c r="B3448" s="107">
        <v>2450</v>
      </c>
      <c r="C3448" s="107" t="s">
        <v>1496</v>
      </c>
      <c r="D3448" s="107" t="s">
        <v>3829</v>
      </c>
      <c r="E3448" s="36" t="s">
        <v>2636</v>
      </c>
      <c r="F3448" s="63">
        <v>1063487</v>
      </c>
      <c r="G3448" s="46" t="s">
        <v>1537</v>
      </c>
      <c r="H3448" s="45">
        <v>30</v>
      </c>
      <c r="I3448" s="107" t="s">
        <v>1044</v>
      </c>
      <c r="J3448" s="107" t="s">
        <v>1496</v>
      </c>
      <c r="K3448" s="107" t="s">
        <v>1044</v>
      </c>
      <c r="L3448" s="9">
        <v>19.86</v>
      </c>
      <c r="M3448" s="108">
        <v>595.79999999999995</v>
      </c>
      <c r="N3448" s="5">
        <v>15001002</v>
      </c>
      <c r="O3448" s="1" t="s">
        <v>1512</v>
      </c>
      <c r="P3448" s="107" t="s">
        <v>1496</v>
      </c>
      <c r="Q3448" s="107" t="s">
        <v>226</v>
      </c>
      <c r="R3448" s="16">
        <v>45536</v>
      </c>
      <c r="S3448" s="1" t="s">
        <v>2776</v>
      </c>
      <c r="T3448" s="62" t="s">
        <v>1044</v>
      </c>
    </row>
    <row r="3449" spans="1:20" ht="95.1" customHeight="1" x14ac:dyDescent="0.25">
      <c r="A3449" s="121" t="s">
        <v>2280</v>
      </c>
      <c r="B3449" s="107">
        <v>2450</v>
      </c>
      <c r="C3449" s="107" t="s">
        <v>1496</v>
      </c>
      <c r="D3449" s="107" t="s">
        <v>3830</v>
      </c>
      <c r="E3449" s="36" t="s">
        <v>2636</v>
      </c>
      <c r="F3449" s="63">
        <v>1063576</v>
      </c>
      <c r="G3449" s="110" t="s">
        <v>1636</v>
      </c>
      <c r="H3449" s="45">
        <v>20000</v>
      </c>
      <c r="I3449" s="107" t="s">
        <v>1044</v>
      </c>
      <c r="J3449" s="107" t="s">
        <v>1496</v>
      </c>
      <c r="K3449" s="107" t="s">
        <v>1044</v>
      </c>
      <c r="L3449" s="9">
        <v>0.53</v>
      </c>
      <c r="M3449" s="108">
        <v>10600</v>
      </c>
      <c r="N3449" s="5">
        <v>15001002</v>
      </c>
      <c r="O3449" s="1" t="s">
        <v>1512</v>
      </c>
      <c r="P3449" s="107" t="s">
        <v>1496</v>
      </c>
      <c r="Q3449" s="107" t="s">
        <v>226</v>
      </c>
      <c r="R3449" s="16">
        <v>45536</v>
      </c>
      <c r="S3449" s="1" t="s">
        <v>2776</v>
      </c>
      <c r="T3449" s="62" t="s">
        <v>1044</v>
      </c>
    </row>
    <row r="3450" spans="1:20" ht="95.1" customHeight="1" x14ac:dyDescent="0.25">
      <c r="A3450" s="121" t="s">
        <v>2280</v>
      </c>
      <c r="B3450" s="107">
        <v>2450</v>
      </c>
      <c r="C3450" s="107" t="s">
        <v>1496</v>
      </c>
      <c r="D3450" s="107" t="s">
        <v>3831</v>
      </c>
      <c r="E3450" s="36" t="s">
        <v>2636</v>
      </c>
      <c r="F3450" s="63">
        <v>1088234</v>
      </c>
      <c r="G3450" s="110" t="s">
        <v>2034</v>
      </c>
      <c r="H3450" s="45">
        <v>600</v>
      </c>
      <c r="I3450" s="107" t="s">
        <v>1044</v>
      </c>
      <c r="J3450" s="107" t="s">
        <v>1496</v>
      </c>
      <c r="K3450" s="107" t="s">
        <v>1044</v>
      </c>
      <c r="L3450" s="9">
        <v>8.52</v>
      </c>
      <c r="M3450" s="108">
        <v>5112</v>
      </c>
      <c r="N3450" s="5">
        <v>15001002</v>
      </c>
      <c r="O3450" s="1" t="s">
        <v>1512</v>
      </c>
      <c r="P3450" s="107" t="s">
        <v>1496</v>
      </c>
      <c r="Q3450" s="107" t="s">
        <v>226</v>
      </c>
      <c r="R3450" s="16">
        <v>45536</v>
      </c>
      <c r="S3450" s="1" t="s">
        <v>2776</v>
      </c>
      <c r="T3450" s="62" t="s">
        <v>1044</v>
      </c>
    </row>
    <row r="3451" spans="1:20" ht="95.1" customHeight="1" x14ac:dyDescent="0.25">
      <c r="A3451" s="121" t="s">
        <v>2280</v>
      </c>
      <c r="B3451" s="107">
        <v>2450</v>
      </c>
      <c r="C3451" s="107" t="s">
        <v>1496</v>
      </c>
      <c r="D3451" s="107" t="s">
        <v>3832</v>
      </c>
      <c r="E3451" s="36" t="s">
        <v>2636</v>
      </c>
      <c r="F3451" s="63">
        <v>1063527</v>
      </c>
      <c r="G3451" s="110" t="s">
        <v>2034</v>
      </c>
      <c r="H3451" s="45">
        <v>1000</v>
      </c>
      <c r="I3451" s="107" t="s">
        <v>1044</v>
      </c>
      <c r="J3451" s="107" t="s">
        <v>1496</v>
      </c>
      <c r="K3451" s="107" t="s">
        <v>1044</v>
      </c>
      <c r="L3451" s="9">
        <v>0.33</v>
      </c>
      <c r="M3451" s="108">
        <v>330</v>
      </c>
      <c r="N3451" s="5">
        <v>15001002</v>
      </c>
      <c r="O3451" s="1" t="s">
        <v>1512</v>
      </c>
      <c r="P3451" s="107" t="s">
        <v>1496</v>
      </c>
      <c r="Q3451" s="107" t="s">
        <v>226</v>
      </c>
      <c r="R3451" s="16">
        <v>45536</v>
      </c>
      <c r="S3451" s="1" t="s">
        <v>2776</v>
      </c>
      <c r="T3451" s="62" t="s">
        <v>1044</v>
      </c>
    </row>
    <row r="3452" spans="1:20" ht="95.1" customHeight="1" x14ac:dyDescent="0.25">
      <c r="A3452" s="121" t="s">
        <v>2280</v>
      </c>
      <c r="B3452" s="107">
        <v>2450</v>
      </c>
      <c r="C3452" s="107" t="s">
        <v>1496</v>
      </c>
      <c r="D3452" s="107" t="s">
        <v>3833</v>
      </c>
      <c r="E3452" s="36" t="s">
        <v>2636</v>
      </c>
      <c r="F3452" s="63">
        <v>1062706</v>
      </c>
      <c r="G3452" s="110" t="s">
        <v>1817</v>
      </c>
      <c r="H3452" s="45">
        <v>12</v>
      </c>
      <c r="I3452" s="107" t="s">
        <v>1044</v>
      </c>
      <c r="J3452" s="107" t="s">
        <v>1496</v>
      </c>
      <c r="K3452" s="107" t="s">
        <v>1044</v>
      </c>
      <c r="L3452" s="9">
        <v>5.62</v>
      </c>
      <c r="M3452" s="108">
        <v>67.44</v>
      </c>
      <c r="N3452" s="5">
        <v>15001002</v>
      </c>
      <c r="O3452" s="1" t="s">
        <v>1512</v>
      </c>
      <c r="P3452" s="107" t="s">
        <v>1496</v>
      </c>
      <c r="Q3452" s="107" t="s">
        <v>226</v>
      </c>
      <c r="R3452" s="16">
        <v>45536</v>
      </c>
      <c r="S3452" s="1" t="s">
        <v>2776</v>
      </c>
      <c r="T3452" s="62" t="s">
        <v>1044</v>
      </c>
    </row>
    <row r="3453" spans="1:20" ht="95.1" customHeight="1" x14ac:dyDescent="0.25">
      <c r="A3453" s="121" t="s">
        <v>2280</v>
      </c>
      <c r="B3453" s="107">
        <v>2450</v>
      </c>
      <c r="C3453" s="107" t="s">
        <v>1496</v>
      </c>
      <c r="D3453" s="107" t="s">
        <v>3834</v>
      </c>
      <c r="E3453" s="36" t="s">
        <v>2636</v>
      </c>
      <c r="F3453" s="63">
        <v>1073872</v>
      </c>
      <c r="G3453" s="110" t="s">
        <v>1817</v>
      </c>
      <c r="H3453" s="45">
        <v>1000</v>
      </c>
      <c r="I3453" s="107" t="s">
        <v>1044</v>
      </c>
      <c r="J3453" s="107" t="s">
        <v>1496</v>
      </c>
      <c r="K3453" s="107" t="s">
        <v>1044</v>
      </c>
      <c r="L3453" s="9">
        <v>5.68</v>
      </c>
      <c r="M3453" s="108">
        <v>5680</v>
      </c>
      <c r="N3453" s="5">
        <v>15001002</v>
      </c>
      <c r="O3453" s="1" t="s">
        <v>1512</v>
      </c>
      <c r="P3453" s="107" t="s">
        <v>1496</v>
      </c>
      <c r="Q3453" s="107" t="s">
        <v>226</v>
      </c>
      <c r="R3453" s="16">
        <v>45536</v>
      </c>
      <c r="S3453" s="1" t="s">
        <v>2776</v>
      </c>
      <c r="T3453" s="62" t="s">
        <v>1044</v>
      </c>
    </row>
    <row r="3454" spans="1:20" ht="95.1" customHeight="1" x14ac:dyDescent="0.25">
      <c r="A3454" s="121" t="s">
        <v>2280</v>
      </c>
      <c r="B3454" s="107">
        <v>2450</v>
      </c>
      <c r="C3454" s="107" t="s">
        <v>1496</v>
      </c>
      <c r="D3454" s="107" t="s">
        <v>3835</v>
      </c>
      <c r="E3454" s="36" t="s">
        <v>2636</v>
      </c>
      <c r="F3454" s="63">
        <v>1005748</v>
      </c>
      <c r="G3454" s="1" t="s">
        <v>44</v>
      </c>
      <c r="H3454" s="45">
        <v>8000</v>
      </c>
      <c r="I3454" s="107" t="s">
        <v>1044</v>
      </c>
      <c r="J3454" s="107" t="s">
        <v>1496</v>
      </c>
      <c r="K3454" s="107" t="s">
        <v>1044</v>
      </c>
      <c r="L3454" s="9">
        <v>8.7200000000000006</v>
      </c>
      <c r="M3454" s="108">
        <v>69760</v>
      </c>
      <c r="N3454" s="5">
        <v>15001002</v>
      </c>
      <c r="O3454" s="1" t="s">
        <v>1512</v>
      </c>
      <c r="P3454" s="107" t="s">
        <v>1496</v>
      </c>
      <c r="Q3454" s="107" t="s">
        <v>226</v>
      </c>
      <c r="R3454" s="16">
        <v>45536</v>
      </c>
      <c r="S3454" s="1" t="s">
        <v>2776</v>
      </c>
      <c r="T3454" s="62" t="s">
        <v>1044</v>
      </c>
    </row>
    <row r="3455" spans="1:20" ht="95.1" customHeight="1" x14ac:dyDescent="0.25">
      <c r="A3455" s="121" t="s">
        <v>2280</v>
      </c>
      <c r="B3455" s="107">
        <v>2450</v>
      </c>
      <c r="C3455" s="107" t="s">
        <v>1496</v>
      </c>
      <c r="D3455" s="107" t="s">
        <v>3836</v>
      </c>
      <c r="E3455" s="36" t="s">
        <v>2636</v>
      </c>
      <c r="F3455" s="63">
        <v>6531129000001</v>
      </c>
      <c r="G3455" s="110" t="s">
        <v>2034</v>
      </c>
      <c r="H3455" s="45">
        <v>200</v>
      </c>
      <c r="I3455" s="107" t="s">
        <v>1044</v>
      </c>
      <c r="J3455" s="107" t="s">
        <v>1496</v>
      </c>
      <c r="K3455" s="107" t="s">
        <v>1044</v>
      </c>
      <c r="L3455" s="9">
        <v>1.32</v>
      </c>
      <c r="M3455" s="108">
        <v>264</v>
      </c>
      <c r="N3455" s="5">
        <v>15001002</v>
      </c>
      <c r="O3455" s="1" t="s">
        <v>1512</v>
      </c>
      <c r="P3455" s="107" t="s">
        <v>1496</v>
      </c>
      <c r="Q3455" s="107" t="s">
        <v>226</v>
      </c>
      <c r="R3455" s="16">
        <v>45536</v>
      </c>
      <c r="S3455" s="1" t="s">
        <v>2776</v>
      </c>
      <c r="T3455" s="62" t="s">
        <v>1044</v>
      </c>
    </row>
    <row r="3456" spans="1:20" ht="95.1" customHeight="1" x14ac:dyDescent="0.25">
      <c r="A3456" s="121" t="s">
        <v>2280</v>
      </c>
      <c r="B3456" s="107">
        <v>2450</v>
      </c>
      <c r="C3456" s="107" t="s">
        <v>1496</v>
      </c>
      <c r="D3456" s="107" t="s">
        <v>3837</v>
      </c>
      <c r="E3456" s="36" t="s">
        <v>2636</v>
      </c>
      <c r="F3456" s="63">
        <v>1087674</v>
      </c>
      <c r="G3456" s="1" t="s">
        <v>44</v>
      </c>
      <c r="H3456" s="45">
        <v>50</v>
      </c>
      <c r="I3456" s="107" t="s">
        <v>1044</v>
      </c>
      <c r="J3456" s="107" t="s">
        <v>1496</v>
      </c>
      <c r="K3456" s="107" t="s">
        <v>1044</v>
      </c>
      <c r="L3456" s="9">
        <v>33.83</v>
      </c>
      <c r="M3456" s="108">
        <v>1691.5</v>
      </c>
      <c r="N3456" s="5">
        <v>15001002</v>
      </c>
      <c r="O3456" s="1" t="s">
        <v>1512</v>
      </c>
      <c r="P3456" s="107" t="s">
        <v>1496</v>
      </c>
      <c r="Q3456" s="107" t="s">
        <v>226</v>
      </c>
      <c r="R3456" s="16">
        <v>45536</v>
      </c>
      <c r="S3456" s="1" t="s">
        <v>2776</v>
      </c>
      <c r="T3456" s="62" t="s">
        <v>1044</v>
      </c>
    </row>
    <row r="3457" spans="1:20" ht="95.1" customHeight="1" x14ac:dyDescent="0.25">
      <c r="A3457" s="121" t="s">
        <v>2280</v>
      </c>
      <c r="B3457" s="107">
        <v>2450</v>
      </c>
      <c r="C3457" s="107" t="s">
        <v>1496</v>
      </c>
      <c r="D3457" s="107" t="s">
        <v>3838</v>
      </c>
      <c r="E3457" s="36" t="s">
        <v>2636</v>
      </c>
      <c r="F3457" s="63">
        <v>1062678</v>
      </c>
      <c r="G3457" s="110" t="s">
        <v>2034</v>
      </c>
      <c r="H3457" s="45">
        <v>200</v>
      </c>
      <c r="I3457" s="107" t="s">
        <v>1044</v>
      </c>
      <c r="J3457" s="107" t="s">
        <v>1496</v>
      </c>
      <c r="K3457" s="107" t="s">
        <v>1044</v>
      </c>
      <c r="L3457" s="9">
        <v>0.56000000000000005</v>
      </c>
      <c r="M3457" s="108">
        <v>112</v>
      </c>
      <c r="N3457" s="5">
        <v>15001002</v>
      </c>
      <c r="O3457" s="1" t="s">
        <v>1512</v>
      </c>
      <c r="P3457" s="107" t="s">
        <v>1496</v>
      </c>
      <c r="Q3457" s="107" t="s">
        <v>226</v>
      </c>
      <c r="R3457" s="16">
        <v>45536</v>
      </c>
      <c r="S3457" s="1" t="s">
        <v>2776</v>
      </c>
      <c r="T3457" s="62" t="s">
        <v>1044</v>
      </c>
    </row>
    <row r="3458" spans="1:20" ht="95.1" customHeight="1" x14ac:dyDescent="0.25">
      <c r="A3458" s="121" t="s">
        <v>2280</v>
      </c>
      <c r="B3458" s="107">
        <v>2450</v>
      </c>
      <c r="C3458" s="107" t="s">
        <v>1496</v>
      </c>
      <c r="D3458" s="107" t="s">
        <v>3839</v>
      </c>
      <c r="E3458" s="36" t="s">
        <v>2636</v>
      </c>
      <c r="F3458" s="63">
        <v>1080939</v>
      </c>
      <c r="G3458" s="1" t="s">
        <v>44</v>
      </c>
      <c r="H3458" s="45">
        <v>400</v>
      </c>
      <c r="I3458" s="107" t="s">
        <v>1044</v>
      </c>
      <c r="J3458" s="107" t="s">
        <v>1496</v>
      </c>
      <c r="K3458" s="107" t="s">
        <v>1044</v>
      </c>
      <c r="L3458" s="9">
        <v>4.82</v>
      </c>
      <c r="M3458" s="108">
        <v>1928</v>
      </c>
      <c r="N3458" s="5">
        <v>15001002</v>
      </c>
      <c r="O3458" s="1" t="s">
        <v>1512</v>
      </c>
      <c r="P3458" s="107" t="s">
        <v>1496</v>
      </c>
      <c r="Q3458" s="107" t="s">
        <v>226</v>
      </c>
      <c r="R3458" s="16">
        <v>45536</v>
      </c>
      <c r="S3458" s="1" t="s">
        <v>2776</v>
      </c>
      <c r="T3458" s="62" t="s">
        <v>1044</v>
      </c>
    </row>
    <row r="3459" spans="1:20" ht="95.1" customHeight="1" x14ac:dyDescent="0.25">
      <c r="A3459" s="121" t="s">
        <v>2280</v>
      </c>
      <c r="B3459" s="107">
        <v>2450</v>
      </c>
      <c r="C3459" s="107" t="s">
        <v>1496</v>
      </c>
      <c r="D3459" s="107" t="s">
        <v>3840</v>
      </c>
      <c r="E3459" s="36" t="s">
        <v>2636</v>
      </c>
      <c r="F3459" s="63">
        <v>1062994</v>
      </c>
      <c r="G3459" s="1" t="s">
        <v>44</v>
      </c>
      <c r="H3459" s="45">
        <v>400</v>
      </c>
      <c r="I3459" s="107" t="s">
        <v>1044</v>
      </c>
      <c r="J3459" s="107" t="s">
        <v>1496</v>
      </c>
      <c r="K3459" s="107" t="s">
        <v>1044</v>
      </c>
      <c r="L3459" s="9">
        <v>9.51</v>
      </c>
      <c r="M3459" s="108">
        <v>3804</v>
      </c>
      <c r="N3459" s="5">
        <v>15001002</v>
      </c>
      <c r="O3459" s="1" t="s">
        <v>1512</v>
      </c>
      <c r="P3459" s="107" t="s">
        <v>1496</v>
      </c>
      <c r="Q3459" s="107" t="s">
        <v>226</v>
      </c>
      <c r="R3459" s="16">
        <v>45536</v>
      </c>
      <c r="S3459" s="1" t="s">
        <v>2776</v>
      </c>
      <c r="T3459" s="62" t="s">
        <v>1044</v>
      </c>
    </row>
    <row r="3460" spans="1:20" ht="95.1" customHeight="1" x14ac:dyDescent="0.25">
      <c r="A3460" s="121" t="s">
        <v>2280</v>
      </c>
      <c r="B3460" s="107">
        <v>2450</v>
      </c>
      <c r="C3460" s="107" t="s">
        <v>1496</v>
      </c>
      <c r="D3460" s="107" t="s">
        <v>3841</v>
      </c>
      <c r="E3460" s="36" t="s">
        <v>2636</v>
      </c>
      <c r="F3460" s="63">
        <v>1062996</v>
      </c>
      <c r="G3460" s="110" t="s">
        <v>1817</v>
      </c>
      <c r="H3460" s="45">
        <v>50</v>
      </c>
      <c r="I3460" s="107" t="s">
        <v>1044</v>
      </c>
      <c r="J3460" s="107" t="s">
        <v>1496</v>
      </c>
      <c r="K3460" s="107" t="s">
        <v>1044</v>
      </c>
      <c r="L3460" s="9">
        <v>1.05</v>
      </c>
      <c r="M3460" s="108">
        <v>52.5</v>
      </c>
      <c r="N3460" s="5">
        <v>15001002</v>
      </c>
      <c r="O3460" s="1" t="s">
        <v>1512</v>
      </c>
      <c r="P3460" s="107" t="s">
        <v>1496</v>
      </c>
      <c r="Q3460" s="107" t="s">
        <v>226</v>
      </c>
      <c r="R3460" s="16">
        <v>45536</v>
      </c>
      <c r="S3460" s="1" t="s">
        <v>2776</v>
      </c>
      <c r="T3460" s="62" t="s">
        <v>1044</v>
      </c>
    </row>
    <row r="3461" spans="1:20" ht="95.1" customHeight="1" x14ac:dyDescent="0.25">
      <c r="A3461" s="121" t="s">
        <v>2280</v>
      </c>
      <c r="B3461" s="107">
        <v>2450</v>
      </c>
      <c r="C3461" s="107" t="s">
        <v>1496</v>
      </c>
      <c r="D3461" s="107" t="s">
        <v>3842</v>
      </c>
      <c r="E3461" s="36" t="s">
        <v>2636</v>
      </c>
      <c r="F3461" s="63">
        <v>1063000</v>
      </c>
      <c r="G3461" s="110" t="s">
        <v>2034</v>
      </c>
      <c r="H3461" s="45">
        <v>200</v>
      </c>
      <c r="I3461" s="107" t="s">
        <v>1044</v>
      </c>
      <c r="J3461" s="107" t="s">
        <v>1496</v>
      </c>
      <c r="K3461" s="107" t="s">
        <v>1044</v>
      </c>
      <c r="L3461" s="9">
        <v>1.1100000000000001</v>
      </c>
      <c r="M3461" s="108">
        <v>222</v>
      </c>
      <c r="N3461" s="5">
        <v>15001002</v>
      </c>
      <c r="O3461" s="1" t="s">
        <v>1512</v>
      </c>
      <c r="P3461" s="107" t="s">
        <v>1496</v>
      </c>
      <c r="Q3461" s="107" t="s">
        <v>226</v>
      </c>
      <c r="R3461" s="16">
        <v>45536</v>
      </c>
      <c r="S3461" s="1" t="s">
        <v>2776</v>
      </c>
      <c r="T3461" s="62" t="s">
        <v>1044</v>
      </c>
    </row>
    <row r="3462" spans="1:20" ht="95.1" customHeight="1" x14ac:dyDescent="0.25">
      <c r="A3462" s="121" t="s">
        <v>2280</v>
      </c>
      <c r="B3462" s="107">
        <v>2450</v>
      </c>
      <c r="C3462" s="107" t="s">
        <v>1496</v>
      </c>
      <c r="D3462" s="107" t="s">
        <v>3174</v>
      </c>
      <c r="E3462" s="36" t="s">
        <v>2636</v>
      </c>
      <c r="F3462" s="63">
        <v>1080902</v>
      </c>
      <c r="G3462" s="1" t="s">
        <v>44</v>
      </c>
      <c r="H3462" s="45">
        <v>1200</v>
      </c>
      <c r="I3462" s="107" t="s">
        <v>1044</v>
      </c>
      <c r="J3462" s="107" t="s">
        <v>1496</v>
      </c>
      <c r="K3462" s="107" t="s">
        <v>1044</v>
      </c>
      <c r="L3462" s="9">
        <v>5.86</v>
      </c>
      <c r="M3462" s="108">
        <v>7032</v>
      </c>
      <c r="N3462" s="5">
        <v>15001002</v>
      </c>
      <c r="O3462" s="1" t="s">
        <v>1512</v>
      </c>
      <c r="P3462" s="107" t="s">
        <v>1496</v>
      </c>
      <c r="Q3462" s="107" t="s">
        <v>226</v>
      </c>
      <c r="R3462" s="16">
        <v>45536</v>
      </c>
      <c r="S3462" s="1" t="s">
        <v>2776</v>
      </c>
      <c r="T3462" s="62" t="s">
        <v>1044</v>
      </c>
    </row>
    <row r="3463" spans="1:20" ht="95.1" customHeight="1" x14ac:dyDescent="0.25">
      <c r="A3463" s="121" t="s">
        <v>2280</v>
      </c>
      <c r="B3463" s="107">
        <v>2450</v>
      </c>
      <c r="C3463" s="107" t="s">
        <v>1496</v>
      </c>
      <c r="D3463" s="107" t="s">
        <v>3177</v>
      </c>
      <c r="E3463" s="36" t="s">
        <v>2636</v>
      </c>
      <c r="F3463" s="63">
        <v>1082836</v>
      </c>
      <c r="G3463" s="110" t="s">
        <v>2034</v>
      </c>
      <c r="H3463" s="45">
        <v>400</v>
      </c>
      <c r="I3463" s="107" t="s">
        <v>1044</v>
      </c>
      <c r="J3463" s="107" t="s">
        <v>1496</v>
      </c>
      <c r="K3463" s="107" t="s">
        <v>1044</v>
      </c>
      <c r="L3463" s="9">
        <v>27.67</v>
      </c>
      <c r="M3463" s="108">
        <v>11068</v>
      </c>
      <c r="N3463" s="5">
        <v>15001002</v>
      </c>
      <c r="O3463" s="1" t="s">
        <v>1512</v>
      </c>
      <c r="P3463" s="107" t="s">
        <v>1496</v>
      </c>
      <c r="Q3463" s="107" t="s">
        <v>226</v>
      </c>
      <c r="R3463" s="16">
        <v>45536</v>
      </c>
      <c r="S3463" s="1" t="s">
        <v>2776</v>
      </c>
      <c r="T3463" s="62" t="s">
        <v>1044</v>
      </c>
    </row>
    <row r="3464" spans="1:20" ht="95.1" customHeight="1" x14ac:dyDescent="0.25">
      <c r="A3464" s="121" t="s">
        <v>2280</v>
      </c>
      <c r="B3464" s="107">
        <v>2450</v>
      </c>
      <c r="C3464" s="107" t="s">
        <v>1496</v>
      </c>
      <c r="D3464" s="107" t="s">
        <v>3843</v>
      </c>
      <c r="E3464" s="36" t="s">
        <v>2636</v>
      </c>
      <c r="F3464" s="63">
        <v>1088254</v>
      </c>
      <c r="G3464" s="110" t="s">
        <v>1817</v>
      </c>
      <c r="H3464" s="45">
        <v>50</v>
      </c>
      <c r="I3464" s="107" t="s">
        <v>1044</v>
      </c>
      <c r="J3464" s="107" t="s">
        <v>1496</v>
      </c>
      <c r="K3464" s="107" t="s">
        <v>1044</v>
      </c>
      <c r="L3464" s="9">
        <v>14.37</v>
      </c>
      <c r="M3464" s="108">
        <v>718.5</v>
      </c>
      <c r="N3464" s="5">
        <v>15001002</v>
      </c>
      <c r="O3464" s="1" t="s">
        <v>1512</v>
      </c>
      <c r="P3464" s="107" t="s">
        <v>1496</v>
      </c>
      <c r="Q3464" s="107" t="s">
        <v>226</v>
      </c>
      <c r="R3464" s="16">
        <v>45536</v>
      </c>
      <c r="S3464" s="1" t="s">
        <v>2776</v>
      </c>
      <c r="T3464" s="62" t="s">
        <v>1044</v>
      </c>
    </row>
    <row r="3465" spans="1:20" ht="95.1" customHeight="1" x14ac:dyDescent="0.25">
      <c r="A3465" s="121" t="s">
        <v>2280</v>
      </c>
      <c r="B3465" s="107">
        <v>2450</v>
      </c>
      <c r="C3465" s="107" t="s">
        <v>1496</v>
      </c>
      <c r="D3465" s="107" t="s">
        <v>3844</v>
      </c>
      <c r="E3465" s="36" t="s">
        <v>2636</v>
      </c>
      <c r="F3465" s="63">
        <v>1088257</v>
      </c>
      <c r="G3465" s="110" t="s">
        <v>1817</v>
      </c>
      <c r="H3465" s="45">
        <v>24</v>
      </c>
      <c r="I3465" s="107" t="s">
        <v>1044</v>
      </c>
      <c r="J3465" s="107" t="s">
        <v>1496</v>
      </c>
      <c r="K3465" s="107" t="s">
        <v>1044</v>
      </c>
      <c r="L3465" s="9">
        <v>18.079999999999998</v>
      </c>
      <c r="M3465" s="108">
        <v>433.92</v>
      </c>
      <c r="N3465" s="5">
        <v>15001002</v>
      </c>
      <c r="O3465" s="1" t="s">
        <v>1512</v>
      </c>
      <c r="P3465" s="107" t="s">
        <v>1496</v>
      </c>
      <c r="Q3465" s="107" t="s">
        <v>226</v>
      </c>
      <c r="R3465" s="16">
        <v>45536</v>
      </c>
      <c r="S3465" s="1" t="s">
        <v>2776</v>
      </c>
      <c r="T3465" s="62" t="s">
        <v>1044</v>
      </c>
    </row>
    <row r="3466" spans="1:20" ht="95.1" customHeight="1" x14ac:dyDescent="0.25">
      <c r="A3466" s="121" t="s">
        <v>2280</v>
      </c>
      <c r="B3466" s="107">
        <v>2450</v>
      </c>
      <c r="C3466" s="107" t="s">
        <v>1496</v>
      </c>
      <c r="D3466" s="107" t="s">
        <v>3845</v>
      </c>
      <c r="E3466" s="36" t="s">
        <v>2636</v>
      </c>
      <c r="F3466" s="63">
        <v>1073898</v>
      </c>
      <c r="G3466" s="1" t="s">
        <v>44</v>
      </c>
      <c r="H3466" s="45">
        <v>50</v>
      </c>
      <c r="I3466" s="107" t="s">
        <v>1044</v>
      </c>
      <c r="J3466" s="107" t="s">
        <v>1496</v>
      </c>
      <c r="K3466" s="107" t="s">
        <v>1044</v>
      </c>
      <c r="L3466" s="9">
        <v>15.32</v>
      </c>
      <c r="M3466" s="108">
        <v>766</v>
      </c>
      <c r="N3466" s="5">
        <v>15001002</v>
      </c>
      <c r="O3466" s="1" t="s">
        <v>1512</v>
      </c>
      <c r="P3466" s="107" t="s">
        <v>1496</v>
      </c>
      <c r="Q3466" s="107" t="s">
        <v>226</v>
      </c>
      <c r="R3466" s="16">
        <v>45536</v>
      </c>
      <c r="S3466" s="1" t="s">
        <v>2776</v>
      </c>
      <c r="T3466" s="62" t="s">
        <v>1044</v>
      </c>
    </row>
    <row r="3467" spans="1:20" ht="95.1" customHeight="1" x14ac:dyDescent="0.25">
      <c r="A3467" s="121" t="s">
        <v>2280</v>
      </c>
      <c r="B3467" s="107">
        <v>2450</v>
      </c>
      <c r="C3467" s="107" t="s">
        <v>1496</v>
      </c>
      <c r="D3467" s="107" t="s">
        <v>3846</v>
      </c>
      <c r="E3467" s="36" t="s">
        <v>2636</v>
      </c>
      <c r="F3467" s="63">
        <v>1063115</v>
      </c>
      <c r="G3467" s="110" t="s">
        <v>1817</v>
      </c>
      <c r="H3467" s="45">
        <v>150</v>
      </c>
      <c r="I3467" s="107" t="s">
        <v>1044</v>
      </c>
      <c r="J3467" s="107" t="s">
        <v>1496</v>
      </c>
      <c r="K3467" s="107" t="s">
        <v>1044</v>
      </c>
      <c r="L3467" s="9">
        <v>7.73</v>
      </c>
      <c r="M3467" s="108">
        <v>1159.5</v>
      </c>
      <c r="N3467" s="5">
        <v>15001002</v>
      </c>
      <c r="O3467" s="1" t="s">
        <v>1512</v>
      </c>
      <c r="P3467" s="107" t="s">
        <v>1496</v>
      </c>
      <c r="Q3467" s="107" t="s">
        <v>226</v>
      </c>
      <c r="R3467" s="16">
        <v>45536</v>
      </c>
      <c r="S3467" s="1" t="s">
        <v>2776</v>
      </c>
      <c r="T3467" s="62" t="s">
        <v>1044</v>
      </c>
    </row>
    <row r="3468" spans="1:20" ht="95.1" customHeight="1" x14ac:dyDescent="0.25">
      <c r="A3468" s="121" t="s">
        <v>2280</v>
      </c>
      <c r="B3468" s="107">
        <v>2450</v>
      </c>
      <c r="C3468" s="107" t="s">
        <v>1496</v>
      </c>
      <c r="D3468" s="107" t="s">
        <v>3178</v>
      </c>
      <c r="E3468" s="36" t="s">
        <v>2636</v>
      </c>
      <c r="F3468" s="63">
        <v>1063137</v>
      </c>
      <c r="G3468" s="110" t="s">
        <v>2034</v>
      </c>
      <c r="H3468" s="45">
        <v>200</v>
      </c>
      <c r="I3468" s="107" t="s">
        <v>1044</v>
      </c>
      <c r="J3468" s="107" t="s">
        <v>1496</v>
      </c>
      <c r="K3468" s="107" t="s">
        <v>1044</v>
      </c>
      <c r="L3468" s="9">
        <v>0.57999999999999996</v>
      </c>
      <c r="M3468" s="108">
        <v>116</v>
      </c>
      <c r="N3468" s="5">
        <v>15001002</v>
      </c>
      <c r="O3468" s="1" t="s">
        <v>1512</v>
      </c>
      <c r="P3468" s="107" t="s">
        <v>1496</v>
      </c>
      <c r="Q3468" s="107" t="s">
        <v>226</v>
      </c>
      <c r="R3468" s="16">
        <v>45536</v>
      </c>
      <c r="S3468" s="1" t="s">
        <v>2776</v>
      </c>
      <c r="T3468" s="62" t="s">
        <v>1044</v>
      </c>
    </row>
    <row r="3469" spans="1:20" ht="95.1" customHeight="1" x14ac:dyDescent="0.25">
      <c r="A3469" s="121" t="s">
        <v>2280</v>
      </c>
      <c r="B3469" s="107">
        <v>2450</v>
      </c>
      <c r="C3469" s="107" t="s">
        <v>1496</v>
      </c>
      <c r="D3469" s="107" t="s">
        <v>3847</v>
      </c>
      <c r="E3469" s="36" t="s">
        <v>2636</v>
      </c>
      <c r="F3469" s="63">
        <v>1063141</v>
      </c>
      <c r="G3469" s="110" t="s">
        <v>2034</v>
      </c>
      <c r="H3469" s="45">
        <v>200</v>
      </c>
      <c r="I3469" s="107" t="s">
        <v>1044</v>
      </c>
      <c r="J3469" s="107" t="s">
        <v>1496</v>
      </c>
      <c r="K3469" s="107" t="s">
        <v>1044</v>
      </c>
      <c r="L3469" s="9">
        <v>2.11</v>
      </c>
      <c r="M3469" s="108">
        <v>422</v>
      </c>
      <c r="N3469" s="5">
        <v>15001002</v>
      </c>
      <c r="O3469" s="1" t="s">
        <v>1512</v>
      </c>
      <c r="P3469" s="107" t="s">
        <v>1496</v>
      </c>
      <c r="Q3469" s="107" t="s">
        <v>226</v>
      </c>
      <c r="R3469" s="16">
        <v>45536</v>
      </c>
      <c r="S3469" s="1" t="s">
        <v>2776</v>
      </c>
      <c r="T3469" s="62" t="s">
        <v>1044</v>
      </c>
    </row>
    <row r="3470" spans="1:20" ht="95.1" customHeight="1" x14ac:dyDescent="0.25">
      <c r="A3470" s="121" t="s">
        <v>2280</v>
      </c>
      <c r="B3470" s="107">
        <v>2450</v>
      </c>
      <c r="C3470" s="107" t="s">
        <v>1496</v>
      </c>
      <c r="D3470" s="107" t="s">
        <v>3848</v>
      </c>
      <c r="E3470" s="36" t="s">
        <v>2636</v>
      </c>
      <c r="F3470" s="63">
        <v>1082878</v>
      </c>
      <c r="G3470" s="1" t="s">
        <v>44</v>
      </c>
      <c r="H3470" s="45">
        <v>100</v>
      </c>
      <c r="I3470" s="107" t="s">
        <v>1044</v>
      </c>
      <c r="J3470" s="107" t="s">
        <v>1496</v>
      </c>
      <c r="K3470" s="107" t="s">
        <v>1044</v>
      </c>
      <c r="L3470" s="9">
        <v>4.04</v>
      </c>
      <c r="M3470" s="108">
        <v>404</v>
      </c>
      <c r="N3470" s="5">
        <v>15001002</v>
      </c>
      <c r="O3470" s="1" t="s">
        <v>1512</v>
      </c>
      <c r="P3470" s="107" t="s">
        <v>1496</v>
      </c>
      <c r="Q3470" s="107" t="s">
        <v>226</v>
      </c>
      <c r="R3470" s="16">
        <v>45536</v>
      </c>
      <c r="S3470" s="1" t="s">
        <v>2776</v>
      </c>
      <c r="T3470" s="62" t="s">
        <v>1044</v>
      </c>
    </row>
    <row r="3471" spans="1:20" ht="95.1" customHeight="1" x14ac:dyDescent="0.25">
      <c r="A3471" s="121" t="s">
        <v>2280</v>
      </c>
      <c r="B3471" s="107">
        <v>2450</v>
      </c>
      <c r="C3471" s="107" t="s">
        <v>1496</v>
      </c>
      <c r="D3471" s="107" t="s">
        <v>3849</v>
      </c>
      <c r="E3471" s="36" t="s">
        <v>2636</v>
      </c>
      <c r="F3471" s="63">
        <v>1085841</v>
      </c>
      <c r="G3471" s="1" t="s">
        <v>44</v>
      </c>
      <c r="H3471" s="45">
        <v>120</v>
      </c>
      <c r="I3471" s="107" t="s">
        <v>1044</v>
      </c>
      <c r="J3471" s="107" t="s">
        <v>1496</v>
      </c>
      <c r="K3471" s="107" t="s">
        <v>1044</v>
      </c>
      <c r="L3471" s="9">
        <v>2.7</v>
      </c>
      <c r="M3471" s="108">
        <v>324</v>
      </c>
      <c r="N3471" s="5">
        <v>15001002</v>
      </c>
      <c r="O3471" s="1" t="s">
        <v>1512</v>
      </c>
      <c r="P3471" s="107" t="s">
        <v>1496</v>
      </c>
      <c r="Q3471" s="107" t="s">
        <v>226</v>
      </c>
      <c r="R3471" s="16">
        <v>45536</v>
      </c>
      <c r="S3471" s="1" t="s">
        <v>2776</v>
      </c>
      <c r="T3471" s="62" t="s">
        <v>1044</v>
      </c>
    </row>
    <row r="3472" spans="1:20" ht="95.1" customHeight="1" x14ac:dyDescent="0.25">
      <c r="A3472" s="121" t="s">
        <v>2280</v>
      </c>
      <c r="B3472" s="107">
        <v>2450</v>
      </c>
      <c r="C3472" s="107" t="s">
        <v>1496</v>
      </c>
      <c r="D3472" s="107" t="s">
        <v>3850</v>
      </c>
      <c r="E3472" s="36" t="s">
        <v>2636</v>
      </c>
      <c r="F3472" s="63">
        <v>1080920</v>
      </c>
      <c r="G3472" s="1" t="s">
        <v>44</v>
      </c>
      <c r="H3472" s="45">
        <v>120</v>
      </c>
      <c r="I3472" s="107" t="s">
        <v>1044</v>
      </c>
      <c r="J3472" s="107" t="s">
        <v>1496</v>
      </c>
      <c r="K3472" s="107" t="s">
        <v>1044</v>
      </c>
      <c r="L3472" s="9">
        <v>4.09</v>
      </c>
      <c r="M3472" s="108">
        <v>490.8</v>
      </c>
      <c r="N3472" s="5">
        <v>15001002</v>
      </c>
      <c r="O3472" s="1" t="s">
        <v>1512</v>
      </c>
      <c r="P3472" s="107" t="s">
        <v>1496</v>
      </c>
      <c r="Q3472" s="107" t="s">
        <v>226</v>
      </c>
      <c r="R3472" s="16">
        <v>45536</v>
      </c>
      <c r="S3472" s="1" t="s">
        <v>2776</v>
      </c>
      <c r="T3472" s="62" t="s">
        <v>1044</v>
      </c>
    </row>
    <row r="3473" spans="1:20" ht="95.1" customHeight="1" x14ac:dyDescent="0.25">
      <c r="A3473" s="121" t="s">
        <v>2280</v>
      </c>
      <c r="B3473" s="107">
        <v>2450</v>
      </c>
      <c r="C3473" s="107" t="s">
        <v>1496</v>
      </c>
      <c r="D3473" s="107" t="s">
        <v>3851</v>
      </c>
      <c r="E3473" s="36" t="s">
        <v>2636</v>
      </c>
      <c r="F3473" s="63">
        <v>1080921</v>
      </c>
      <c r="G3473" s="1" t="s">
        <v>44</v>
      </c>
      <c r="H3473" s="45">
        <v>300</v>
      </c>
      <c r="I3473" s="107" t="s">
        <v>1044</v>
      </c>
      <c r="J3473" s="107" t="s">
        <v>1496</v>
      </c>
      <c r="K3473" s="107" t="s">
        <v>1044</v>
      </c>
      <c r="L3473" s="9">
        <v>4.04</v>
      </c>
      <c r="M3473" s="108">
        <v>1212</v>
      </c>
      <c r="N3473" s="5">
        <v>15001002</v>
      </c>
      <c r="O3473" s="1" t="s">
        <v>1512</v>
      </c>
      <c r="P3473" s="107" t="s">
        <v>1496</v>
      </c>
      <c r="Q3473" s="107" t="s">
        <v>226</v>
      </c>
      <c r="R3473" s="16">
        <v>45536</v>
      </c>
      <c r="S3473" s="1" t="s">
        <v>2776</v>
      </c>
      <c r="T3473" s="62" t="s">
        <v>1044</v>
      </c>
    </row>
    <row r="3474" spans="1:20" ht="95.1" customHeight="1" x14ac:dyDescent="0.25">
      <c r="A3474" s="121" t="s">
        <v>2280</v>
      </c>
      <c r="B3474" s="107">
        <v>2450</v>
      </c>
      <c r="C3474" s="107" t="s">
        <v>1496</v>
      </c>
      <c r="D3474" s="107" t="s">
        <v>3179</v>
      </c>
      <c r="E3474" s="36" t="s">
        <v>2636</v>
      </c>
      <c r="F3474" s="63">
        <v>60167</v>
      </c>
      <c r="G3474" s="1" t="s">
        <v>44</v>
      </c>
      <c r="H3474" s="45">
        <v>48</v>
      </c>
      <c r="I3474" s="107" t="s">
        <v>1044</v>
      </c>
      <c r="J3474" s="107" t="s">
        <v>1496</v>
      </c>
      <c r="K3474" s="107" t="s">
        <v>1044</v>
      </c>
      <c r="L3474" s="9">
        <v>3.38</v>
      </c>
      <c r="M3474" s="108">
        <v>162.24</v>
      </c>
      <c r="N3474" s="5">
        <v>15001002</v>
      </c>
      <c r="O3474" s="1" t="s">
        <v>1512</v>
      </c>
      <c r="P3474" s="107" t="s">
        <v>1496</v>
      </c>
      <c r="Q3474" s="107" t="s">
        <v>226</v>
      </c>
      <c r="R3474" s="16">
        <v>45536</v>
      </c>
      <c r="S3474" s="1" t="s">
        <v>2776</v>
      </c>
      <c r="T3474" s="62" t="s">
        <v>1044</v>
      </c>
    </row>
    <row r="3475" spans="1:20" ht="95.1" customHeight="1" x14ac:dyDescent="0.25">
      <c r="A3475" s="121" t="s">
        <v>2280</v>
      </c>
      <c r="B3475" s="107">
        <v>2450</v>
      </c>
      <c r="C3475" s="107" t="s">
        <v>1496</v>
      </c>
      <c r="D3475" s="107" t="s">
        <v>3852</v>
      </c>
      <c r="E3475" s="36" t="s">
        <v>2636</v>
      </c>
      <c r="F3475" s="63">
        <v>1090212</v>
      </c>
      <c r="G3475" s="1" t="s">
        <v>44</v>
      </c>
      <c r="H3475" s="45">
        <v>50</v>
      </c>
      <c r="I3475" s="107" t="s">
        <v>1044</v>
      </c>
      <c r="J3475" s="107" t="s">
        <v>1496</v>
      </c>
      <c r="K3475" s="107" t="s">
        <v>1044</v>
      </c>
      <c r="L3475" s="9">
        <v>6.68</v>
      </c>
      <c r="M3475" s="108">
        <v>334</v>
      </c>
      <c r="N3475" s="5">
        <v>15001002</v>
      </c>
      <c r="O3475" s="1" t="s">
        <v>1512</v>
      </c>
      <c r="P3475" s="107" t="s">
        <v>1496</v>
      </c>
      <c r="Q3475" s="107" t="s">
        <v>226</v>
      </c>
      <c r="R3475" s="16">
        <v>45536</v>
      </c>
      <c r="S3475" s="1" t="s">
        <v>2776</v>
      </c>
      <c r="T3475" s="62" t="s">
        <v>1044</v>
      </c>
    </row>
    <row r="3476" spans="1:20" ht="95.1" customHeight="1" x14ac:dyDescent="0.25">
      <c r="A3476" s="121" t="s">
        <v>2280</v>
      </c>
      <c r="B3476" s="107">
        <v>2450</v>
      </c>
      <c r="C3476" s="107" t="s">
        <v>1496</v>
      </c>
      <c r="D3476" s="107" t="s">
        <v>3853</v>
      </c>
      <c r="E3476" s="36" t="s">
        <v>2636</v>
      </c>
      <c r="F3476" s="63">
        <v>1080943</v>
      </c>
      <c r="G3476" s="110" t="s">
        <v>1544</v>
      </c>
      <c r="H3476" s="45">
        <v>60000</v>
      </c>
      <c r="I3476" s="107" t="s">
        <v>1044</v>
      </c>
      <c r="J3476" s="107" t="s">
        <v>1496</v>
      </c>
      <c r="K3476" s="107" t="s">
        <v>1044</v>
      </c>
      <c r="L3476" s="9">
        <v>0.28000000000000003</v>
      </c>
      <c r="M3476" s="108">
        <v>16800</v>
      </c>
      <c r="N3476" s="5">
        <v>15001002</v>
      </c>
      <c r="O3476" s="1" t="s">
        <v>1512</v>
      </c>
      <c r="P3476" s="107" t="s">
        <v>1496</v>
      </c>
      <c r="Q3476" s="107" t="s">
        <v>226</v>
      </c>
      <c r="R3476" s="16">
        <v>45536</v>
      </c>
      <c r="S3476" s="1" t="s">
        <v>2776</v>
      </c>
      <c r="T3476" s="62" t="s">
        <v>1044</v>
      </c>
    </row>
    <row r="3477" spans="1:20" ht="95.1" customHeight="1" x14ac:dyDescent="0.25">
      <c r="A3477" s="121" t="s">
        <v>2280</v>
      </c>
      <c r="B3477" s="107">
        <v>2450</v>
      </c>
      <c r="C3477" s="107" t="s">
        <v>1496</v>
      </c>
      <c r="D3477" s="107" t="s">
        <v>3854</v>
      </c>
      <c r="E3477" s="36" t="s">
        <v>2636</v>
      </c>
      <c r="F3477" s="63">
        <v>1062703</v>
      </c>
      <c r="G3477" s="110" t="s">
        <v>1636</v>
      </c>
      <c r="H3477" s="45">
        <v>150000</v>
      </c>
      <c r="I3477" s="107" t="s">
        <v>1044</v>
      </c>
      <c r="J3477" s="107" t="s">
        <v>1496</v>
      </c>
      <c r="K3477" s="107" t="s">
        <v>1044</v>
      </c>
      <c r="L3477" s="9">
        <v>0.68</v>
      </c>
      <c r="M3477" s="108">
        <v>102000</v>
      </c>
      <c r="N3477" s="5">
        <v>15001002</v>
      </c>
      <c r="O3477" s="1" t="s">
        <v>1512</v>
      </c>
      <c r="P3477" s="107" t="s">
        <v>1496</v>
      </c>
      <c r="Q3477" s="107" t="s">
        <v>226</v>
      </c>
      <c r="R3477" s="16">
        <v>45536</v>
      </c>
      <c r="S3477" s="1" t="s">
        <v>2776</v>
      </c>
      <c r="T3477" s="62" t="s">
        <v>1044</v>
      </c>
    </row>
    <row r="3478" spans="1:20" ht="95.1" customHeight="1" x14ac:dyDescent="0.25">
      <c r="A3478" s="121" t="s">
        <v>2280</v>
      </c>
      <c r="B3478" s="107">
        <v>2450</v>
      </c>
      <c r="C3478" s="107" t="s">
        <v>1496</v>
      </c>
      <c r="D3478" s="107" t="s">
        <v>3855</v>
      </c>
      <c r="E3478" s="36" t="s">
        <v>2636</v>
      </c>
      <c r="F3478" s="63">
        <v>1012502</v>
      </c>
      <c r="G3478" s="110" t="s">
        <v>1636</v>
      </c>
      <c r="H3478" s="45">
        <v>3000</v>
      </c>
      <c r="I3478" s="107" t="s">
        <v>1044</v>
      </c>
      <c r="J3478" s="107" t="s">
        <v>1496</v>
      </c>
      <c r="K3478" s="107" t="s">
        <v>1044</v>
      </c>
      <c r="L3478" s="9">
        <v>0.13</v>
      </c>
      <c r="M3478" s="108">
        <v>390</v>
      </c>
      <c r="N3478" s="5">
        <v>15001002</v>
      </c>
      <c r="O3478" s="1" t="s">
        <v>1512</v>
      </c>
      <c r="P3478" s="107" t="s">
        <v>1496</v>
      </c>
      <c r="Q3478" s="107" t="s">
        <v>226</v>
      </c>
      <c r="R3478" s="16">
        <v>45536</v>
      </c>
      <c r="S3478" s="1" t="s">
        <v>2776</v>
      </c>
      <c r="T3478" s="62" t="s">
        <v>1044</v>
      </c>
    </row>
    <row r="3479" spans="1:20" ht="95.1" customHeight="1" x14ac:dyDescent="0.25">
      <c r="A3479" s="121" t="s">
        <v>2280</v>
      </c>
      <c r="B3479" s="107">
        <v>2450</v>
      </c>
      <c r="C3479" s="107" t="s">
        <v>1496</v>
      </c>
      <c r="D3479" s="107" t="s">
        <v>3856</v>
      </c>
      <c r="E3479" s="36" t="s">
        <v>2636</v>
      </c>
      <c r="F3479" s="63">
        <v>1012880</v>
      </c>
      <c r="G3479" s="110" t="s">
        <v>1636</v>
      </c>
      <c r="H3479" s="45">
        <v>10000</v>
      </c>
      <c r="I3479" s="107" t="s">
        <v>1044</v>
      </c>
      <c r="J3479" s="107" t="s">
        <v>1496</v>
      </c>
      <c r="K3479" s="107" t="s">
        <v>1044</v>
      </c>
      <c r="L3479" s="9">
        <v>0.09</v>
      </c>
      <c r="M3479" s="108">
        <v>900</v>
      </c>
      <c r="N3479" s="5">
        <v>15001002</v>
      </c>
      <c r="O3479" s="1" t="s">
        <v>1512</v>
      </c>
      <c r="P3479" s="107" t="s">
        <v>1496</v>
      </c>
      <c r="Q3479" s="107" t="s">
        <v>226</v>
      </c>
      <c r="R3479" s="16">
        <v>45536</v>
      </c>
      <c r="S3479" s="1" t="s">
        <v>2776</v>
      </c>
      <c r="T3479" s="62" t="s">
        <v>1044</v>
      </c>
    </row>
    <row r="3480" spans="1:20" ht="95.1" customHeight="1" x14ac:dyDescent="0.25">
      <c r="A3480" s="121" t="s">
        <v>2280</v>
      </c>
      <c r="B3480" s="107">
        <v>2450</v>
      </c>
      <c r="C3480" s="107" t="s">
        <v>1496</v>
      </c>
      <c r="D3480" s="107" t="s">
        <v>3857</v>
      </c>
      <c r="E3480" s="36" t="s">
        <v>2636</v>
      </c>
      <c r="F3480" s="63">
        <v>6531107000001</v>
      </c>
      <c r="G3480" s="110" t="s">
        <v>1636</v>
      </c>
      <c r="H3480" s="45">
        <v>4000</v>
      </c>
      <c r="I3480" s="107" t="s">
        <v>1044</v>
      </c>
      <c r="J3480" s="107" t="s">
        <v>1496</v>
      </c>
      <c r="K3480" s="107" t="s">
        <v>1044</v>
      </c>
      <c r="L3480" s="9">
        <v>1.85</v>
      </c>
      <c r="M3480" s="108">
        <v>7400</v>
      </c>
      <c r="N3480" s="5">
        <v>15001002</v>
      </c>
      <c r="O3480" s="1" t="s">
        <v>1512</v>
      </c>
      <c r="P3480" s="107" t="s">
        <v>1496</v>
      </c>
      <c r="Q3480" s="107" t="s">
        <v>226</v>
      </c>
      <c r="R3480" s="16">
        <v>45536</v>
      </c>
      <c r="S3480" s="1" t="s">
        <v>2776</v>
      </c>
      <c r="T3480" s="62" t="s">
        <v>1044</v>
      </c>
    </row>
    <row r="3481" spans="1:20" ht="95.1" customHeight="1" x14ac:dyDescent="0.25">
      <c r="A3481" s="121" t="s">
        <v>2280</v>
      </c>
      <c r="B3481" s="107">
        <v>2450</v>
      </c>
      <c r="C3481" s="107" t="s">
        <v>1496</v>
      </c>
      <c r="D3481" s="107" t="s">
        <v>3858</v>
      </c>
      <c r="E3481" s="36" t="s">
        <v>2636</v>
      </c>
      <c r="F3481" s="63">
        <v>6531140500003</v>
      </c>
      <c r="G3481" s="110" t="s">
        <v>2034</v>
      </c>
      <c r="H3481" s="45">
        <v>500</v>
      </c>
      <c r="I3481" s="107" t="s">
        <v>1044</v>
      </c>
      <c r="J3481" s="107" t="s">
        <v>1496</v>
      </c>
      <c r="K3481" s="107" t="s">
        <v>1044</v>
      </c>
      <c r="L3481" s="9">
        <v>2.21</v>
      </c>
      <c r="M3481" s="108">
        <v>1105</v>
      </c>
      <c r="N3481" s="5">
        <v>15001002</v>
      </c>
      <c r="O3481" s="1" t="s">
        <v>1512</v>
      </c>
      <c r="P3481" s="107" t="s">
        <v>1496</v>
      </c>
      <c r="Q3481" s="107" t="s">
        <v>226</v>
      </c>
      <c r="R3481" s="16">
        <v>45536</v>
      </c>
      <c r="S3481" s="1" t="s">
        <v>2776</v>
      </c>
      <c r="T3481" s="62" t="s">
        <v>1044</v>
      </c>
    </row>
    <row r="3482" spans="1:20" ht="95.1" customHeight="1" x14ac:dyDescent="0.25">
      <c r="A3482" s="121" t="s">
        <v>2280</v>
      </c>
      <c r="B3482" s="107">
        <v>2450</v>
      </c>
      <c r="C3482" s="107" t="s">
        <v>1496</v>
      </c>
      <c r="D3482" s="107" t="s">
        <v>3859</v>
      </c>
      <c r="E3482" s="36" t="s">
        <v>2636</v>
      </c>
      <c r="F3482" s="63">
        <v>1012357</v>
      </c>
      <c r="G3482" s="110" t="s">
        <v>1636</v>
      </c>
      <c r="H3482" s="45">
        <v>30000</v>
      </c>
      <c r="I3482" s="107" t="s">
        <v>1044</v>
      </c>
      <c r="J3482" s="107" t="s">
        <v>1496</v>
      </c>
      <c r="K3482" s="107" t="s">
        <v>1044</v>
      </c>
      <c r="L3482" s="9">
        <v>0.27</v>
      </c>
      <c r="M3482" s="108">
        <v>8100</v>
      </c>
      <c r="N3482" s="5">
        <v>15001002</v>
      </c>
      <c r="O3482" s="1" t="s">
        <v>1512</v>
      </c>
      <c r="P3482" s="107" t="s">
        <v>1496</v>
      </c>
      <c r="Q3482" s="107" t="s">
        <v>226</v>
      </c>
      <c r="R3482" s="16">
        <v>45536</v>
      </c>
      <c r="S3482" s="1" t="s">
        <v>2776</v>
      </c>
      <c r="T3482" s="62" t="s">
        <v>1044</v>
      </c>
    </row>
    <row r="3483" spans="1:20" ht="95.1" customHeight="1" x14ac:dyDescent="0.25">
      <c r="A3483" s="121" t="s">
        <v>2280</v>
      </c>
      <c r="B3483" s="107">
        <v>2450</v>
      </c>
      <c r="C3483" s="107" t="s">
        <v>1496</v>
      </c>
      <c r="D3483" s="107" t="s">
        <v>3860</v>
      </c>
      <c r="E3483" s="36" t="s">
        <v>2636</v>
      </c>
      <c r="F3483" s="63">
        <v>6531107600001</v>
      </c>
      <c r="G3483" s="110" t="s">
        <v>1636</v>
      </c>
      <c r="H3483" s="45">
        <v>3000</v>
      </c>
      <c r="I3483" s="107" t="s">
        <v>1044</v>
      </c>
      <c r="J3483" s="107" t="s">
        <v>1496</v>
      </c>
      <c r="K3483" s="107" t="s">
        <v>1044</v>
      </c>
      <c r="L3483" s="9">
        <v>0.61</v>
      </c>
      <c r="M3483" s="108">
        <v>1830</v>
      </c>
      <c r="N3483" s="5">
        <v>15001002</v>
      </c>
      <c r="O3483" s="1" t="s">
        <v>1512</v>
      </c>
      <c r="P3483" s="107" t="s">
        <v>1496</v>
      </c>
      <c r="Q3483" s="107" t="s">
        <v>226</v>
      </c>
      <c r="R3483" s="16">
        <v>45536</v>
      </c>
      <c r="S3483" s="1" t="s">
        <v>2776</v>
      </c>
      <c r="T3483" s="62" t="s">
        <v>1044</v>
      </c>
    </row>
    <row r="3484" spans="1:20" ht="95.1" customHeight="1" x14ac:dyDescent="0.25">
      <c r="A3484" s="121" t="s">
        <v>2280</v>
      </c>
      <c r="B3484" s="107">
        <v>2450</v>
      </c>
      <c r="C3484" s="107" t="s">
        <v>1496</v>
      </c>
      <c r="D3484" s="107" t="s">
        <v>3861</v>
      </c>
      <c r="E3484" s="36" t="s">
        <v>2636</v>
      </c>
      <c r="F3484" s="63">
        <v>1109062</v>
      </c>
      <c r="G3484" s="110" t="s">
        <v>1636</v>
      </c>
      <c r="H3484" s="45">
        <v>30000</v>
      </c>
      <c r="I3484" s="107" t="s">
        <v>1044</v>
      </c>
      <c r="J3484" s="107" t="s">
        <v>1496</v>
      </c>
      <c r="K3484" s="107" t="s">
        <v>1044</v>
      </c>
      <c r="L3484" s="9">
        <v>0.6</v>
      </c>
      <c r="M3484" s="108">
        <v>18000</v>
      </c>
      <c r="N3484" s="5">
        <v>15001002</v>
      </c>
      <c r="O3484" s="1" t="s">
        <v>1512</v>
      </c>
      <c r="P3484" s="107" t="s">
        <v>1496</v>
      </c>
      <c r="Q3484" s="107" t="s">
        <v>226</v>
      </c>
      <c r="R3484" s="16">
        <v>45536</v>
      </c>
      <c r="S3484" s="1" t="s">
        <v>2776</v>
      </c>
      <c r="T3484" s="62" t="s">
        <v>1044</v>
      </c>
    </row>
    <row r="3485" spans="1:20" ht="95.1" customHeight="1" x14ac:dyDescent="0.25">
      <c r="A3485" s="121" t="s">
        <v>2280</v>
      </c>
      <c r="B3485" s="107">
        <v>2450</v>
      </c>
      <c r="C3485" s="107" t="s">
        <v>1496</v>
      </c>
      <c r="D3485" s="107" t="s">
        <v>3862</v>
      </c>
      <c r="E3485" s="36" t="s">
        <v>2636</v>
      </c>
      <c r="F3485" s="63">
        <v>1062815</v>
      </c>
      <c r="G3485" s="110" t="s">
        <v>1636</v>
      </c>
      <c r="H3485" s="45">
        <v>100000</v>
      </c>
      <c r="I3485" s="107" t="s">
        <v>1044</v>
      </c>
      <c r="J3485" s="107" t="s">
        <v>1496</v>
      </c>
      <c r="K3485" s="107" t="s">
        <v>1044</v>
      </c>
      <c r="L3485" s="9">
        <v>0.4</v>
      </c>
      <c r="M3485" s="108">
        <v>40000</v>
      </c>
      <c r="N3485" s="5">
        <v>15001002</v>
      </c>
      <c r="O3485" s="1" t="s">
        <v>1512</v>
      </c>
      <c r="P3485" s="107" t="s">
        <v>1496</v>
      </c>
      <c r="Q3485" s="107" t="s">
        <v>226</v>
      </c>
      <c r="R3485" s="16">
        <v>45536</v>
      </c>
      <c r="S3485" s="1" t="s">
        <v>2776</v>
      </c>
      <c r="T3485" s="62" t="s">
        <v>1044</v>
      </c>
    </row>
    <row r="3486" spans="1:20" ht="95.1" customHeight="1" x14ac:dyDescent="0.25">
      <c r="A3486" s="121" t="s">
        <v>2280</v>
      </c>
      <c r="B3486" s="107">
        <v>2450</v>
      </c>
      <c r="C3486" s="107" t="s">
        <v>1496</v>
      </c>
      <c r="D3486" s="107" t="s">
        <v>3863</v>
      </c>
      <c r="E3486" s="36" t="s">
        <v>2636</v>
      </c>
      <c r="F3486" s="63">
        <v>1006090</v>
      </c>
      <c r="G3486" s="110" t="s">
        <v>1636</v>
      </c>
      <c r="H3486" s="45">
        <v>4000</v>
      </c>
      <c r="I3486" s="107" t="s">
        <v>1044</v>
      </c>
      <c r="J3486" s="107" t="s">
        <v>1496</v>
      </c>
      <c r="K3486" s="107" t="s">
        <v>1044</v>
      </c>
      <c r="L3486" s="9">
        <v>0.21</v>
      </c>
      <c r="M3486" s="108">
        <v>840</v>
      </c>
      <c r="N3486" s="5">
        <v>15001002</v>
      </c>
      <c r="O3486" s="1" t="s">
        <v>1512</v>
      </c>
      <c r="P3486" s="107" t="s">
        <v>1496</v>
      </c>
      <c r="Q3486" s="107" t="s">
        <v>226</v>
      </c>
      <c r="R3486" s="16">
        <v>45536</v>
      </c>
      <c r="S3486" s="1" t="s">
        <v>2776</v>
      </c>
      <c r="T3486" s="62" t="s">
        <v>1044</v>
      </c>
    </row>
    <row r="3487" spans="1:20" ht="95.1" customHeight="1" x14ac:dyDescent="0.25">
      <c r="A3487" s="121" t="s">
        <v>2280</v>
      </c>
      <c r="B3487" s="107">
        <v>2450</v>
      </c>
      <c r="C3487" s="107" t="s">
        <v>1496</v>
      </c>
      <c r="D3487" s="107" t="s">
        <v>3864</v>
      </c>
      <c r="E3487" s="36" t="s">
        <v>2636</v>
      </c>
      <c r="F3487" s="63">
        <v>1034075</v>
      </c>
      <c r="G3487" s="110" t="s">
        <v>1636</v>
      </c>
      <c r="H3487" s="45">
        <v>50000</v>
      </c>
      <c r="I3487" s="107" t="s">
        <v>1044</v>
      </c>
      <c r="J3487" s="107" t="s">
        <v>1496</v>
      </c>
      <c r="K3487" s="107" t="s">
        <v>1044</v>
      </c>
      <c r="L3487" s="9">
        <v>0.1</v>
      </c>
      <c r="M3487" s="108">
        <v>5000</v>
      </c>
      <c r="N3487" s="5">
        <v>15001002</v>
      </c>
      <c r="O3487" s="1" t="s">
        <v>1512</v>
      </c>
      <c r="P3487" s="107" t="s">
        <v>1496</v>
      </c>
      <c r="Q3487" s="107" t="s">
        <v>226</v>
      </c>
      <c r="R3487" s="16">
        <v>45536</v>
      </c>
      <c r="S3487" s="1" t="s">
        <v>2776</v>
      </c>
      <c r="T3487" s="62" t="s">
        <v>1044</v>
      </c>
    </row>
    <row r="3488" spans="1:20" ht="95.1" customHeight="1" x14ac:dyDescent="0.25">
      <c r="A3488" s="121" t="s">
        <v>2280</v>
      </c>
      <c r="B3488" s="107">
        <v>2450</v>
      </c>
      <c r="C3488" s="107" t="s">
        <v>1496</v>
      </c>
      <c r="D3488" s="107" t="s">
        <v>3865</v>
      </c>
      <c r="E3488" s="36" t="s">
        <v>2636</v>
      </c>
      <c r="F3488" s="63">
        <v>1032007</v>
      </c>
      <c r="G3488" s="110" t="s">
        <v>1817</v>
      </c>
      <c r="H3488" s="45">
        <v>3600</v>
      </c>
      <c r="I3488" s="107" t="s">
        <v>1044</v>
      </c>
      <c r="J3488" s="107" t="s">
        <v>1496</v>
      </c>
      <c r="K3488" s="107" t="s">
        <v>1044</v>
      </c>
      <c r="L3488" s="9">
        <v>2.67</v>
      </c>
      <c r="M3488" s="108">
        <v>9612</v>
      </c>
      <c r="N3488" s="5">
        <v>15001002</v>
      </c>
      <c r="O3488" s="1" t="s">
        <v>1512</v>
      </c>
      <c r="P3488" s="107" t="s">
        <v>1496</v>
      </c>
      <c r="Q3488" s="107" t="s">
        <v>226</v>
      </c>
      <c r="R3488" s="16">
        <v>45536</v>
      </c>
      <c r="S3488" s="1" t="s">
        <v>2776</v>
      </c>
      <c r="T3488" s="62" t="s">
        <v>1044</v>
      </c>
    </row>
    <row r="3489" spans="1:20" ht="95.1" customHeight="1" x14ac:dyDescent="0.25">
      <c r="A3489" s="121" t="s">
        <v>2280</v>
      </c>
      <c r="B3489" s="107">
        <v>2450</v>
      </c>
      <c r="C3489" s="107" t="s">
        <v>1496</v>
      </c>
      <c r="D3489" s="107" t="s">
        <v>3866</v>
      </c>
      <c r="E3489" s="36" t="s">
        <v>2636</v>
      </c>
      <c r="F3489" s="63">
        <v>1088991</v>
      </c>
      <c r="G3489" s="110" t="s">
        <v>1636</v>
      </c>
      <c r="H3489" s="45">
        <v>40000</v>
      </c>
      <c r="I3489" s="107" t="s">
        <v>1044</v>
      </c>
      <c r="J3489" s="107" t="s">
        <v>1496</v>
      </c>
      <c r="K3489" s="107" t="s">
        <v>1044</v>
      </c>
      <c r="L3489" s="9">
        <v>0.33</v>
      </c>
      <c r="M3489" s="108">
        <v>13200</v>
      </c>
      <c r="N3489" s="5">
        <v>15001002</v>
      </c>
      <c r="O3489" s="1" t="s">
        <v>1512</v>
      </c>
      <c r="P3489" s="107" t="s">
        <v>1496</v>
      </c>
      <c r="Q3489" s="107" t="s">
        <v>226</v>
      </c>
      <c r="R3489" s="16">
        <v>45536</v>
      </c>
      <c r="S3489" s="1" t="s">
        <v>2776</v>
      </c>
      <c r="T3489" s="62" t="s">
        <v>1044</v>
      </c>
    </row>
    <row r="3490" spans="1:20" ht="95.1" customHeight="1" x14ac:dyDescent="0.25">
      <c r="A3490" s="121" t="s">
        <v>2280</v>
      </c>
      <c r="B3490" s="107">
        <v>2450</v>
      </c>
      <c r="C3490" s="107" t="s">
        <v>1496</v>
      </c>
      <c r="D3490" s="107" t="s">
        <v>3867</v>
      </c>
      <c r="E3490" s="36" t="s">
        <v>2636</v>
      </c>
      <c r="F3490" s="63">
        <v>6531165200003</v>
      </c>
      <c r="G3490" s="110" t="s">
        <v>1636</v>
      </c>
      <c r="H3490" s="45">
        <v>500</v>
      </c>
      <c r="I3490" s="107" t="s">
        <v>1044</v>
      </c>
      <c r="J3490" s="107" t="s">
        <v>1496</v>
      </c>
      <c r="K3490" s="107" t="s">
        <v>1044</v>
      </c>
      <c r="L3490" s="9">
        <v>0.3</v>
      </c>
      <c r="M3490" s="108">
        <v>150</v>
      </c>
      <c r="N3490" s="5">
        <v>15001002</v>
      </c>
      <c r="O3490" s="1" t="s">
        <v>1512</v>
      </c>
      <c r="P3490" s="107" t="s">
        <v>1496</v>
      </c>
      <c r="Q3490" s="107" t="s">
        <v>226</v>
      </c>
      <c r="R3490" s="16">
        <v>45536</v>
      </c>
      <c r="S3490" s="1" t="s">
        <v>2776</v>
      </c>
      <c r="T3490" s="62" t="s">
        <v>1044</v>
      </c>
    </row>
    <row r="3491" spans="1:20" ht="95.1" customHeight="1" x14ac:dyDescent="0.25">
      <c r="A3491" s="121" t="s">
        <v>2280</v>
      </c>
      <c r="B3491" s="107">
        <v>2450</v>
      </c>
      <c r="C3491" s="107" t="s">
        <v>1496</v>
      </c>
      <c r="D3491" s="107" t="s">
        <v>3868</v>
      </c>
      <c r="E3491" s="36" t="s">
        <v>2636</v>
      </c>
      <c r="F3491" s="63">
        <v>1088992</v>
      </c>
      <c r="G3491" s="110" t="s">
        <v>2034</v>
      </c>
      <c r="H3491" s="45">
        <v>500</v>
      </c>
      <c r="I3491" s="107" t="s">
        <v>1044</v>
      </c>
      <c r="J3491" s="107" t="s">
        <v>1496</v>
      </c>
      <c r="K3491" s="107" t="s">
        <v>1044</v>
      </c>
      <c r="L3491" s="9">
        <v>1.7</v>
      </c>
      <c r="M3491" s="108">
        <v>850</v>
      </c>
      <c r="N3491" s="5">
        <v>15001002</v>
      </c>
      <c r="O3491" s="1" t="s">
        <v>1512</v>
      </c>
      <c r="P3491" s="107" t="s">
        <v>1496</v>
      </c>
      <c r="Q3491" s="107" t="s">
        <v>226</v>
      </c>
      <c r="R3491" s="16">
        <v>45536</v>
      </c>
      <c r="S3491" s="1" t="s">
        <v>2776</v>
      </c>
      <c r="T3491" s="62" t="s">
        <v>1044</v>
      </c>
    </row>
    <row r="3492" spans="1:20" ht="95.1" customHeight="1" x14ac:dyDescent="0.25">
      <c r="A3492" s="121" t="s">
        <v>2280</v>
      </c>
      <c r="B3492" s="107">
        <v>2450</v>
      </c>
      <c r="C3492" s="107" t="s">
        <v>1496</v>
      </c>
      <c r="D3492" s="107" t="s">
        <v>3869</v>
      </c>
      <c r="E3492" s="36" t="s">
        <v>2636</v>
      </c>
      <c r="F3492" s="63">
        <v>1109234</v>
      </c>
      <c r="G3492" s="110" t="s">
        <v>1636</v>
      </c>
      <c r="H3492" s="45">
        <v>30000</v>
      </c>
      <c r="I3492" s="107" t="s">
        <v>1044</v>
      </c>
      <c r="J3492" s="107" t="s">
        <v>1496</v>
      </c>
      <c r="K3492" s="107" t="s">
        <v>1044</v>
      </c>
      <c r="L3492" s="9">
        <v>3.71</v>
      </c>
      <c r="M3492" s="108">
        <v>111300</v>
      </c>
      <c r="N3492" s="5">
        <v>15001002</v>
      </c>
      <c r="O3492" s="1" t="s">
        <v>1512</v>
      </c>
      <c r="P3492" s="107" t="s">
        <v>1496</v>
      </c>
      <c r="Q3492" s="107" t="s">
        <v>226</v>
      </c>
      <c r="R3492" s="16">
        <v>45536</v>
      </c>
      <c r="S3492" s="1" t="s">
        <v>2776</v>
      </c>
      <c r="T3492" s="62" t="s">
        <v>1044</v>
      </c>
    </row>
    <row r="3493" spans="1:20" ht="95.1" customHeight="1" x14ac:dyDescent="0.25">
      <c r="A3493" s="121" t="s">
        <v>2280</v>
      </c>
      <c r="B3493" s="107">
        <v>2450</v>
      </c>
      <c r="C3493" s="107" t="s">
        <v>1496</v>
      </c>
      <c r="D3493" s="107" t="s">
        <v>3870</v>
      </c>
      <c r="E3493" s="36" t="s">
        <v>2636</v>
      </c>
      <c r="F3493" s="63">
        <v>1063011</v>
      </c>
      <c r="G3493" s="110" t="s">
        <v>1636</v>
      </c>
      <c r="H3493" s="45">
        <v>4000</v>
      </c>
      <c r="I3493" s="107" t="s">
        <v>1044</v>
      </c>
      <c r="J3493" s="107" t="s">
        <v>1496</v>
      </c>
      <c r="K3493" s="107" t="s">
        <v>1044</v>
      </c>
      <c r="L3493" s="9">
        <v>0.9</v>
      </c>
      <c r="M3493" s="108">
        <v>3600</v>
      </c>
      <c r="N3493" s="5">
        <v>15001002</v>
      </c>
      <c r="O3493" s="1" t="s">
        <v>1512</v>
      </c>
      <c r="P3493" s="107" t="s">
        <v>1496</v>
      </c>
      <c r="Q3493" s="107" t="s">
        <v>226</v>
      </c>
      <c r="R3493" s="16">
        <v>45536</v>
      </c>
      <c r="S3493" s="1" t="s">
        <v>2776</v>
      </c>
      <c r="T3493" s="62" t="s">
        <v>1044</v>
      </c>
    </row>
    <row r="3494" spans="1:20" ht="95.1" customHeight="1" x14ac:dyDescent="0.25">
      <c r="A3494" s="121" t="s">
        <v>2280</v>
      </c>
      <c r="B3494" s="107">
        <v>2450</v>
      </c>
      <c r="C3494" s="107" t="s">
        <v>1496</v>
      </c>
      <c r="D3494" s="107" t="s">
        <v>3871</v>
      </c>
      <c r="E3494" s="36" t="s">
        <v>2636</v>
      </c>
      <c r="F3494" s="63">
        <v>1088906</v>
      </c>
      <c r="G3494" s="110" t="s">
        <v>1636</v>
      </c>
      <c r="H3494" s="45">
        <v>1000</v>
      </c>
      <c r="I3494" s="107" t="s">
        <v>1044</v>
      </c>
      <c r="J3494" s="107" t="s">
        <v>1496</v>
      </c>
      <c r="K3494" s="107" t="s">
        <v>1044</v>
      </c>
      <c r="L3494" s="9">
        <v>1.57</v>
      </c>
      <c r="M3494" s="108">
        <v>1570</v>
      </c>
      <c r="N3494" s="5">
        <v>15001002</v>
      </c>
      <c r="O3494" s="1" t="s">
        <v>1512</v>
      </c>
      <c r="P3494" s="107" t="s">
        <v>1496</v>
      </c>
      <c r="Q3494" s="107" t="s">
        <v>226</v>
      </c>
      <c r="R3494" s="16">
        <v>45536</v>
      </c>
      <c r="S3494" s="1" t="s">
        <v>2776</v>
      </c>
      <c r="T3494" s="62" t="s">
        <v>1044</v>
      </c>
    </row>
    <row r="3495" spans="1:20" ht="95.1" customHeight="1" x14ac:dyDescent="0.25">
      <c r="A3495" s="121" t="s">
        <v>2280</v>
      </c>
      <c r="B3495" s="107">
        <v>2450</v>
      </c>
      <c r="C3495" s="107" t="s">
        <v>1496</v>
      </c>
      <c r="D3495" s="107" t="s">
        <v>3872</v>
      </c>
      <c r="E3495" s="36" t="s">
        <v>2636</v>
      </c>
      <c r="F3495" s="63">
        <v>1063023</v>
      </c>
      <c r="G3495" s="110" t="s">
        <v>1636</v>
      </c>
      <c r="H3495" s="45">
        <v>70000</v>
      </c>
      <c r="I3495" s="107" t="s">
        <v>1044</v>
      </c>
      <c r="J3495" s="107" t="s">
        <v>1496</v>
      </c>
      <c r="K3495" s="107" t="s">
        <v>1044</v>
      </c>
      <c r="L3495" s="9">
        <v>0.1</v>
      </c>
      <c r="M3495" s="108">
        <v>7000</v>
      </c>
      <c r="N3495" s="5">
        <v>15001002</v>
      </c>
      <c r="O3495" s="1" t="s">
        <v>1512</v>
      </c>
      <c r="P3495" s="107" t="s">
        <v>1496</v>
      </c>
      <c r="Q3495" s="107" t="s">
        <v>226</v>
      </c>
      <c r="R3495" s="16">
        <v>45536</v>
      </c>
      <c r="S3495" s="1" t="s">
        <v>2776</v>
      </c>
      <c r="T3495" s="62" t="s">
        <v>1044</v>
      </c>
    </row>
    <row r="3496" spans="1:20" ht="95.1" customHeight="1" x14ac:dyDescent="0.25">
      <c r="A3496" s="121" t="s">
        <v>2280</v>
      </c>
      <c r="B3496" s="107">
        <v>2450</v>
      </c>
      <c r="C3496" s="107" t="s">
        <v>1496</v>
      </c>
      <c r="D3496" s="107" t="s">
        <v>3873</v>
      </c>
      <c r="E3496" s="36" t="s">
        <v>2636</v>
      </c>
      <c r="F3496" s="63">
        <v>1063024</v>
      </c>
      <c r="G3496" s="110" t="s">
        <v>1636</v>
      </c>
      <c r="H3496" s="45">
        <v>10000</v>
      </c>
      <c r="I3496" s="107" t="s">
        <v>1044</v>
      </c>
      <c r="J3496" s="107" t="s">
        <v>1496</v>
      </c>
      <c r="K3496" s="107" t="s">
        <v>1044</v>
      </c>
      <c r="L3496" s="9">
        <v>0.08</v>
      </c>
      <c r="M3496" s="108">
        <v>800</v>
      </c>
      <c r="N3496" s="5">
        <v>15001002</v>
      </c>
      <c r="O3496" s="1" t="s">
        <v>1512</v>
      </c>
      <c r="P3496" s="107" t="s">
        <v>1496</v>
      </c>
      <c r="Q3496" s="107" t="s">
        <v>226</v>
      </c>
      <c r="R3496" s="16">
        <v>45536</v>
      </c>
      <c r="S3496" s="1" t="s">
        <v>2776</v>
      </c>
      <c r="T3496" s="62" t="s">
        <v>1044</v>
      </c>
    </row>
    <row r="3497" spans="1:20" ht="95.1" customHeight="1" x14ac:dyDescent="0.25">
      <c r="A3497" s="121" t="s">
        <v>2280</v>
      </c>
      <c r="B3497" s="107">
        <v>2450</v>
      </c>
      <c r="C3497" s="107" t="s">
        <v>1496</v>
      </c>
      <c r="D3497" s="107" t="s">
        <v>3874</v>
      </c>
      <c r="E3497" s="36" t="s">
        <v>2636</v>
      </c>
      <c r="F3497" s="63">
        <v>1109243</v>
      </c>
      <c r="G3497" s="110" t="s">
        <v>2034</v>
      </c>
      <c r="H3497" s="45">
        <v>1000</v>
      </c>
      <c r="I3497" s="107" t="s">
        <v>1044</v>
      </c>
      <c r="J3497" s="107" t="s">
        <v>1496</v>
      </c>
      <c r="K3497" s="107" t="s">
        <v>1044</v>
      </c>
      <c r="L3497" s="9">
        <v>0.88</v>
      </c>
      <c r="M3497" s="108">
        <v>880</v>
      </c>
      <c r="N3497" s="5">
        <v>15001002</v>
      </c>
      <c r="O3497" s="1" t="s">
        <v>1512</v>
      </c>
      <c r="P3497" s="107" t="s">
        <v>1496</v>
      </c>
      <c r="Q3497" s="107" t="s">
        <v>226</v>
      </c>
      <c r="R3497" s="16">
        <v>45536</v>
      </c>
      <c r="S3497" s="1" t="s">
        <v>2776</v>
      </c>
      <c r="T3497" s="62" t="s">
        <v>1044</v>
      </c>
    </row>
    <row r="3498" spans="1:20" ht="95.1" customHeight="1" x14ac:dyDescent="0.25">
      <c r="A3498" s="121" t="s">
        <v>2280</v>
      </c>
      <c r="B3498" s="107">
        <v>2450</v>
      </c>
      <c r="C3498" s="107" t="s">
        <v>1496</v>
      </c>
      <c r="D3498" s="107" t="s">
        <v>3875</v>
      </c>
      <c r="E3498" s="36" t="s">
        <v>2636</v>
      </c>
      <c r="F3498" s="63">
        <v>1109328</v>
      </c>
      <c r="G3498" s="110" t="s">
        <v>1636</v>
      </c>
      <c r="H3498" s="45">
        <v>10000</v>
      </c>
      <c r="I3498" s="107" t="s">
        <v>1044</v>
      </c>
      <c r="J3498" s="107" t="s">
        <v>1496</v>
      </c>
      <c r="K3498" s="107" t="s">
        <v>1044</v>
      </c>
      <c r="L3498" s="9">
        <v>0.43</v>
      </c>
      <c r="M3498" s="108">
        <v>4300</v>
      </c>
      <c r="N3498" s="5">
        <v>15001002</v>
      </c>
      <c r="O3498" s="1" t="s">
        <v>1512</v>
      </c>
      <c r="P3498" s="107" t="s">
        <v>1496</v>
      </c>
      <c r="Q3498" s="107" t="s">
        <v>226</v>
      </c>
      <c r="R3498" s="16">
        <v>45536</v>
      </c>
      <c r="S3498" s="1" t="s">
        <v>2776</v>
      </c>
      <c r="T3498" s="62" t="s">
        <v>1044</v>
      </c>
    </row>
    <row r="3499" spans="1:20" ht="95.1" customHeight="1" x14ac:dyDescent="0.25">
      <c r="A3499" s="121" t="s">
        <v>2280</v>
      </c>
      <c r="B3499" s="107">
        <v>2450</v>
      </c>
      <c r="C3499" s="107" t="s">
        <v>1496</v>
      </c>
      <c r="D3499" s="107" t="s">
        <v>3876</v>
      </c>
      <c r="E3499" s="36" t="s">
        <v>2636</v>
      </c>
      <c r="F3499" s="63">
        <v>6531238500002</v>
      </c>
      <c r="G3499" s="110" t="s">
        <v>2034</v>
      </c>
      <c r="H3499" s="45">
        <v>50</v>
      </c>
      <c r="I3499" s="107" t="s">
        <v>1044</v>
      </c>
      <c r="J3499" s="107" t="s">
        <v>1496</v>
      </c>
      <c r="K3499" s="107" t="s">
        <v>1044</v>
      </c>
      <c r="L3499" s="9">
        <v>16.28</v>
      </c>
      <c r="M3499" s="108">
        <v>814</v>
      </c>
      <c r="N3499" s="5">
        <v>15001002</v>
      </c>
      <c r="O3499" s="1" t="s">
        <v>1512</v>
      </c>
      <c r="P3499" s="107" t="s">
        <v>1496</v>
      </c>
      <c r="Q3499" s="107" t="s">
        <v>226</v>
      </c>
      <c r="R3499" s="16">
        <v>45536</v>
      </c>
      <c r="S3499" s="1" t="s">
        <v>2776</v>
      </c>
      <c r="T3499" s="62" t="s">
        <v>1044</v>
      </c>
    </row>
    <row r="3500" spans="1:20" ht="95.1" customHeight="1" x14ac:dyDescent="0.25">
      <c r="A3500" s="121" t="s">
        <v>2280</v>
      </c>
      <c r="B3500" s="107">
        <v>2450</v>
      </c>
      <c r="C3500" s="107" t="s">
        <v>1496</v>
      </c>
      <c r="D3500" s="107" t="s">
        <v>3877</v>
      </c>
      <c r="E3500" s="36" t="s">
        <v>2636</v>
      </c>
      <c r="F3500" s="63">
        <v>1063084</v>
      </c>
      <c r="G3500" s="110" t="s">
        <v>2034</v>
      </c>
      <c r="H3500" s="45">
        <v>500</v>
      </c>
      <c r="I3500" s="107" t="s">
        <v>1044</v>
      </c>
      <c r="J3500" s="107" t="s">
        <v>1496</v>
      </c>
      <c r="K3500" s="107" t="s">
        <v>1044</v>
      </c>
      <c r="L3500" s="9">
        <v>2.73</v>
      </c>
      <c r="M3500" s="108">
        <v>1365</v>
      </c>
      <c r="N3500" s="5">
        <v>15001002</v>
      </c>
      <c r="O3500" s="1" t="s">
        <v>1512</v>
      </c>
      <c r="P3500" s="107" t="s">
        <v>1496</v>
      </c>
      <c r="Q3500" s="107" t="s">
        <v>226</v>
      </c>
      <c r="R3500" s="16">
        <v>45536</v>
      </c>
      <c r="S3500" s="1" t="s">
        <v>2776</v>
      </c>
      <c r="T3500" s="62" t="s">
        <v>1044</v>
      </c>
    </row>
    <row r="3501" spans="1:20" ht="95.1" customHeight="1" x14ac:dyDescent="0.25">
      <c r="A3501" s="121" t="s">
        <v>2280</v>
      </c>
      <c r="B3501" s="107">
        <v>2450</v>
      </c>
      <c r="C3501" s="107" t="s">
        <v>1496</v>
      </c>
      <c r="D3501" s="107" t="s">
        <v>1632</v>
      </c>
      <c r="E3501" s="36" t="s">
        <v>2636</v>
      </c>
      <c r="F3501" s="63">
        <v>6531160200001</v>
      </c>
      <c r="G3501" s="110" t="s">
        <v>1636</v>
      </c>
      <c r="H3501" s="45">
        <v>30000</v>
      </c>
      <c r="I3501" s="107" t="s">
        <v>1044</v>
      </c>
      <c r="J3501" s="107" t="s">
        <v>1496</v>
      </c>
      <c r="K3501" s="107" t="s">
        <v>1044</v>
      </c>
      <c r="L3501" s="9">
        <v>0.18</v>
      </c>
      <c r="M3501" s="108">
        <v>5400</v>
      </c>
      <c r="N3501" s="5">
        <v>15001002</v>
      </c>
      <c r="O3501" s="1" t="s">
        <v>1512</v>
      </c>
      <c r="P3501" s="107" t="s">
        <v>1496</v>
      </c>
      <c r="Q3501" s="107" t="s">
        <v>226</v>
      </c>
      <c r="R3501" s="16">
        <v>45536</v>
      </c>
      <c r="S3501" s="1" t="s">
        <v>2776</v>
      </c>
      <c r="T3501" s="62" t="s">
        <v>1044</v>
      </c>
    </row>
    <row r="3502" spans="1:20" ht="95.1" customHeight="1" x14ac:dyDescent="0.25">
      <c r="A3502" s="121" t="s">
        <v>2280</v>
      </c>
      <c r="B3502" s="107">
        <v>2450</v>
      </c>
      <c r="C3502" s="107" t="s">
        <v>1496</v>
      </c>
      <c r="D3502" s="107" t="s">
        <v>3878</v>
      </c>
      <c r="E3502" s="36" t="s">
        <v>2636</v>
      </c>
      <c r="F3502" s="63">
        <v>1063085</v>
      </c>
      <c r="G3502" s="110" t="s">
        <v>2034</v>
      </c>
      <c r="H3502" s="45">
        <v>600</v>
      </c>
      <c r="I3502" s="107" t="s">
        <v>1044</v>
      </c>
      <c r="J3502" s="107" t="s">
        <v>1496</v>
      </c>
      <c r="K3502" s="107" t="s">
        <v>1044</v>
      </c>
      <c r="L3502" s="9">
        <v>2.7</v>
      </c>
      <c r="M3502" s="108">
        <v>1620</v>
      </c>
      <c r="N3502" s="5">
        <v>15001002</v>
      </c>
      <c r="O3502" s="1" t="s">
        <v>1512</v>
      </c>
      <c r="P3502" s="107" t="s">
        <v>1496</v>
      </c>
      <c r="Q3502" s="107" t="s">
        <v>226</v>
      </c>
      <c r="R3502" s="16">
        <v>45536</v>
      </c>
      <c r="S3502" s="1" t="s">
        <v>2776</v>
      </c>
      <c r="T3502" s="62" t="s">
        <v>1044</v>
      </c>
    </row>
    <row r="3503" spans="1:20" ht="95.1" customHeight="1" x14ac:dyDescent="0.25">
      <c r="A3503" s="121" t="s">
        <v>2280</v>
      </c>
      <c r="B3503" s="107">
        <v>2450</v>
      </c>
      <c r="C3503" s="107" t="s">
        <v>1496</v>
      </c>
      <c r="D3503" s="107" t="s">
        <v>3879</v>
      </c>
      <c r="E3503" s="36" t="s">
        <v>2636</v>
      </c>
      <c r="F3503" s="63">
        <v>1063090</v>
      </c>
      <c r="G3503" s="110" t="s">
        <v>2034</v>
      </c>
      <c r="H3503" s="45">
        <v>50</v>
      </c>
      <c r="I3503" s="107" t="s">
        <v>1044</v>
      </c>
      <c r="J3503" s="107" t="s">
        <v>1496</v>
      </c>
      <c r="K3503" s="107" t="s">
        <v>1044</v>
      </c>
      <c r="L3503" s="9">
        <v>2.31</v>
      </c>
      <c r="M3503" s="108">
        <v>115.5</v>
      </c>
      <c r="N3503" s="5">
        <v>15001002</v>
      </c>
      <c r="O3503" s="1" t="s">
        <v>1512</v>
      </c>
      <c r="P3503" s="107" t="s">
        <v>1496</v>
      </c>
      <c r="Q3503" s="107" t="s">
        <v>226</v>
      </c>
      <c r="R3503" s="16">
        <v>45536</v>
      </c>
      <c r="S3503" s="1" t="s">
        <v>2776</v>
      </c>
      <c r="T3503" s="62" t="s">
        <v>1044</v>
      </c>
    </row>
    <row r="3504" spans="1:20" ht="95.1" customHeight="1" x14ac:dyDescent="0.25">
      <c r="A3504" s="121" t="s">
        <v>2280</v>
      </c>
      <c r="B3504" s="107">
        <v>2450</v>
      </c>
      <c r="C3504" s="107" t="s">
        <v>1496</v>
      </c>
      <c r="D3504" s="107" t="s">
        <v>3880</v>
      </c>
      <c r="E3504" s="36" t="s">
        <v>2636</v>
      </c>
      <c r="F3504" s="63">
        <v>1058335</v>
      </c>
      <c r="G3504" s="1" t="s">
        <v>44</v>
      </c>
      <c r="H3504" s="45">
        <v>30000</v>
      </c>
      <c r="I3504" s="107" t="s">
        <v>1044</v>
      </c>
      <c r="J3504" s="107" t="s">
        <v>1496</v>
      </c>
      <c r="K3504" s="107" t="s">
        <v>1044</v>
      </c>
      <c r="L3504" s="9">
        <v>0.14000000000000001</v>
      </c>
      <c r="M3504" s="108">
        <v>4200</v>
      </c>
      <c r="N3504" s="5">
        <v>15001002</v>
      </c>
      <c r="O3504" s="1" t="s">
        <v>1512</v>
      </c>
      <c r="P3504" s="107" t="s">
        <v>1496</v>
      </c>
      <c r="Q3504" s="107" t="s">
        <v>226</v>
      </c>
      <c r="R3504" s="16">
        <v>45536</v>
      </c>
      <c r="S3504" s="1" t="s">
        <v>2776</v>
      </c>
      <c r="T3504" s="62" t="s">
        <v>1044</v>
      </c>
    </row>
    <row r="3505" spans="1:20" ht="95.1" customHeight="1" x14ac:dyDescent="0.25">
      <c r="A3505" s="121" t="s">
        <v>2280</v>
      </c>
      <c r="B3505" s="107">
        <v>2450</v>
      </c>
      <c r="C3505" s="107" t="s">
        <v>1496</v>
      </c>
      <c r="D3505" s="107" t="s">
        <v>3881</v>
      </c>
      <c r="E3505" s="36" t="s">
        <v>2636</v>
      </c>
      <c r="F3505" s="63">
        <v>6531163100001</v>
      </c>
      <c r="G3505" s="110" t="s">
        <v>1636</v>
      </c>
      <c r="H3505" s="45">
        <v>50000</v>
      </c>
      <c r="I3505" s="107" t="s">
        <v>1044</v>
      </c>
      <c r="J3505" s="107" t="s">
        <v>1496</v>
      </c>
      <c r="K3505" s="107" t="s">
        <v>1044</v>
      </c>
      <c r="L3505" s="9">
        <v>0.28000000000000003</v>
      </c>
      <c r="M3505" s="108">
        <v>14000</v>
      </c>
      <c r="N3505" s="5">
        <v>15001002</v>
      </c>
      <c r="O3505" s="1" t="s">
        <v>1512</v>
      </c>
      <c r="P3505" s="107" t="s">
        <v>1496</v>
      </c>
      <c r="Q3505" s="107" t="s">
        <v>226</v>
      </c>
      <c r="R3505" s="16">
        <v>45536</v>
      </c>
      <c r="S3505" s="1" t="s">
        <v>2776</v>
      </c>
      <c r="T3505" s="62" t="s">
        <v>1044</v>
      </c>
    </row>
    <row r="3506" spans="1:20" ht="95.1" customHeight="1" x14ac:dyDescent="0.25">
      <c r="A3506" s="121" t="s">
        <v>2280</v>
      </c>
      <c r="B3506" s="107">
        <v>2450</v>
      </c>
      <c r="C3506" s="107" t="s">
        <v>1496</v>
      </c>
      <c r="D3506" s="107" t="s">
        <v>1620</v>
      </c>
      <c r="E3506" s="36" t="s">
        <v>2636</v>
      </c>
      <c r="F3506" s="63">
        <v>1063147</v>
      </c>
      <c r="G3506" s="110" t="s">
        <v>2034</v>
      </c>
      <c r="H3506" s="45">
        <v>2000</v>
      </c>
      <c r="I3506" s="107" t="s">
        <v>1044</v>
      </c>
      <c r="J3506" s="107" t="s">
        <v>1496</v>
      </c>
      <c r="K3506" s="107" t="s">
        <v>1044</v>
      </c>
      <c r="L3506" s="9">
        <v>6.52</v>
      </c>
      <c r="M3506" s="108">
        <v>13040</v>
      </c>
      <c r="N3506" s="5">
        <v>15001002</v>
      </c>
      <c r="O3506" s="1" t="s">
        <v>1512</v>
      </c>
      <c r="P3506" s="107" t="s">
        <v>1496</v>
      </c>
      <c r="Q3506" s="107" t="s">
        <v>226</v>
      </c>
      <c r="R3506" s="16">
        <v>45536</v>
      </c>
      <c r="S3506" s="1" t="s">
        <v>2776</v>
      </c>
      <c r="T3506" s="62" t="s">
        <v>1044</v>
      </c>
    </row>
    <row r="3507" spans="1:20" ht="95.1" customHeight="1" x14ac:dyDescent="0.25">
      <c r="A3507" s="121" t="s">
        <v>2280</v>
      </c>
      <c r="B3507" s="107">
        <v>2450</v>
      </c>
      <c r="C3507" s="107" t="s">
        <v>1496</v>
      </c>
      <c r="D3507" s="107" t="s">
        <v>3882</v>
      </c>
      <c r="E3507" s="36" t="s">
        <v>2636</v>
      </c>
      <c r="F3507" s="63">
        <v>1063149</v>
      </c>
      <c r="G3507" s="110" t="s">
        <v>2034</v>
      </c>
      <c r="H3507" s="45">
        <v>5000</v>
      </c>
      <c r="I3507" s="107" t="s">
        <v>1044</v>
      </c>
      <c r="J3507" s="107" t="s">
        <v>1496</v>
      </c>
      <c r="K3507" s="107" t="s">
        <v>1044</v>
      </c>
      <c r="L3507" s="9">
        <v>2.34</v>
      </c>
      <c r="M3507" s="108">
        <v>11700</v>
      </c>
      <c r="N3507" s="5">
        <v>15001002</v>
      </c>
      <c r="O3507" s="1" t="s">
        <v>1512</v>
      </c>
      <c r="P3507" s="107" t="s">
        <v>1496</v>
      </c>
      <c r="Q3507" s="107" t="s">
        <v>226</v>
      </c>
      <c r="R3507" s="16">
        <v>45536</v>
      </c>
      <c r="S3507" s="1" t="s">
        <v>2776</v>
      </c>
      <c r="T3507" s="62" t="s">
        <v>1044</v>
      </c>
    </row>
    <row r="3508" spans="1:20" ht="95.1" customHeight="1" x14ac:dyDescent="0.25">
      <c r="A3508" s="121" t="s">
        <v>2280</v>
      </c>
      <c r="B3508" s="107">
        <v>2450</v>
      </c>
      <c r="C3508" s="107" t="s">
        <v>1496</v>
      </c>
      <c r="D3508" s="107" t="s">
        <v>3883</v>
      </c>
      <c r="E3508" s="36" t="s">
        <v>2636</v>
      </c>
      <c r="F3508" s="63">
        <v>1109762</v>
      </c>
      <c r="G3508" s="110" t="s">
        <v>1636</v>
      </c>
      <c r="H3508" s="45">
        <v>2000</v>
      </c>
      <c r="I3508" s="107" t="s">
        <v>1044</v>
      </c>
      <c r="J3508" s="107" t="s">
        <v>1496</v>
      </c>
      <c r="K3508" s="107" t="s">
        <v>1044</v>
      </c>
      <c r="L3508" s="9">
        <v>0.46</v>
      </c>
      <c r="M3508" s="108">
        <v>920</v>
      </c>
      <c r="N3508" s="5">
        <v>15001002</v>
      </c>
      <c r="O3508" s="1" t="s">
        <v>1512</v>
      </c>
      <c r="P3508" s="107" t="s">
        <v>1496</v>
      </c>
      <c r="Q3508" s="107" t="s">
        <v>226</v>
      </c>
      <c r="R3508" s="16">
        <v>45536</v>
      </c>
      <c r="S3508" s="1" t="s">
        <v>2776</v>
      </c>
      <c r="T3508" s="62" t="s">
        <v>1044</v>
      </c>
    </row>
    <row r="3509" spans="1:20" ht="95.1" customHeight="1" x14ac:dyDescent="0.25">
      <c r="A3509" s="121" t="s">
        <v>2280</v>
      </c>
      <c r="B3509" s="107">
        <v>2450</v>
      </c>
      <c r="C3509" s="107" t="s">
        <v>1496</v>
      </c>
      <c r="D3509" s="107" t="s">
        <v>3884</v>
      </c>
      <c r="E3509" s="36" t="s">
        <v>2636</v>
      </c>
      <c r="F3509" s="63">
        <v>1063287</v>
      </c>
      <c r="G3509" s="110" t="s">
        <v>1636</v>
      </c>
      <c r="H3509" s="45">
        <v>1000</v>
      </c>
      <c r="I3509" s="107" t="s">
        <v>1044</v>
      </c>
      <c r="J3509" s="107" t="s">
        <v>1496</v>
      </c>
      <c r="K3509" s="107" t="s">
        <v>1044</v>
      </c>
      <c r="L3509" s="9">
        <v>0.47</v>
      </c>
      <c r="M3509" s="108">
        <v>470</v>
      </c>
      <c r="N3509" s="5">
        <v>15001002</v>
      </c>
      <c r="O3509" s="1" t="s">
        <v>1512</v>
      </c>
      <c r="P3509" s="107" t="s">
        <v>1496</v>
      </c>
      <c r="Q3509" s="107" t="s">
        <v>226</v>
      </c>
      <c r="R3509" s="16">
        <v>45536</v>
      </c>
      <c r="S3509" s="1" t="s">
        <v>2776</v>
      </c>
      <c r="T3509" s="62" t="s">
        <v>1044</v>
      </c>
    </row>
    <row r="3510" spans="1:20" ht="95.1" customHeight="1" x14ac:dyDescent="0.25">
      <c r="A3510" s="121" t="s">
        <v>2280</v>
      </c>
      <c r="B3510" s="107">
        <v>2450</v>
      </c>
      <c r="C3510" s="107" t="s">
        <v>1496</v>
      </c>
      <c r="D3510" s="107" t="s">
        <v>2004</v>
      </c>
      <c r="E3510" s="36" t="s">
        <v>2636</v>
      </c>
      <c r="F3510" s="63">
        <v>1090244</v>
      </c>
      <c r="G3510" s="110" t="s">
        <v>1636</v>
      </c>
      <c r="H3510" s="45">
        <v>100000</v>
      </c>
      <c r="I3510" s="107" t="s">
        <v>1044</v>
      </c>
      <c r="J3510" s="107" t="s">
        <v>1496</v>
      </c>
      <c r="K3510" s="107" t="s">
        <v>1044</v>
      </c>
      <c r="L3510" s="9">
        <v>0.87</v>
      </c>
      <c r="M3510" s="108">
        <v>87000</v>
      </c>
      <c r="N3510" s="5">
        <v>15001002</v>
      </c>
      <c r="O3510" s="1" t="s">
        <v>1512</v>
      </c>
      <c r="P3510" s="107" t="s">
        <v>1496</v>
      </c>
      <c r="Q3510" s="107" t="s">
        <v>226</v>
      </c>
      <c r="R3510" s="16">
        <v>45536</v>
      </c>
      <c r="S3510" s="1" t="s">
        <v>2776</v>
      </c>
      <c r="T3510" s="62" t="s">
        <v>1044</v>
      </c>
    </row>
    <row r="3511" spans="1:20" ht="95.1" customHeight="1" x14ac:dyDescent="0.25">
      <c r="A3511" s="121" t="s">
        <v>2280</v>
      </c>
      <c r="B3511" s="107">
        <v>2450</v>
      </c>
      <c r="C3511" s="107" t="s">
        <v>1496</v>
      </c>
      <c r="D3511" s="107" t="s">
        <v>3885</v>
      </c>
      <c r="E3511" s="36" t="s">
        <v>2636</v>
      </c>
      <c r="F3511" s="63">
        <v>6531158600007</v>
      </c>
      <c r="G3511" s="110" t="s">
        <v>2034</v>
      </c>
      <c r="H3511" s="45">
        <v>100</v>
      </c>
      <c r="I3511" s="107" t="s">
        <v>1044</v>
      </c>
      <c r="J3511" s="107" t="s">
        <v>1496</v>
      </c>
      <c r="K3511" s="107" t="s">
        <v>1044</v>
      </c>
      <c r="L3511" s="9">
        <v>7.73</v>
      </c>
      <c r="M3511" s="108">
        <v>773</v>
      </c>
      <c r="N3511" s="5">
        <v>15001002</v>
      </c>
      <c r="O3511" s="1" t="s">
        <v>1512</v>
      </c>
      <c r="P3511" s="107" t="s">
        <v>1496</v>
      </c>
      <c r="Q3511" s="107" t="s">
        <v>226</v>
      </c>
      <c r="R3511" s="16">
        <v>45536</v>
      </c>
      <c r="S3511" s="1" t="s">
        <v>2776</v>
      </c>
      <c r="T3511" s="62" t="s">
        <v>1044</v>
      </c>
    </row>
    <row r="3512" spans="1:20" ht="95.1" customHeight="1" x14ac:dyDescent="0.25">
      <c r="A3512" s="121" t="s">
        <v>2280</v>
      </c>
      <c r="B3512" s="107">
        <v>2450</v>
      </c>
      <c r="C3512" s="107" t="s">
        <v>1496</v>
      </c>
      <c r="D3512" s="107" t="s">
        <v>3886</v>
      </c>
      <c r="E3512" s="36" t="s">
        <v>2636</v>
      </c>
      <c r="F3512" s="63">
        <v>1087675</v>
      </c>
      <c r="G3512" s="110" t="s">
        <v>2034</v>
      </c>
      <c r="H3512" s="45">
        <v>100</v>
      </c>
      <c r="I3512" s="107" t="s">
        <v>1044</v>
      </c>
      <c r="J3512" s="107" t="s">
        <v>1496</v>
      </c>
      <c r="K3512" s="107" t="s">
        <v>1044</v>
      </c>
      <c r="L3512" s="9">
        <v>13.1</v>
      </c>
      <c r="M3512" s="108">
        <v>1310</v>
      </c>
      <c r="N3512" s="5">
        <v>15001002</v>
      </c>
      <c r="O3512" s="1" t="s">
        <v>1512</v>
      </c>
      <c r="P3512" s="107" t="s">
        <v>1496</v>
      </c>
      <c r="Q3512" s="107" t="s">
        <v>226</v>
      </c>
      <c r="R3512" s="16">
        <v>45536</v>
      </c>
      <c r="S3512" s="1" t="s">
        <v>2776</v>
      </c>
      <c r="T3512" s="62" t="s">
        <v>1044</v>
      </c>
    </row>
    <row r="3513" spans="1:20" ht="95.1" customHeight="1" x14ac:dyDescent="0.25">
      <c r="A3513" s="121" t="s">
        <v>2280</v>
      </c>
      <c r="B3513" s="107">
        <v>2450</v>
      </c>
      <c r="C3513" s="107" t="s">
        <v>1496</v>
      </c>
      <c r="D3513" s="107" t="s">
        <v>3887</v>
      </c>
      <c r="E3513" s="36" t="s">
        <v>2636</v>
      </c>
      <c r="F3513" s="63">
        <v>1063217</v>
      </c>
      <c r="G3513" s="110" t="s">
        <v>2034</v>
      </c>
      <c r="H3513" s="45">
        <v>2000</v>
      </c>
      <c r="I3513" s="107" t="s">
        <v>1044</v>
      </c>
      <c r="J3513" s="107" t="s">
        <v>1496</v>
      </c>
      <c r="K3513" s="107" t="s">
        <v>1044</v>
      </c>
      <c r="L3513" s="9">
        <v>6.97</v>
      </c>
      <c r="M3513" s="108">
        <v>13940</v>
      </c>
      <c r="N3513" s="5">
        <v>15001002</v>
      </c>
      <c r="O3513" s="1" t="s">
        <v>1512</v>
      </c>
      <c r="P3513" s="107" t="s">
        <v>1496</v>
      </c>
      <c r="Q3513" s="107" t="s">
        <v>226</v>
      </c>
      <c r="R3513" s="16">
        <v>45536</v>
      </c>
      <c r="S3513" s="1" t="s">
        <v>2776</v>
      </c>
      <c r="T3513" s="62" t="s">
        <v>1044</v>
      </c>
    </row>
    <row r="3514" spans="1:20" ht="95.1" customHeight="1" x14ac:dyDescent="0.25">
      <c r="A3514" s="121" t="s">
        <v>2280</v>
      </c>
      <c r="B3514" s="107">
        <v>2450</v>
      </c>
      <c r="C3514" s="107" t="s">
        <v>1496</v>
      </c>
      <c r="D3514" s="107" t="s">
        <v>3888</v>
      </c>
      <c r="E3514" s="36" t="s">
        <v>2636</v>
      </c>
      <c r="F3514" s="63">
        <v>1087682</v>
      </c>
      <c r="G3514" s="110" t="s">
        <v>2034</v>
      </c>
      <c r="H3514" s="45">
        <v>150</v>
      </c>
      <c r="I3514" s="107" t="s">
        <v>1044</v>
      </c>
      <c r="J3514" s="107" t="s">
        <v>1496</v>
      </c>
      <c r="K3514" s="107" t="s">
        <v>1044</v>
      </c>
      <c r="L3514" s="9">
        <v>6.18</v>
      </c>
      <c r="M3514" s="108">
        <v>927</v>
      </c>
      <c r="N3514" s="5">
        <v>15001002</v>
      </c>
      <c r="O3514" s="1" t="s">
        <v>1512</v>
      </c>
      <c r="P3514" s="107" t="s">
        <v>1496</v>
      </c>
      <c r="Q3514" s="107" t="s">
        <v>226</v>
      </c>
      <c r="R3514" s="16">
        <v>45536</v>
      </c>
      <c r="S3514" s="1" t="s">
        <v>2776</v>
      </c>
      <c r="T3514" s="62" t="s">
        <v>1044</v>
      </c>
    </row>
    <row r="3515" spans="1:20" ht="95.1" customHeight="1" x14ac:dyDescent="0.25">
      <c r="A3515" s="121" t="s">
        <v>2280</v>
      </c>
      <c r="B3515" s="107">
        <v>2450</v>
      </c>
      <c r="C3515" s="107" t="s">
        <v>1496</v>
      </c>
      <c r="D3515" s="107" t="s">
        <v>3889</v>
      </c>
      <c r="E3515" s="36" t="s">
        <v>2636</v>
      </c>
      <c r="F3515" s="63">
        <v>1063231</v>
      </c>
      <c r="G3515" s="110" t="s">
        <v>1636</v>
      </c>
      <c r="H3515" s="45">
        <v>300</v>
      </c>
      <c r="I3515" s="107" t="s">
        <v>1044</v>
      </c>
      <c r="J3515" s="107" t="s">
        <v>1496</v>
      </c>
      <c r="K3515" s="107" t="s">
        <v>1044</v>
      </c>
      <c r="L3515" s="9">
        <v>1.02</v>
      </c>
      <c r="M3515" s="108">
        <v>306</v>
      </c>
      <c r="N3515" s="5">
        <v>15001002</v>
      </c>
      <c r="O3515" s="1" t="s">
        <v>1512</v>
      </c>
      <c r="P3515" s="107" t="s">
        <v>1496</v>
      </c>
      <c r="Q3515" s="107" t="s">
        <v>226</v>
      </c>
      <c r="R3515" s="16">
        <v>45536</v>
      </c>
      <c r="S3515" s="1" t="s">
        <v>2776</v>
      </c>
      <c r="T3515" s="62" t="s">
        <v>1044</v>
      </c>
    </row>
    <row r="3516" spans="1:20" ht="95.1" customHeight="1" x14ac:dyDescent="0.25">
      <c r="A3516" s="121" t="s">
        <v>2280</v>
      </c>
      <c r="B3516" s="107">
        <v>2450</v>
      </c>
      <c r="C3516" s="107" t="s">
        <v>1496</v>
      </c>
      <c r="D3516" s="107" t="s">
        <v>3890</v>
      </c>
      <c r="E3516" s="36" t="s">
        <v>2636</v>
      </c>
      <c r="F3516" s="63">
        <v>1063232</v>
      </c>
      <c r="G3516" s="110" t="s">
        <v>2034</v>
      </c>
      <c r="H3516" s="45">
        <v>100</v>
      </c>
      <c r="I3516" s="107" t="s">
        <v>1044</v>
      </c>
      <c r="J3516" s="107" t="s">
        <v>1496</v>
      </c>
      <c r="K3516" s="107" t="s">
        <v>1044</v>
      </c>
      <c r="L3516" s="9">
        <v>3.3</v>
      </c>
      <c r="M3516" s="108">
        <v>330</v>
      </c>
      <c r="N3516" s="5">
        <v>15001002</v>
      </c>
      <c r="O3516" s="1" t="s">
        <v>1512</v>
      </c>
      <c r="P3516" s="107" t="s">
        <v>1496</v>
      </c>
      <c r="Q3516" s="107" t="s">
        <v>226</v>
      </c>
      <c r="R3516" s="16">
        <v>45536</v>
      </c>
      <c r="S3516" s="1" t="s">
        <v>2776</v>
      </c>
      <c r="T3516" s="62" t="s">
        <v>1044</v>
      </c>
    </row>
    <row r="3517" spans="1:20" ht="95.1" customHeight="1" x14ac:dyDescent="0.25">
      <c r="A3517" s="121" t="s">
        <v>2280</v>
      </c>
      <c r="B3517" s="107">
        <v>2450</v>
      </c>
      <c r="C3517" s="107" t="s">
        <v>1496</v>
      </c>
      <c r="D3517" s="107" t="s">
        <v>3891</v>
      </c>
      <c r="E3517" s="36" t="s">
        <v>2636</v>
      </c>
      <c r="F3517" s="63">
        <v>1089697</v>
      </c>
      <c r="G3517" s="110" t="s">
        <v>2034</v>
      </c>
      <c r="H3517" s="45">
        <v>50</v>
      </c>
      <c r="I3517" s="107" t="s">
        <v>1044</v>
      </c>
      <c r="J3517" s="107" t="s">
        <v>1496</v>
      </c>
      <c r="K3517" s="107" t="s">
        <v>1044</v>
      </c>
      <c r="L3517" s="9">
        <v>7.19</v>
      </c>
      <c r="M3517" s="108">
        <v>359.5</v>
      </c>
      <c r="N3517" s="5">
        <v>15001002</v>
      </c>
      <c r="O3517" s="1" t="s">
        <v>1512</v>
      </c>
      <c r="P3517" s="107" t="s">
        <v>1496</v>
      </c>
      <c r="Q3517" s="107" t="s">
        <v>226</v>
      </c>
      <c r="R3517" s="16">
        <v>45536</v>
      </c>
      <c r="S3517" s="1" t="s">
        <v>2776</v>
      </c>
      <c r="T3517" s="62" t="s">
        <v>1044</v>
      </c>
    </row>
    <row r="3518" spans="1:20" ht="95.1" customHeight="1" x14ac:dyDescent="0.25">
      <c r="A3518" s="121" t="s">
        <v>2280</v>
      </c>
      <c r="B3518" s="107">
        <v>2450</v>
      </c>
      <c r="C3518" s="107" t="s">
        <v>1496</v>
      </c>
      <c r="D3518" s="107" t="s">
        <v>3892</v>
      </c>
      <c r="E3518" s="36" t="s">
        <v>2636</v>
      </c>
      <c r="F3518" s="63">
        <v>1058158</v>
      </c>
      <c r="G3518" s="110" t="s">
        <v>1544</v>
      </c>
      <c r="H3518" s="45">
        <v>1000</v>
      </c>
      <c r="I3518" s="107" t="s">
        <v>1044</v>
      </c>
      <c r="J3518" s="107" t="s">
        <v>1496</v>
      </c>
      <c r="K3518" s="107" t="s">
        <v>1044</v>
      </c>
      <c r="L3518" s="9">
        <v>0.53</v>
      </c>
      <c r="M3518" s="108">
        <v>530</v>
      </c>
      <c r="N3518" s="5">
        <v>15001002</v>
      </c>
      <c r="O3518" s="1" t="s">
        <v>1512</v>
      </c>
      <c r="P3518" s="107" t="s">
        <v>1496</v>
      </c>
      <c r="Q3518" s="107" t="s">
        <v>226</v>
      </c>
      <c r="R3518" s="16">
        <v>45536</v>
      </c>
      <c r="S3518" s="1" t="s">
        <v>2776</v>
      </c>
      <c r="T3518" s="62" t="s">
        <v>1044</v>
      </c>
    </row>
    <row r="3519" spans="1:20" ht="95.1" customHeight="1" x14ac:dyDescent="0.25">
      <c r="A3519" s="121" t="s">
        <v>2280</v>
      </c>
      <c r="B3519" s="107">
        <v>2450</v>
      </c>
      <c r="C3519" s="107" t="s">
        <v>1496</v>
      </c>
      <c r="D3519" s="107" t="s">
        <v>3893</v>
      </c>
      <c r="E3519" s="36" t="s">
        <v>2636</v>
      </c>
      <c r="F3519" s="63">
        <v>1063319</v>
      </c>
      <c r="G3519" s="110" t="s">
        <v>1636</v>
      </c>
      <c r="H3519" s="45">
        <v>10000</v>
      </c>
      <c r="I3519" s="107" t="s">
        <v>1044</v>
      </c>
      <c r="J3519" s="107" t="s">
        <v>1496</v>
      </c>
      <c r="K3519" s="107" t="s">
        <v>1044</v>
      </c>
      <c r="L3519" s="9">
        <v>1.34</v>
      </c>
      <c r="M3519" s="108">
        <v>13400</v>
      </c>
      <c r="N3519" s="5">
        <v>15001002</v>
      </c>
      <c r="O3519" s="1" t="s">
        <v>1512</v>
      </c>
      <c r="P3519" s="107" t="s">
        <v>1496</v>
      </c>
      <c r="Q3519" s="107" t="s">
        <v>226</v>
      </c>
      <c r="R3519" s="16">
        <v>45536</v>
      </c>
      <c r="S3519" s="1" t="s">
        <v>2776</v>
      </c>
      <c r="T3519" s="62" t="s">
        <v>1044</v>
      </c>
    </row>
    <row r="3520" spans="1:20" ht="95.1" customHeight="1" x14ac:dyDescent="0.25">
      <c r="A3520" s="121" t="s">
        <v>2280</v>
      </c>
      <c r="B3520" s="107">
        <v>2450</v>
      </c>
      <c r="C3520" s="107" t="s">
        <v>1496</v>
      </c>
      <c r="D3520" s="107" t="s">
        <v>3894</v>
      </c>
      <c r="E3520" s="36" t="s">
        <v>2636</v>
      </c>
      <c r="F3520" s="63">
        <v>1063543</v>
      </c>
      <c r="G3520" s="110" t="s">
        <v>1636</v>
      </c>
      <c r="H3520" s="45">
        <v>3000</v>
      </c>
      <c r="I3520" s="107" t="s">
        <v>1044</v>
      </c>
      <c r="J3520" s="107" t="s">
        <v>1496</v>
      </c>
      <c r="K3520" s="107" t="s">
        <v>1044</v>
      </c>
      <c r="L3520" s="9">
        <v>0.55000000000000004</v>
      </c>
      <c r="M3520" s="108">
        <v>1650</v>
      </c>
      <c r="N3520" s="5">
        <v>15001002</v>
      </c>
      <c r="O3520" s="1" t="s">
        <v>1512</v>
      </c>
      <c r="P3520" s="107" t="s">
        <v>1496</v>
      </c>
      <c r="Q3520" s="107" t="s">
        <v>226</v>
      </c>
      <c r="R3520" s="16">
        <v>45536</v>
      </c>
      <c r="S3520" s="1" t="s">
        <v>2776</v>
      </c>
      <c r="T3520" s="62" t="s">
        <v>1044</v>
      </c>
    </row>
    <row r="3521" spans="1:20" ht="95.1" customHeight="1" x14ac:dyDescent="0.25">
      <c r="A3521" s="121" t="s">
        <v>2280</v>
      </c>
      <c r="B3521" s="107">
        <v>2450</v>
      </c>
      <c r="C3521" s="107" t="s">
        <v>1496</v>
      </c>
      <c r="D3521" s="107" t="s">
        <v>3895</v>
      </c>
      <c r="E3521" s="36" t="s">
        <v>2636</v>
      </c>
      <c r="F3521" s="63">
        <v>1083003</v>
      </c>
      <c r="G3521" s="1" t="s">
        <v>44</v>
      </c>
      <c r="H3521" s="45">
        <v>2500</v>
      </c>
      <c r="I3521" s="107" t="s">
        <v>1044</v>
      </c>
      <c r="J3521" s="107" t="s">
        <v>1496</v>
      </c>
      <c r="K3521" s="107" t="s">
        <v>1044</v>
      </c>
      <c r="L3521" s="9">
        <v>2.04</v>
      </c>
      <c r="M3521" s="108">
        <v>5100</v>
      </c>
      <c r="N3521" s="5">
        <v>15001002</v>
      </c>
      <c r="O3521" s="1" t="s">
        <v>1512</v>
      </c>
      <c r="P3521" s="107" t="s">
        <v>1496</v>
      </c>
      <c r="Q3521" s="107" t="s">
        <v>226</v>
      </c>
      <c r="R3521" s="16">
        <v>45536</v>
      </c>
      <c r="S3521" s="1" t="s">
        <v>2776</v>
      </c>
      <c r="T3521" s="62" t="s">
        <v>1044</v>
      </c>
    </row>
    <row r="3522" spans="1:20" ht="95.1" customHeight="1" x14ac:dyDescent="0.25">
      <c r="A3522" s="121" t="s">
        <v>2280</v>
      </c>
      <c r="B3522" s="107">
        <v>2450</v>
      </c>
      <c r="C3522" s="107" t="s">
        <v>1496</v>
      </c>
      <c r="D3522" s="107" t="s">
        <v>3896</v>
      </c>
      <c r="E3522" s="36" t="s">
        <v>2636</v>
      </c>
      <c r="F3522" s="63">
        <v>1089532</v>
      </c>
      <c r="G3522" s="110" t="s">
        <v>1636</v>
      </c>
      <c r="H3522" s="45">
        <v>100000</v>
      </c>
      <c r="I3522" s="107" t="s">
        <v>1044</v>
      </c>
      <c r="J3522" s="107" t="s">
        <v>1496</v>
      </c>
      <c r="K3522" s="107" t="s">
        <v>1044</v>
      </c>
      <c r="L3522" s="9">
        <v>0.36</v>
      </c>
      <c r="M3522" s="108">
        <v>36000</v>
      </c>
      <c r="N3522" s="5">
        <v>15001002</v>
      </c>
      <c r="O3522" s="1" t="s">
        <v>1512</v>
      </c>
      <c r="P3522" s="107" t="s">
        <v>1496</v>
      </c>
      <c r="Q3522" s="107" t="s">
        <v>226</v>
      </c>
      <c r="R3522" s="16">
        <v>45536</v>
      </c>
      <c r="S3522" s="1" t="s">
        <v>2776</v>
      </c>
      <c r="T3522" s="62" t="s">
        <v>1044</v>
      </c>
    </row>
    <row r="3523" spans="1:20" ht="95.1" customHeight="1" x14ac:dyDescent="0.25">
      <c r="A3523" s="121" t="s">
        <v>2280</v>
      </c>
      <c r="B3523" s="107">
        <v>2450</v>
      </c>
      <c r="C3523" s="107" t="s">
        <v>1496</v>
      </c>
      <c r="D3523" s="107" t="s">
        <v>3897</v>
      </c>
      <c r="E3523" s="36" t="s">
        <v>2636</v>
      </c>
      <c r="F3523" s="63">
        <v>1096879</v>
      </c>
      <c r="G3523" s="110" t="s">
        <v>1636</v>
      </c>
      <c r="H3523" s="45">
        <v>60000</v>
      </c>
      <c r="I3523" s="107" t="s">
        <v>1044</v>
      </c>
      <c r="J3523" s="107" t="s">
        <v>1496</v>
      </c>
      <c r="K3523" s="107" t="s">
        <v>1044</v>
      </c>
      <c r="L3523" s="9">
        <v>1.84</v>
      </c>
      <c r="M3523" s="108">
        <v>110400</v>
      </c>
      <c r="N3523" s="5">
        <v>15001002</v>
      </c>
      <c r="O3523" s="1" t="s">
        <v>1512</v>
      </c>
      <c r="P3523" s="107" t="s">
        <v>1496</v>
      </c>
      <c r="Q3523" s="107" t="s">
        <v>226</v>
      </c>
      <c r="R3523" s="16">
        <v>45536</v>
      </c>
      <c r="S3523" s="1" t="s">
        <v>2776</v>
      </c>
      <c r="T3523" s="62" t="s">
        <v>1044</v>
      </c>
    </row>
    <row r="3524" spans="1:20" ht="95.1" customHeight="1" x14ac:dyDescent="0.25">
      <c r="A3524" s="121" t="s">
        <v>2280</v>
      </c>
      <c r="B3524" s="107">
        <v>2450</v>
      </c>
      <c r="C3524" s="107" t="s">
        <v>1496</v>
      </c>
      <c r="D3524" s="107" t="s">
        <v>3898</v>
      </c>
      <c r="E3524" s="36" t="s">
        <v>2636</v>
      </c>
      <c r="F3524" s="63">
        <v>1089454</v>
      </c>
      <c r="G3524" s="110" t="s">
        <v>1636</v>
      </c>
      <c r="H3524" s="45">
        <v>30000</v>
      </c>
      <c r="I3524" s="107" t="s">
        <v>1044</v>
      </c>
      <c r="J3524" s="107" t="s">
        <v>1496</v>
      </c>
      <c r="K3524" s="107" t="s">
        <v>1044</v>
      </c>
      <c r="L3524" s="9">
        <v>12.01</v>
      </c>
      <c r="M3524" s="108">
        <v>360300</v>
      </c>
      <c r="N3524" s="5">
        <v>15001002</v>
      </c>
      <c r="O3524" s="1" t="s">
        <v>1512</v>
      </c>
      <c r="P3524" s="107" t="s">
        <v>1496</v>
      </c>
      <c r="Q3524" s="107" t="s">
        <v>226</v>
      </c>
      <c r="R3524" s="16">
        <v>45536</v>
      </c>
      <c r="S3524" s="1" t="s">
        <v>2776</v>
      </c>
      <c r="T3524" s="62" t="s">
        <v>1044</v>
      </c>
    </row>
    <row r="3525" spans="1:20" ht="95.1" customHeight="1" x14ac:dyDescent="0.25">
      <c r="A3525" s="121" t="s">
        <v>2280</v>
      </c>
      <c r="B3525" s="107">
        <v>2450</v>
      </c>
      <c r="C3525" s="107" t="s">
        <v>1496</v>
      </c>
      <c r="D3525" s="107" t="s">
        <v>3899</v>
      </c>
      <c r="E3525" s="36" t="s">
        <v>2636</v>
      </c>
      <c r="F3525" s="63">
        <v>1089455</v>
      </c>
      <c r="G3525" s="110" t="s">
        <v>1636</v>
      </c>
      <c r="H3525" s="45">
        <v>20000</v>
      </c>
      <c r="I3525" s="107" t="s">
        <v>1044</v>
      </c>
      <c r="J3525" s="107" t="s">
        <v>1496</v>
      </c>
      <c r="K3525" s="107" t="s">
        <v>1044</v>
      </c>
      <c r="L3525" s="9">
        <v>8.89</v>
      </c>
      <c r="M3525" s="108">
        <v>177800</v>
      </c>
      <c r="N3525" s="5">
        <v>15001002</v>
      </c>
      <c r="O3525" s="1" t="s">
        <v>1512</v>
      </c>
      <c r="P3525" s="107" t="s">
        <v>1496</v>
      </c>
      <c r="Q3525" s="107" t="s">
        <v>226</v>
      </c>
      <c r="R3525" s="16">
        <v>45536</v>
      </c>
      <c r="S3525" s="1" t="s">
        <v>2776</v>
      </c>
      <c r="T3525" s="62" t="s">
        <v>1044</v>
      </c>
    </row>
    <row r="3526" spans="1:20" ht="95.1" customHeight="1" x14ac:dyDescent="0.25">
      <c r="A3526" s="121" t="s">
        <v>2280</v>
      </c>
      <c r="B3526" s="107">
        <v>2450</v>
      </c>
      <c r="C3526" s="107" t="s">
        <v>1496</v>
      </c>
      <c r="D3526" s="107" t="s">
        <v>3900</v>
      </c>
      <c r="E3526" s="36" t="s">
        <v>2636</v>
      </c>
      <c r="F3526" s="63">
        <v>1089445</v>
      </c>
      <c r="G3526" s="110" t="s">
        <v>1636</v>
      </c>
      <c r="H3526" s="45">
        <v>20000</v>
      </c>
      <c r="I3526" s="107" t="s">
        <v>1044</v>
      </c>
      <c r="J3526" s="107" t="s">
        <v>1496</v>
      </c>
      <c r="K3526" s="107" t="s">
        <v>1044</v>
      </c>
      <c r="L3526" s="9">
        <v>0.2</v>
      </c>
      <c r="M3526" s="108">
        <v>4000</v>
      </c>
      <c r="N3526" s="5">
        <v>15001002</v>
      </c>
      <c r="O3526" s="1" t="s">
        <v>1512</v>
      </c>
      <c r="P3526" s="107" t="s">
        <v>1496</v>
      </c>
      <c r="Q3526" s="107" t="s">
        <v>226</v>
      </c>
      <c r="R3526" s="16">
        <v>45536</v>
      </c>
      <c r="S3526" s="1" t="s">
        <v>2776</v>
      </c>
      <c r="T3526" s="62" t="s">
        <v>1044</v>
      </c>
    </row>
    <row r="3527" spans="1:20" ht="95.1" customHeight="1" x14ac:dyDescent="0.25">
      <c r="A3527" s="121" t="s">
        <v>2280</v>
      </c>
      <c r="B3527" s="107">
        <v>2450</v>
      </c>
      <c r="C3527" s="107" t="s">
        <v>1496</v>
      </c>
      <c r="D3527" s="107" t="s">
        <v>3901</v>
      </c>
      <c r="E3527" s="36" t="s">
        <v>2636</v>
      </c>
      <c r="F3527" s="63">
        <v>1089446</v>
      </c>
      <c r="G3527" s="110" t="s">
        <v>1636</v>
      </c>
      <c r="H3527" s="45">
        <v>20000</v>
      </c>
      <c r="I3527" s="107" t="s">
        <v>1044</v>
      </c>
      <c r="J3527" s="107" t="s">
        <v>1496</v>
      </c>
      <c r="K3527" s="107" t="s">
        <v>1044</v>
      </c>
      <c r="L3527" s="9">
        <v>0.26</v>
      </c>
      <c r="M3527" s="108">
        <v>5200</v>
      </c>
      <c r="N3527" s="5">
        <v>15001002</v>
      </c>
      <c r="O3527" s="1" t="s">
        <v>1512</v>
      </c>
      <c r="P3527" s="107" t="s">
        <v>1496</v>
      </c>
      <c r="Q3527" s="107" t="s">
        <v>226</v>
      </c>
      <c r="R3527" s="16">
        <v>45536</v>
      </c>
      <c r="S3527" s="1" t="s">
        <v>2776</v>
      </c>
      <c r="T3527" s="62" t="s">
        <v>1044</v>
      </c>
    </row>
    <row r="3528" spans="1:20" ht="95.1" customHeight="1" x14ac:dyDescent="0.25">
      <c r="A3528" s="121" t="s">
        <v>2280</v>
      </c>
      <c r="B3528" s="107">
        <v>2450</v>
      </c>
      <c r="C3528" s="107" t="s">
        <v>1496</v>
      </c>
      <c r="D3528" s="107" t="s">
        <v>3902</v>
      </c>
      <c r="E3528" s="36" t="s">
        <v>2636</v>
      </c>
      <c r="F3528" s="63">
        <v>1089447</v>
      </c>
      <c r="G3528" s="110" t="s">
        <v>1636</v>
      </c>
      <c r="H3528" s="45">
        <v>20000</v>
      </c>
      <c r="I3528" s="107" t="s">
        <v>1044</v>
      </c>
      <c r="J3528" s="107" t="s">
        <v>1496</v>
      </c>
      <c r="K3528" s="107" t="s">
        <v>1044</v>
      </c>
      <c r="L3528" s="9">
        <v>0.42</v>
      </c>
      <c r="M3528" s="108">
        <v>8400</v>
      </c>
      <c r="N3528" s="5">
        <v>15001002</v>
      </c>
      <c r="O3528" s="1" t="s">
        <v>1512</v>
      </c>
      <c r="P3528" s="107" t="s">
        <v>1496</v>
      </c>
      <c r="Q3528" s="107" t="s">
        <v>226</v>
      </c>
      <c r="R3528" s="16">
        <v>45536</v>
      </c>
      <c r="S3528" s="1" t="s">
        <v>2776</v>
      </c>
      <c r="T3528" s="62" t="s">
        <v>1044</v>
      </c>
    </row>
    <row r="3529" spans="1:20" ht="95.1" customHeight="1" x14ac:dyDescent="0.25">
      <c r="A3529" s="121" t="s">
        <v>2280</v>
      </c>
      <c r="B3529" s="107">
        <v>2450</v>
      </c>
      <c r="C3529" s="107" t="s">
        <v>1496</v>
      </c>
      <c r="D3529" s="107" t="s">
        <v>3903</v>
      </c>
      <c r="E3529" s="36" t="s">
        <v>2636</v>
      </c>
      <c r="F3529" s="63">
        <v>1088908</v>
      </c>
      <c r="G3529" s="110" t="s">
        <v>1636</v>
      </c>
      <c r="H3529" s="45">
        <v>8000</v>
      </c>
      <c r="I3529" s="107" t="s">
        <v>1044</v>
      </c>
      <c r="J3529" s="107" t="s">
        <v>1496</v>
      </c>
      <c r="K3529" s="107" t="s">
        <v>1044</v>
      </c>
      <c r="L3529" s="9">
        <v>0.2</v>
      </c>
      <c r="M3529" s="108">
        <v>1600</v>
      </c>
      <c r="N3529" s="5">
        <v>15001002</v>
      </c>
      <c r="O3529" s="1" t="s">
        <v>1512</v>
      </c>
      <c r="P3529" s="107" t="s">
        <v>1496</v>
      </c>
      <c r="Q3529" s="107" t="s">
        <v>226</v>
      </c>
      <c r="R3529" s="16">
        <v>45536</v>
      </c>
      <c r="S3529" s="1" t="s">
        <v>2776</v>
      </c>
      <c r="T3529" s="62" t="s">
        <v>1044</v>
      </c>
    </row>
    <row r="3530" spans="1:20" ht="95.1" customHeight="1" x14ac:dyDescent="0.25">
      <c r="A3530" s="121" t="s">
        <v>2280</v>
      </c>
      <c r="B3530" s="107">
        <v>2450</v>
      </c>
      <c r="C3530" s="107" t="s">
        <v>1496</v>
      </c>
      <c r="D3530" s="107" t="s">
        <v>2142</v>
      </c>
      <c r="E3530" s="36" t="s">
        <v>2636</v>
      </c>
      <c r="F3530" s="63">
        <v>1012834</v>
      </c>
      <c r="G3530" s="110" t="s">
        <v>1636</v>
      </c>
      <c r="H3530" s="45">
        <v>5000</v>
      </c>
      <c r="I3530" s="107" t="s">
        <v>1044</v>
      </c>
      <c r="J3530" s="107" t="s">
        <v>1496</v>
      </c>
      <c r="K3530" s="107" t="s">
        <v>1044</v>
      </c>
      <c r="L3530" s="9">
        <v>1.39</v>
      </c>
      <c r="M3530" s="108">
        <v>6950</v>
      </c>
      <c r="N3530" s="5">
        <v>15001002</v>
      </c>
      <c r="O3530" s="1" t="s">
        <v>1512</v>
      </c>
      <c r="P3530" s="107" t="s">
        <v>1496</v>
      </c>
      <c r="Q3530" s="107" t="s">
        <v>226</v>
      </c>
      <c r="R3530" s="16">
        <v>45536</v>
      </c>
      <c r="S3530" s="1" t="s">
        <v>2776</v>
      </c>
      <c r="T3530" s="62" t="s">
        <v>1044</v>
      </c>
    </row>
    <row r="3531" spans="1:20" ht="95.1" customHeight="1" x14ac:dyDescent="0.25">
      <c r="A3531" s="121" t="s">
        <v>2280</v>
      </c>
      <c r="B3531" s="107">
        <v>2450</v>
      </c>
      <c r="C3531" s="107" t="s">
        <v>1496</v>
      </c>
      <c r="D3531" s="107" t="s">
        <v>3904</v>
      </c>
      <c r="E3531" s="36" t="s">
        <v>2636</v>
      </c>
      <c r="F3531" s="63">
        <v>1096714</v>
      </c>
      <c r="G3531" s="110" t="s">
        <v>1636</v>
      </c>
      <c r="H3531" s="45">
        <v>5000</v>
      </c>
      <c r="I3531" s="107" t="s">
        <v>1044</v>
      </c>
      <c r="J3531" s="107" t="s">
        <v>1496</v>
      </c>
      <c r="K3531" s="107" t="s">
        <v>1044</v>
      </c>
      <c r="L3531" s="9">
        <v>0.32</v>
      </c>
      <c r="M3531" s="108">
        <v>1600</v>
      </c>
      <c r="N3531" s="5">
        <v>15001002</v>
      </c>
      <c r="O3531" s="1" t="s">
        <v>1512</v>
      </c>
      <c r="P3531" s="107" t="s">
        <v>1496</v>
      </c>
      <c r="Q3531" s="107" t="s">
        <v>226</v>
      </c>
      <c r="R3531" s="16">
        <v>45536</v>
      </c>
      <c r="S3531" s="1" t="s">
        <v>2776</v>
      </c>
      <c r="T3531" s="62" t="s">
        <v>1044</v>
      </c>
    </row>
    <row r="3532" spans="1:20" ht="95.1" customHeight="1" x14ac:dyDescent="0.25">
      <c r="A3532" s="121" t="s">
        <v>2280</v>
      </c>
      <c r="B3532" s="107">
        <v>2450</v>
      </c>
      <c r="C3532" s="107" t="s">
        <v>1496</v>
      </c>
      <c r="D3532" s="107" t="s">
        <v>3905</v>
      </c>
      <c r="E3532" s="36" t="s">
        <v>2636</v>
      </c>
      <c r="F3532" s="63">
        <v>1058101</v>
      </c>
      <c r="G3532" s="110" t="s">
        <v>1544</v>
      </c>
      <c r="H3532" s="45">
        <v>500</v>
      </c>
      <c r="I3532" s="107" t="s">
        <v>1044</v>
      </c>
      <c r="J3532" s="107" t="s">
        <v>1496</v>
      </c>
      <c r="K3532" s="107" t="s">
        <v>1044</v>
      </c>
      <c r="L3532" s="9">
        <v>0.25</v>
      </c>
      <c r="M3532" s="108">
        <v>125</v>
      </c>
      <c r="N3532" s="5">
        <v>15001002</v>
      </c>
      <c r="O3532" s="1" t="s">
        <v>1512</v>
      </c>
      <c r="P3532" s="107" t="s">
        <v>1496</v>
      </c>
      <c r="Q3532" s="107" t="s">
        <v>226</v>
      </c>
      <c r="R3532" s="16">
        <v>45536</v>
      </c>
      <c r="S3532" s="1" t="s">
        <v>2776</v>
      </c>
      <c r="T3532" s="62" t="s">
        <v>1044</v>
      </c>
    </row>
    <row r="3533" spans="1:20" ht="95.1" customHeight="1" x14ac:dyDescent="0.25">
      <c r="A3533" s="121" t="s">
        <v>2280</v>
      </c>
      <c r="B3533" s="107">
        <v>2450</v>
      </c>
      <c r="C3533" s="107" t="s">
        <v>1496</v>
      </c>
      <c r="D3533" s="107" t="s">
        <v>3906</v>
      </c>
      <c r="E3533" s="1" t="s">
        <v>2757</v>
      </c>
      <c r="F3533" s="63" t="s">
        <v>1133</v>
      </c>
      <c r="G3533" s="1" t="s">
        <v>44</v>
      </c>
      <c r="H3533" s="45">
        <v>15</v>
      </c>
      <c r="I3533" s="106" t="s">
        <v>3992</v>
      </c>
      <c r="J3533" s="107" t="s">
        <v>1496</v>
      </c>
      <c r="K3533" s="107" t="s">
        <v>2602</v>
      </c>
      <c r="L3533" s="9">
        <v>2800</v>
      </c>
      <c r="M3533" s="108">
        <v>42000</v>
      </c>
      <c r="N3533" s="5">
        <v>15001002</v>
      </c>
      <c r="O3533" s="1" t="s">
        <v>764</v>
      </c>
      <c r="P3533" s="107" t="s">
        <v>1496</v>
      </c>
      <c r="Q3533" s="1" t="s">
        <v>57</v>
      </c>
      <c r="R3533" s="16">
        <v>45627</v>
      </c>
      <c r="S3533" s="1" t="s">
        <v>2776</v>
      </c>
      <c r="T3533" s="62" t="s">
        <v>3936</v>
      </c>
    </row>
    <row r="3534" spans="1:20" ht="95.1" customHeight="1" x14ac:dyDescent="0.25">
      <c r="A3534" s="121" t="s">
        <v>2280</v>
      </c>
      <c r="B3534" s="107">
        <v>2450</v>
      </c>
      <c r="C3534" s="107" t="s">
        <v>1496</v>
      </c>
      <c r="D3534" s="107" t="s">
        <v>3907</v>
      </c>
      <c r="E3534" s="1" t="s">
        <v>2757</v>
      </c>
      <c r="F3534" s="63" t="s">
        <v>1133</v>
      </c>
      <c r="G3534" s="1" t="s">
        <v>44</v>
      </c>
      <c r="H3534" s="45">
        <v>21</v>
      </c>
      <c r="I3534" s="106" t="s">
        <v>3992</v>
      </c>
      <c r="J3534" s="107" t="s">
        <v>1496</v>
      </c>
      <c r="K3534" s="107" t="s">
        <v>2602</v>
      </c>
      <c r="L3534" s="9">
        <v>2645.66</v>
      </c>
      <c r="M3534" s="108">
        <v>55558.86</v>
      </c>
      <c r="N3534" s="5">
        <v>15001002</v>
      </c>
      <c r="O3534" s="1" t="s">
        <v>764</v>
      </c>
      <c r="P3534" s="107" t="s">
        <v>1496</v>
      </c>
      <c r="Q3534" s="1" t="s">
        <v>57</v>
      </c>
      <c r="R3534" s="16">
        <v>45627</v>
      </c>
      <c r="S3534" s="1" t="s">
        <v>2776</v>
      </c>
      <c r="T3534" s="62" t="s">
        <v>3936</v>
      </c>
    </row>
    <row r="3535" spans="1:20" ht="95.1" customHeight="1" x14ac:dyDescent="0.25">
      <c r="A3535" s="121" t="s">
        <v>2280</v>
      </c>
      <c r="B3535" s="107">
        <v>2450</v>
      </c>
      <c r="C3535" s="107" t="s">
        <v>1496</v>
      </c>
      <c r="D3535" s="107" t="s">
        <v>3908</v>
      </c>
      <c r="E3535" s="1" t="s">
        <v>2757</v>
      </c>
      <c r="F3535" s="63" t="s">
        <v>1133</v>
      </c>
      <c r="G3535" s="1" t="s">
        <v>44</v>
      </c>
      <c r="H3535" s="45">
        <v>5</v>
      </c>
      <c r="I3535" s="106" t="s">
        <v>4039</v>
      </c>
      <c r="J3535" s="107" t="s">
        <v>1496</v>
      </c>
      <c r="K3535" s="107" t="s">
        <v>3939</v>
      </c>
      <c r="L3535" s="9">
        <v>2924</v>
      </c>
      <c r="M3535" s="108">
        <v>14620</v>
      </c>
      <c r="N3535" s="5">
        <v>15001002</v>
      </c>
      <c r="O3535" s="1" t="s">
        <v>76</v>
      </c>
      <c r="P3535" s="107" t="s">
        <v>1496</v>
      </c>
      <c r="Q3535" s="1" t="s">
        <v>57</v>
      </c>
      <c r="R3535" s="16">
        <v>45627</v>
      </c>
      <c r="S3535" s="1" t="s">
        <v>2776</v>
      </c>
      <c r="T3535" s="62" t="s">
        <v>3936</v>
      </c>
    </row>
    <row r="3536" spans="1:20" ht="95.1" customHeight="1" x14ac:dyDescent="0.25">
      <c r="A3536" s="121" t="s">
        <v>2280</v>
      </c>
      <c r="B3536" s="107">
        <v>2450</v>
      </c>
      <c r="C3536" s="107" t="s">
        <v>1496</v>
      </c>
      <c r="D3536" s="107" t="s">
        <v>3909</v>
      </c>
      <c r="E3536" s="1" t="s">
        <v>2757</v>
      </c>
      <c r="F3536" s="63" t="s">
        <v>1133</v>
      </c>
      <c r="G3536" s="1" t="s">
        <v>44</v>
      </c>
      <c r="H3536" s="45">
        <v>120</v>
      </c>
      <c r="I3536" s="106" t="s">
        <v>4039</v>
      </c>
      <c r="J3536" s="107" t="s">
        <v>1496</v>
      </c>
      <c r="K3536" s="107" t="s">
        <v>3939</v>
      </c>
      <c r="L3536" s="9">
        <v>3517.55</v>
      </c>
      <c r="M3536" s="108">
        <v>422106</v>
      </c>
      <c r="N3536" s="5">
        <v>15001002</v>
      </c>
      <c r="O3536" s="1" t="s">
        <v>76</v>
      </c>
      <c r="P3536" s="107" t="s">
        <v>1496</v>
      </c>
      <c r="Q3536" s="1" t="s">
        <v>57</v>
      </c>
      <c r="R3536" s="16">
        <v>45627</v>
      </c>
      <c r="S3536" s="1" t="s">
        <v>2776</v>
      </c>
      <c r="T3536" s="62" t="s">
        <v>3936</v>
      </c>
    </row>
    <row r="3537" spans="1:20" ht="95.1" customHeight="1" x14ac:dyDescent="0.25">
      <c r="A3537" s="121" t="s">
        <v>2280</v>
      </c>
      <c r="B3537" s="107">
        <v>2450</v>
      </c>
      <c r="C3537" s="107" t="s">
        <v>1496</v>
      </c>
      <c r="D3537" s="107" t="s">
        <v>3910</v>
      </c>
      <c r="E3537" s="1" t="s">
        <v>2699</v>
      </c>
      <c r="F3537" s="63" t="s">
        <v>1133</v>
      </c>
      <c r="G3537" s="1" t="s">
        <v>4056</v>
      </c>
      <c r="H3537" s="45">
        <v>12</v>
      </c>
      <c r="I3537" s="106" t="s">
        <v>3988</v>
      </c>
      <c r="J3537" s="107" t="s">
        <v>1496</v>
      </c>
      <c r="K3537" s="107" t="s">
        <v>3940</v>
      </c>
      <c r="L3537" s="9">
        <v>8000</v>
      </c>
      <c r="M3537" s="108">
        <v>96000</v>
      </c>
      <c r="N3537" s="5">
        <v>15001002</v>
      </c>
      <c r="O3537" s="1" t="s">
        <v>2993</v>
      </c>
      <c r="P3537" s="107" t="s">
        <v>1496</v>
      </c>
      <c r="Q3537" s="1" t="s">
        <v>57</v>
      </c>
      <c r="R3537" s="16">
        <v>45627</v>
      </c>
      <c r="S3537" s="1" t="s">
        <v>4027</v>
      </c>
      <c r="T3537" s="62" t="s">
        <v>3940</v>
      </c>
    </row>
    <row r="3538" spans="1:20" ht="95.1" customHeight="1" x14ac:dyDescent="0.25">
      <c r="A3538" s="121" t="s">
        <v>2280</v>
      </c>
      <c r="B3538" s="107">
        <v>2450</v>
      </c>
      <c r="C3538" s="107" t="s">
        <v>1496</v>
      </c>
      <c r="D3538" s="107" t="s">
        <v>3911</v>
      </c>
      <c r="E3538" s="110" t="s">
        <v>2686</v>
      </c>
      <c r="F3538" s="63" t="s">
        <v>1133</v>
      </c>
      <c r="G3538" s="1" t="s">
        <v>44</v>
      </c>
      <c r="H3538" s="45">
        <v>84</v>
      </c>
      <c r="I3538" s="13" t="s">
        <v>2485</v>
      </c>
      <c r="J3538" s="107" t="s">
        <v>1496</v>
      </c>
      <c r="K3538" s="107" t="s">
        <v>3941</v>
      </c>
      <c r="L3538" s="9">
        <v>19000</v>
      </c>
      <c r="M3538" s="108">
        <v>1596000</v>
      </c>
      <c r="N3538" s="5" t="s">
        <v>12</v>
      </c>
      <c r="O3538" s="1" t="s">
        <v>1217</v>
      </c>
      <c r="P3538" s="107" t="s">
        <v>1496</v>
      </c>
      <c r="Q3538" s="1" t="s">
        <v>57</v>
      </c>
      <c r="R3538" s="16">
        <v>45628</v>
      </c>
      <c r="S3538" s="1" t="s">
        <v>2776</v>
      </c>
      <c r="T3538" s="62" t="s">
        <v>2997</v>
      </c>
    </row>
    <row r="3539" spans="1:20" ht="95.1" customHeight="1" x14ac:dyDescent="0.25">
      <c r="A3539" s="121" t="s">
        <v>2280</v>
      </c>
      <c r="B3539" s="107">
        <v>2450</v>
      </c>
      <c r="C3539" s="107" t="s">
        <v>1496</v>
      </c>
      <c r="D3539" s="107" t="s">
        <v>3912</v>
      </c>
      <c r="E3539" s="1" t="s">
        <v>2699</v>
      </c>
      <c r="F3539" s="63" t="s">
        <v>1133</v>
      </c>
      <c r="G3539" s="1" t="s">
        <v>4056</v>
      </c>
      <c r="H3539" s="45">
        <v>12</v>
      </c>
      <c r="I3539" s="106" t="s">
        <v>3995</v>
      </c>
      <c r="J3539" s="107" t="s">
        <v>1496</v>
      </c>
      <c r="K3539" s="107" t="s">
        <v>3942</v>
      </c>
      <c r="L3539" s="9">
        <v>120000</v>
      </c>
      <c r="M3539" s="108">
        <v>1440000</v>
      </c>
      <c r="N3539" s="5">
        <v>15001002</v>
      </c>
      <c r="O3539" s="1" t="s">
        <v>148</v>
      </c>
      <c r="P3539" s="107" t="s">
        <v>1496</v>
      </c>
      <c r="Q3539" s="1" t="s">
        <v>57</v>
      </c>
      <c r="R3539" s="16">
        <v>45629</v>
      </c>
      <c r="S3539" s="1" t="s">
        <v>4027</v>
      </c>
      <c r="T3539" s="62" t="s">
        <v>3943</v>
      </c>
    </row>
    <row r="3540" spans="1:20" ht="95.1" customHeight="1" x14ac:dyDescent="0.25">
      <c r="A3540" s="121" t="s">
        <v>2280</v>
      </c>
      <c r="B3540" s="107">
        <v>2450</v>
      </c>
      <c r="C3540" s="107" t="s">
        <v>1496</v>
      </c>
      <c r="D3540" s="107" t="s">
        <v>3913</v>
      </c>
      <c r="E3540" s="1" t="s">
        <v>2699</v>
      </c>
      <c r="F3540" s="63" t="s">
        <v>1133</v>
      </c>
      <c r="G3540" s="1" t="s">
        <v>44</v>
      </c>
      <c r="H3540" s="45">
        <v>21600</v>
      </c>
      <c r="I3540" s="106" t="s">
        <v>887</v>
      </c>
      <c r="J3540" s="107" t="s">
        <v>1496</v>
      </c>
      <c r="K3540" s="107" t="s">
        <v>3944</v>
      </c>
      <c r="L3540" s="9">
        <v>2.78</v>
      </c>
      <c r="M3540" s="108">
        <v>60048</v>
      </c>
      <c r="N3540" s="5">
        <v>15001002</v>
      </c>
      <c r="O3540" s="1" t="s">
        <v>2972</v>
      </c>
      <c r="P3540" s="107" t="s">
        <v>1496</v>
      </c>
      <c r="Q3540" s="1" t="s">
        <v>57</v>
      </c>
      <c r="R3540" s="16">
        <v>45630</v>
      </c>
      <c r="S3540" s="1" t="s">
        <v>4027</v>
      </c>
      <c r="T3540" s="62" t="s">
        <v>3945</v>
      </c>
    </row>
    <row r="3541" spans="1:20" ht="95.1" customHeight="1" x14ac:dyDescent="0.25">
      <c r="A3541" s="121" t="s">
        <v>2280</v>
      </c>
      <c r="B3541" s="107">
        <v>2450</v>
      </c>
      <c r="C3541" s="107" t="s">
        <v>1496</v>
      </c>
      <c r="D3541" s="107" t="s">
        <v>3914</v>
      </c>
      <c r="E3541" s="110" t="s">
        <v>2692</v>
      </c>
      <c r="F3541" s="63">
        <v>1088052</v>
      </c>
      <c r="G3541" s="1" t="s">
        <v>44</v>
      </c>
      <c r="H3541" s="45">
        <v>3000</v>
      </c>
      <c r="I3541" s="106" t="s">
        <v>2558</v>
      </c>
      <c r="J3541" s="107" t="s">
        <v>1496</v>
      </c>
      <c r="K3541" s="107" t="s">
        <v>3946</v>
      </c>
      <c r="L3541" s="9">
        <v>400</v>
      </c>
      <c r="M3541" s="108">
        <v>1200000</v>
      </c>
      <c r="N3541" s="5">
        <v>15001002</v>
      </c>
      <c r="O3541" s="1" t="s">
        <v>3974</v>
      </c>
      <c r="P3541" s="107" t="s">
        <v>1496</v>
      </c>
      <c r="Q3541" s="107" t="s">
        <v>226</v>
      </c>
      <c r="R3541" s="16">
        <v>45505</v>
      </c>
      <c r="S3541" s="1" t="s">
        <v>2776</v>
      </c>
      <c r="T3541" s="62" t="s">
        <v>3923</v>
      </c>
    </row>
    <row r="3542" spans="1:20" ht="95.1" customHeight="1" x14ac:dyDescent="0.25">
      <c r="A3542" s="121" t="s">
        <v>2280</v>
      </c>
      <c r="B3542" s="107">
        <v>2450</v>
      </c>
      <c r="C3542" s="107" t="s">
        <v>1496</v>
      </c>
      <c r="D3542" s="107" t="s">
        <v>3915</v>
      </c>
      <c r="E3542" s="1" t="s">
        <v>2757</v>
      </c>
      <c r="F3542" s="63" t="s">
        <v>1133</v>
      </c>
      <c r="G3542" s="1" t="s">
        <v>44</v>
      </c>
      <c r="H3542" s="45">
        <v>10</v>
      </c>
      <c r="I3542" s="106" t="s">
        <v>4039</v>
      </c>
      <c r="J3542" s="107" t="s">
        <v>1496</v>
      </c>
      <c r="K3542" s="107" t="s">
        <v>3947</v>
      </c>
      <c r="L3542" s="9">
        <v>50000</v>
      </c>
      <c r="M3542" s="108">
        <v>500000</v>
      </c>
      <c r="N3542" s="5">
        <v>15001002</v>
      </c>
      <c r="O3542" s="1" t="s">
        <v>76</v>
      </c>
      <c r="P3542" s="107" t="s">
        <v>1496</v>
      </c>
      <c r="Q3542" s="1" t="s">
        <v>57</v>
      </c>
      <c r="R3542" s="16">
        <v>45633</v>
      </c>
      <c r="S3542" s="1" t="s">
        <v>4027</v>
      </c>
      <c r="T3542" s="62" t="s">
        <v>3948</v>
      </c>
    </row>
    <row r="3543" spans="1:20" ht="95.1" customHeight="1" x14ac:dyDescent="0.25">
      <c r="A3543" s="121" t="s">
        <v>2280</v>
      </c>
      <c r="B3543" s="107">
        <v>2450</v>
      </c>
      <c r="C3543" s="107" t="s">
        <v>1496</v>
      </c>
      <c r="D3543" s="107" t="s">
        <v>3916</v>
      </c>
      <c r="E3543" s="1" t="s">
        <v>2757</v>
      </c>
      <c r="F3543" s="63" t="s">
        <v>1133</v>
      </c>
      <c r="G3543" s="1" t="s">
        <v>44</v>
      </c>
      <c r="H3543" s="45">
        <v>200</v>
      </c>
      <c r="I3543" s="106" t="s">
        <v>3992</v>
      </c>
      <c r="J3543" s="107" t="s">
        <v>1496</v>
      </c>
      <c r="K3543" s="107" t="s">
        <v>3949</v>
      </c>
      <c r="L3543" s="9">
        <v>1500</v>
      </c>
      <c r="M3543" s="108">
        <v>300000</v>
      </c>
      <c r="N3543" s="5">
        <v>15001002</v>
      </c>
      <c r="O3543" s="1" t="s">
        <v>764</v>
      </c>
      <c r="P3543" s="107" t="s">
        <v>1496</v>
      </c>
      <c r="Q3543" s="1" t="s">
        <v>57</v>
      </c>
      <c r="R3543" s="16">
        <v>45632</v>
      </c>
      <c r="S3543" s="1" t="s">
        <v>4027</v>
      </c>
      <c r="T3543" s="62" t="s">
        <v>3948</v>
      </c>
    </row>
    <row r="3544" spans="1:20" ht="95.1" customHeight="1" x14ac:dyDescent="0.25">
      <c r="A3544" s="121" t="s">
        <v>2280</v>
      </c>
      <c r="B3544" s="107">
        <v>2450</v>
      </c>
      <c r="C3544" s="107" t="s">
        <v>1496</v>
      </c>
      <c r="D3544" s="107" t="s">
        <v>3917</v>
      </c>
      <c r="E3544" s="110" t="s">
        <v>2692</v>
      </c>
      <c r="F3544" s="63" t="s">
        <v>1133</v>
      </c>
      <c r="G3544" s="1" t="s">
        <v>44</v>
      </c>
      <c r="H3544" s="45">
        <v>100000</v>
      </c>
      <c r="I3544" s="106" t="s">
        <v>3994</v>
      </c>
      <c r="J3544" s="107" t="s">
        <v>1496</v>
      </c>
      <c r="K3544" s="107" t="s">
        <v>3950</v>
      </c>
      <c r="L3544" s="9">
        <v>10.85</v>
      </c>
      <c r="M3544" s="108">
        <v>1085000</v>
      </c>
      <c r="N3544" s="5">
        <v>15001002</v>
      </c>
      <c r="O3544" s="1" t="s">
        <v>2985</v>
      </c>
      <c r="P3544" s="107" t="s">
        <v>1496</v>
      </c>
      <c r="Q3544" s="1" t="s">
        <v>57</v>
      </c>
      <c r="R3544" s="16">
        <v>45633</v>
      </c>
      <c r="S3544" s="1" t="s">
        <v>4027</v>
      </c>
      <c r="T3544" s="62" t="s">
        <v>3951</v>
      </c>
    </row>
    <row r="3545" spans="1:20" ht="95.1" customHeight="1" x14ac:dyDescent="0.25">
      <c r="A3545" s="131" t="s">
        <v>2279</v>
      </c>
      <c r="B3545" s="107">
        <v>2004</v>
      </c>
      <c r="C3545" s="107" t="s">
        <v>1496</v>
      </c>
      <c r="D3545" s="107" t="s">
        <v>4133</v>
      </c>
      <c r="E3545" s="1" t="s">
        <v>2699</v>
      </c>
      <c r="F3545" s="1" t="s">
        <v>1133</v>
      </c>
      <c r="G3545" s="1" t="s">
        <v>44</v>
      </c>
      <c r="H3545" s="45">
        <v>430</v>
      </c>
      <c r="I3545" s="45" t="s">
        <v>1156</v>
      </c>
      <c r="J3545" s="1" t="s">
        <v>57</v>
      </c>
      <c r="K3545" s="107" t="s">
        <v>4140</v>
      </c>
      <c r="L3545" s="37">
        <v>1000</v>
      </c>
      <c r="M3545" s="108">
        <v>430000</v>
      </c>
      <c r="N3545" s="5" t="s">
        <v>12</v>
      </c>
      <c r="O3545" s="1" t="s">
        <v>35</v>
      </c>
      <c r="P3545" s="110" t="s">
        <v>226</v>
      </c>
      <c r="Q3545" s="110" t="s">
        <v>226</v>
      </c>
      <c r="R3545" s="6">
        <v>45808</v>
      </c>
      <c r="S3545" s="1" t="s">
        <v>4027</v>
      </c>
      <c r="T3545" s="60" t="s">
        <v>4148</v>
      </c>
    </row>
    <row r="3546" spans="1:20" ht="95.1" customHeight="1" x14ac:dyDescent="0.25">
      <c r="A3546" s="131" t="s">
        <v>2279</v>
      </c>
      <c r="B3546" s="161">
        <v>2004</v>
      </c>
      <c r="C3546" s="161" t="s">
        <v>1496</v>
      </c>
      <c r="D3546" s="161" t="s">
        <v>4134</v>
      </c>
      <c r="E3546" s="1" t="s">
        <v>2699</v>
      </c>
      <c r="F3546" s="1" t="s">
        <v>1133</v>
      </c>
      <c r="G3546" s="1" t="s">
        <v>44</v>
      </c>
      <c r="H3546" s="45">
        <v>50</v>
      </c>
      <c r="I3546" s="45" t="s">
        <v>4147</v>
      </c>
      <c r="J3546" s="1" t="s">
        <v>57</v>
      </c>
      <c r="K3546" s="161" t="s">
        <v>4141</v>
      </c>
      <c r="L3546" s="37">
        <v>500</v>
      </c>
      <c r="M3546" s="162">
        <v>25000</v>
      </c>
      <c r="N3546" s="5" t="s">
        <v>12</v>
      </c>
      <c r="O3546" s="1" t="s">
        <v>124</v>
      </c>
      <c r="P3546" s="1" t="s">
        <v>57</v>
      </c>
      <c r="Q3546" s="161" t="s">
        <v>57</v>
      </c>
      <c r="R3546" s="6" t="s">
        <v>4151</v>
      </c>
      <c r="S3546" s="1" t="s">
        <v>4027</v>
      </c>
      <c r="T3546" s="60" t="s">
        <v>4148</v>
      </c>
    </row>
    <row r="3547" spans="1:20" ht="95.1" customHeight="1" x14ac:dyDescent="0.25">
      <c r="A3547" s="131" t="s">
        <v>2279</v>
      </c>
      <c r="B3547" s="161">
        <v>2004</v>
      </c>
      <c r="C3547" s="161" t="s">
        <v>1496</v>
      </c>
      <c r="D3547" s="161" t="s">
        <v>4135</v>
      </c>
      <c r="E3547" s="1" t="s">
        <v>2699</v>
      </c>
      <c r="F3547" s="1" t="s">
        <v>1133</v>
      </c>
      <c r="G3547" s="1" t="s">
        <v>44</v>
      </c>
      <c r="H3547" s="45">
        <v>1</v>
      </c>
      <c r="I3547" s="45" t="s">
        <v>2587</v>
      </c>
      <c r="J3547" s="1" t="s">
        <v>57</v>
      </c>
      <c r="K3547" s="161" t="s">
        <v>4142</v>
      </c>
      <c r="L3547" s="37">
        <v>135000</v>
      </c>
      <c r="M3547" s="162">
        <v>135000</v>
      </c>
      <c r="N3547" s="5" t="s">
        <v>12</v>
      </c>
      <c r="O3547" s="1" t="s">
        <v>1135</v>
      </c>
      <c r="P3547" s="1" t="s">
        <v>57</v>
      </c>
      <c r="Q3547" s="161" t="s">
        <v>57</v>
      </c>
      <c r="R3547" s="6" t="s">
        <v>4151</v>
      </c>
      <c r="S3547" s="1" t="s">
        <v>4027</v>
      </c>
      <c r="T3547" s="60" t="s">
        <v>4148</v>
      </c>
    </row>
    <row r="3548" spans="1:20" ht="95.1" customHeight="1" x14ac:dyDescent="0.25">
      <c r="A3548" s="131" t="s">
        <v>2279</v>
      </c>
      <c r="B3548" s="161">
        <v>2004</v>
      </c>
      <c r="C3548" s="161" t="s">
        <v>1496</v>
      </c>
      <c r="D3548" s="161" t="s">
        <v>4136</v>
      </c>
      <c r="E3548" s="1" t="s">
        <v>2699</v>
      </c>
      <c r="F3548" s="1" t="s">
        <v>1133</v>
      </c>
      <c r="G3548" s="1" t="s">
        <v>44</v>
      </c>
      <c r="H3548" s="45">
        <v>1</v>
      </c>
      <c r="I3548" s="45" t="s">
        <v>3993</v>
      </c>
      <c r="J3548" s="1" t="s">
        <v>57</v>
      </c>
      <c r="K3548" s="161" t="s">
        <v>4143</v>
      </c>
      <c r="L3548" s="37">
        <v>100000</v>
      </c>
      <c r="M3548" s="162">
        <v>100000</v>
      </c>
      <c r="N3548" s="5" t="s">
        <v>12</v>
      </c>
      <c r="O3548" s="1" t="s">
        <v>53</v>
      </c>
      <c r="P3548" s="1" t="s">
        <v>57</v>
      </c>
      <c r="Q3548" s="161" t="s">
        <v>57</v>
      </c>
      <c r="R3548" s="6" t="s">
        <v>4151</v>
      </c>
      <c r="S3548" s="1" t="s">
        <v>4027</v>
      </c>
      <c r="T3548" s="60" t="s">
        <v>4148</v>
      </c>
    </row>
    <row r="3549" spans="1:20" ht="95.1" customHeight="1" x14ac:dyDescent="0.25">
      <c r="A3549" s="131" t="s">
        <v>2279</v>
      </c>
      <c r="B3549" s="161">
        <v>2004</v>
      </c>
      <c r="C3549" s="161" t="s">
        <v>1496</v>
      </c>
      <c r="D3549" s="161" t="s">
        <v>4137</v>
      </c>
      <c r="E3549" s="1" t="s">
        <v>2699</v>
      </c>
      <c r="F3549" s="1" t="s">
        <v>1133</v>
      </c>
      <c r="G3549" s="1" t="s">
        <v>44</v>
      </c>
      <c r="H3549" s="45">
        <v>1</v>
      </c>
      <c r="I3549" s="45" t="s">
        <v>4146</v>
      </c>
      <c r="J3549" s="1" t="s">
        <v>57</v>
      </c>
      <c r="K3549" s="161" t="s">
        <v>4145</v>
      </c>
      <c r="L3549" s="37">
        <v>123085</v>
      </c>
      <c r="M3549" s="162">
        <v>123085</v>
      </c>
      <c r="N3549" s="5" t="s">
        <v>12</v>
      </c>
      <c r="O3549" s="1" t="s">
        <v>28</v>
      </c>
      <c r="P3549" s="1" t="s">
        <v>57</v>
      </c>
      <c r="Q3549" s="161" t="s">
        <v>57</v>
      </c>
      <c r="R3549" s="6" t="s">
        <v>4151</v>
      </c>
      <c r="S3549" s="1" t="s">
        <v>4027</v>
      </c>
      <c r="T3549" s="60" t="s">
        <v>4148</v>
      </c>
    </row>
    <row r="3550" spans="1:20" ht="95.1" customHeight="1" x14ac:dyDescent="0.25">
      <c r="A3550" s="131" t="s">
        <v>2279</v>
      </c>
      <c r="B3550" s="161">
        <v>2004</v>
      </c>
      <c r="C3550" s="161" t="s">
        <v>1496</v>
      </c>
      <c r="D3550" s="161" t="s">
        <v>4138</v>
      </c>
      <c r="E3550" s="1" t="s">
        <v>2699</v>
      </c>
      <c r="F3550" s="1" t="s">
        <v>1133</v>
      </c>
      <c r="G3550" s="1" t="s">
        <v>44</v>
      </c>
      <c r="H3550" s="45">
        <v>1</v>
      </c>
      <c r="I3550" s="45" t="s">
        <v>2622</v>
      </c>
      <c r="J3550" s="1" t="s">
        <v>57</v>
      </c>
      <c r="K3550" s="161" t="s">
        <v>4144</v>
      </c>
      <c r="L3550" s="37">
        <v>25000</v>
      </c>
      <c r="M3550" s="162">
        <v>25000</v>
      </c>
      <c r="N3550" s="5" t="s">
        <v>12</v>
      </c>
      <c r="O3550" s="1" t="s">
        <v>4149</v>
      </c>
      <c r="P3550" s="1" t="s">
        <v>57</v>
      </c>
      <c r="Q3550" s="161" t="s">
        <v>57</v>
      </c>
      <c r="R3550" s="6" t="s">
        <v>4151</v>
      </c>
      <c r="S3550" s="1" t="s">
        <v>4027</v>
      </c>
      <c r="T3550" s="60" t="s">
        <v>4150</v>
      </c>
    </row>
    <row r="3551" spans="1:20" ht="95.1" customHeight="1" x14ac:dyDescent="0.25">
      <c r="A3551" s="131" t="s">
        <v>2279</v>
      </c>
      <c r="B3551" s="161">
        <v>2004</v>
      </c>
      <c r="C3551" s="161" t="s">
        <v>1496</v>
      </c>
      <c r="D3551" s="107" t="s">
        <v>4139</v>
      </c>
      <c r="E3551" s="1" t="s">
        <v>2699</v>
      </c>
      <c r="F3551" s="1" t="s">
        <v>1133</v>
      </c>
      <c r="G3551" s="1" t="s">
        <v>44</v>
      </c>
      <c r="H3551" s="45">
        <v>1</v>
      </c>
      <c r="I3551" s="45" t="s">
        <v>2622</v>
      </c>
      <c r="J3551" s="1" t="s">
        <v>57</v>
      </c>
      <c r="K3551" s="107" t="s">
        <v>4139</v>
      </c>
      <c r="L3551" s="37">
        <v>15000</v>
      </c>
      <c r="M3551" s="108">
        <v>15000</v>
      </c>
      <c r="N3551" s="5" t="s">
        <v>12</v>
      </c>
      <c r="O3551" s="1" t="s">
        <v>4149</v>
      </c>
      <c r="P3551" s="1" t="s">
        <v>57</v>
      </c>
      <c r="Q3551" s="110" t="s">
        <v>57</v>
      </c>
      <c r="R3551" s="6" t="s">
        <v>4151</v>
      </c>
      <c r="S3551" s="6" t="s">
        <v>4151</v>
      </c>
      <c r="T3551" s="60" t="s">
        <v>4150</v>
      </c>
    </row>
    <row r="3552" spans="1:20" ht="95.1" customHeight="1" x14ac:dyDescent="0.25">
      <c r="A3552" s="131" t="s">
        <v>2620</v>
      </c>
      <c r="B3552" s="107">
        <v>2004</v>
      </c>
      <c r="C3552" s="107" t="s">
        <v>1496</v>
      </c>
      <c r="D3552" s="106" t="s">
        <v>2624</v>
      </c>
      <c r="E3552" s="1" t="s">
        <v>2699</v>
      </c>
      <c r="F3552" s="107">
        <v>1055755</v>
      </c>
      <c r="G3552" s="36" t="s">
        <v>224</v>
      </c>
      <c r="H3552" s="134">
        <v>1</v>
      </c>
      <c r="I3552" s="106" t="s">
        <v>2621</v>
      </c>
      <c r="J3552" s="1" t="s">
        <v>57</v>
      </c>
      <c r="K3552" s="107" t="s">
        <v>2623</v>
      </c>
      <c r="L3552" s="37" t="s">
        <v>2638</v>
      </c>
      <c r="M3552" s="108">
        <v>11580</v>
      </c>
      <c r="N3552" s="5" t="s">
        <v>12</v>
      </c>
      <c r="O3552" s="1" t="s">
        <v>53</v>
      </c>
      <c r="P3552" s="1" t="s">
        <v>226</v>
      </c>
      <c r="Q3552" s="107" t="s">
        <v>226</v>
      </c>
      <c r="R3552" s="16">
        <v>45413</v>
      </c>
      <c r="S3552" s="1" t="s">
        <v>2776</v>
      </c>
      <c r="T3552" s="62" t="s">
        <v>2625</v>
      </c>
    </row>
    <row r="3553" spans="1:20" ht="95.1" customHeight="1" x14ac:dyDescent="0.25">
      <c r="A3553" s="131" t="s">
        <v>2620</v>
      </c>
      <c r="B3553" s="107">
        <v>2502</v>
      </c>
      <c r="C3553" s="107" t="s">
        <v>1496</v>
      </c>
      <c r="D3553" s="107" t="s">
        <v>1496</v>
      </c>
      <c r="E3553" s="1" t="s">
        <v>2699</v>
      </c>
      <c r="F3553" s="107">
        <v>1049783</v>
      </c>
      <c r="G3553" s="107" t="s">
        <v>2627</v>
      </c>
      <c r="H3553" s="45">
        <v>1000</v>
      </c>
      <c r="I3553" s="106" t="s">
        <v>2622</v>
      </c>
      <c r="J3553" s="1" t="s">
        <v>57</v>
      </c>
      <c r="K3553" s="107" t="s">
        <v>2626</v>
      </c>
      <c r="L3553" s="37" t="s">
        <v>2638</v>
      </c>
      <c r="M3553" s="108">
        <v>44752</v>
      </c>
      <c r="N3553" s="5" t="s">
        <v>12</v>
      </c>
      <c r="O3553" s="1" t="s">
        <v>53</v>
      </c>
      <c r="P3553" s="1" t="s">
        <v>57</v>
      </c>
      <c r="Q3553" s="1" t="s">
        <v>57</v>
      </c>
      <c r="R3553" s="16">
        <v>45341</v>
      </c>
      <c r="S3553" s="1" t="s">
        <v>2776</v>
      </c>
      <c r="T3553" s="62" t="s">
        <v>2628</v>
      </c>
    </row>
    <row r="3554" spans="1:20" ht="95.1" customHeight="1" x14ac:dyDescent="0.25">
      <c r="A3554" s="146" t="s">
        <v>2620</v>
      </c>
      <c r="B3554" s="147">
        <v>2502</v>
      </c>
      <c r="C3554" s="147" t="s">
        <v>11</v>
      </c>
      <c r="D3554" s="147" t="s">
        <v>2629</v>
      </c>
      <c r="E3554" s="147" t="s">
        <v>224</v>
      </c>
      <c r="F3554" s="148" t="s">
        <v>1133</v>
      </c>
      <c r="G3554" s="1" t="s">
        <v>44</v>
      </c>
      <c r="H3554" s="149" t="s">
        <v>1496</v>
      </c>
      <c r="I3554" s="150" t="s">
        <v>2587</v>
      </c>
      <c r="J3554" s="147" t="s">
        <v>57</v>
      </c>
      <c r="K3554" s="147" t="s">
        <v>2630</v>
      </c>
      <c r="L3554" s="151" t="s">
        <v>2638</v>
      </c>
      <c r="M3554" s="151">
        <v>400000</v>
      </c>
      <c r="N3554" s="152"/>
      <c r="O3554" s="153" t="s">
        <v>1135</v>
      </c>
      <c r="P3554" s="1" t="s">
        <v>57</v>
      </c>
      <c r="Q3554" s="147" t="s">
        <v>847</v>
      </c>
      <c r="R3554" s="154">
        <v>45689</v>
      </c>
      <c r="S3554" s="1" t="s">
        <v>4027</v>
      </c>
      <c r="T3554" s="155" t="s">
        <v>1152</v>
      </c>
    </row>
    <row r="3555" spans="1:20" ht="95.1" customHeight="1" x14ac:dyDescent="0.25">
      <c r="A3555" s="146"/>
      <c r="B3555" s="147"/>
      <c r="C3555" s="147"/>
      <c r="D3555" s="147"/>
      <c r="E3555" s="147"/>
      <c r="F3555" s="148"/>
      <c r="G3555" s="147"/>
      <c r="H3555" s="157"/>
      <c r="I3555" s="150"/>
      <c r="J3555" s="147"/>
      <c r="K3555" s="147"/>
      <c r="L3555" s="151"/>
      <c r="M3555" s="151"/>
      <c r="N3555" s="152"/>
      <c r="O3555" s="153"/>
      <c r="P3555" s="147"/>
      <c r="Q3555" s="147"/>
      <c r="R3555" s="154"/>
      <c r="S3555" s="147"/>
      <c r="T3555" s="156"/>
    </row>
    <row r="3556" spans="1:20" ht="95.1" customHeight="1" x14ac:dyDescent="0.25">
      <c r="K3556" s="85" t="s">
        <v>3959</v>
      </c>
    </row>
  </sheetData>
  <sheetProtection algorithmName="SHA-512" hashValue="BdlJMFy6qLKMUP7+Rmz15PxtP2NWy0iSCgv6gP/ub1QJkGJIsyPBb40gaN0VDnVx1wfa0b4RAPtTXnTKtOQ2NQ==" saltValue="BDhhiw8ODt0rvFaoRB2qow==" spinCount="100000" sheet="1" scenarios="1" formatCells="0" formatColumns="0" formatRows="0" insertColumns="0" insertRows="0" insertHyperlinks="0" deleteColumns="0" deleteRows="0" sort="0"/>
  <phoneticPr fontId="1" type="noConversion"/>
  <pageMargins left="0.25" right="0.25" top="0.75" bottom="0.75" header="0.3" footer="0.3"/>
  <pageSetup paperSize="9" scale="42" fitToHeight="0" orientation="landscape" r:id="rId1"/>
  <rowBreaks count="2" manualBreakCount="2">
    <brk id="3529" max="20" man="1"/>
    <brk id="3541" max="20"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91A9-8144-4B5A-9945-49BE175EF27D}">
  <dimension ref="C1:M119"/>
  <sheetViews>
    <sheetView tabSelected="1" view="pageBreakPreview" topLeftCell="A112" zoomScale="85" zoomScaleNormal="100" zoomScaleSheetLayoutView="85" workbookViewId="0">
      <selection activeCell="G117" sqref="G117"/>
    </sheetView>
  </sheetViews>
  <sheetFormatPr defaultRowHeight="18" x14ac:dyDescent="0.25"/>
  <cols>
    <col min="1" max="2" width="9.140625" style="12"/>
    <col min="3" max="3" width="8.7109375" style="12" customWidth="1"/>
    <col min="4" max="4" width="9.140625" style="12"/>
    <col min="5" max="5" width="33.28515625" style="12" customWidth="1"/>
    <col min="6" max="6" width="24" style="12" customWidth="1"/>
    <col min="7" max="7" width="31.42578125" style="12" customWidth="1"/>
    <col min="8" max="9" width="9.140625" style="12"/>
    <col min="10" max="10" width="11.5703125" style="12" customWidth="1"/>
    <col min="11" max="11" width="9.140625" style="12"/>
    <col min="12" max="12" width="38.140625" style="12" customWidth="1"/>
    <col min="13" max="16384" width="9.140625" style="12"/>
  </cols>
  <sheetData>
    <row r="1" spans="3:13" ht="18.75" thickBot="1" x14ac:dyDescent="0.3"/>
    <row r="2" spans="3:13" ht="45.75" customHeight="1" x14ac:dyDescent="0.25">
      <c r="C2" s="194" t="s">
        <v>2691</v>
      </c>
      <c r="D2" s="195"/>
      <c r="E2" s="196"/>
      <c r="F2" s="78" t="s">
        <v>2260</v>
      </c>
      <c r="G2" s="176" t="s">
        <v>1084</v>
      </c>
      <c r="H2" s="132"/>
      <c r="I2" s="191" t="s">
        <v>2633</v>
      </c>
      <c r="J2" s="192"/>
      <c r="K2" s="192" t="s">
        <v>2634</v>
      </c>
      <c r="L2" s="193"/>
    </row>
    <row r="3" spans="3:13" ht="65.099999999999994" customHeight="1" x14ac:dyDescent="0.25">
      <c r="C3" s="184" t="s">
        <v>2751</v>
      </c>
      <c r="D3" s="185"/>
      <c r="E3" s="186"/>
      <c r="F3" s="80" t="s">
        <v>1202</v>
      </c>
      <c r="G3" s="81">
        <v>190655</v>
      </c>
      <c r="H3" s="132"/>
      <c r="I3" s="180" t="s">
        <v>4005</v>
      </c>
      <c r="J3" s="181" t="s">
        <v>1202</v>
      </c>
      <c r="K3" s="182" t="s">
        <v>3953</v>
      </c>
      <c r="L3" s="183"/>
    </row>
    <row r="4" spans="3:13" ht="65.099999999999994" customHeight="1" x14ac:dyDescent="0.25">
      <c r="C4" s="184" t="s">
        <v>3954</v>
      </c>
      <c r="D4" s="185"/>
      <c r="E4" s="186"/>
      <c r="F4" s="80" t="s">
        <v>3417</v>
      </c>
      <c r="G4" s="81">
        <v>81550</v>
      </c>
      <c r="H4" s="85"/>
      <c r="I4" s="180" t="s">
        <v>4006</v>
      </c>
      <c r="J4" s="181"/>
      <c r="K4" s="182" t="s">
        <v>887</v>
      </c>
      <c r="L4" s="183"/>
      <c r="M4" s="11"/>
    </row>
    <row r="5" spans="3:13" ht="65.099999999999994" customHeight="1" x14ac:dyDescent="0.25">
      <c r="C5" s="187" t="s">
        <v>2663</v>
      </c>
      <c r="D5" s="187"/>
      <c r="E5" s="187"/>
      <c r="F5" s="82" t="s">
        <v>796</v>
      </c>
      <c r="G5" s="83">
        <v>6696601.2200000007</v>
      </c>
      <c r="H5" s="85"/>
      <c r="I5" s="180" t="s">
        <v>4007</v>
      </c>
      <c r="J5" s="181"/>
      <c r="K5" s="182" t="s">
        <v>3955</v>
      </c>
      <c r="L5" s="183"/>
      <c r="M5" s="11"/>
    </row>
    <row r="6" spans="3:13" ht="65.099999999999994" customHeight="1" x14ac:dyDescent="0.25">
      <c r="C6" s="187" t="s">
        <v>2664</v>
      </c>
      <c r="D6" s="187"/>
      <c r="E6" s="187"/>
      <c r="F6" s="77" t="s">
        <v>529</v>
      </c>
      <c r="G6" s="83">
        <v>2154343.84</v>
      </c>
      <c r="H6" s="85"/>
      <c r="I6" s="180" t="s">
        <v>4008</v>
      </c>
      <c r="J6" s="181"/>
      <c r="K6" s="182" t="s">
        <v>2683</v>
      </c>
      <c r="L6" s="183"/>
      <c r="M6" s="11"/>
    </row>
    <row r="7" spans="3:13" ht="65.099999999999994" customHeight="1" x14ac:dyDescent="0.25">
      <c r="C7" s="179" t="s">
        <v>2665</v>
      </c>
      <c r="D7" s="179"/>
      <c r="E7" s="179"/>
      <c r="F7" s="77" t="s">
        <v>538</v>
      </c>
      <c r="G7" s="83">
        <v>100849.08</v>
      </c>
      <c r="H7" s="85"/>
      <c r="I7" s="180" t="s">
        <v>4010</v>
      </c>
      <c r="J7" s="181"/>
      <c r="K7" s="182" t="s">
        <v>4009</v>
      </c>
      <c r="L7" s="183"/>
      <c r="M7" s="11"/>
    </row>
    <row r="8" spans="3:13" ht="65.099999999999994" customHeight="1" x14ac:dyDescent="0.25">
      <c r="C8" s="184" t="s">
        <v>3958</v>
      </c>
      <c r="D8" s="185"/>
      <c r="E8" s="186"/>
      <c r="F8" s="77" t="s">
        <v>3957</v>
      </c>
      <c r="G8" s="83">
        <v>386668</v>
      </c>
      <c r="H8" s="85"/>
      <c r="I8" s="180" t="s">
        <v>4011</v>
      </c>
      <c r="J8" s="181"/>
      <c r="K8" s="182" t="s">
        <v>2689</v>
      </c>
      <c r="L8" s="183"/>
      <c r="M8" s="11"/>
    </row>
    <row r="9" spans="3:13" ht="65.099999999999994" customHeight="1" x14ac:dyDescent="0.25">
      <c r="C9" s="179" t="s">
        <v>2666</v>
      </c>
      <c r="D9" s="179"/>
      <c r="E9" s="179"/>
      <c r="F9" s="77" t="s">
        <v>99</v>
      </c>
      <c r="G9" s="83">
        <v>3001472.7100000014</v>
      </c>
      <c r="H9" s="85"/>
      <c r="I9" s="180" t="s">
        <v>4012</v>
      </c>
      <c r="J9" s="181"/>
      <c r="K9" s="182" t="s">
        <v>4016</v>
      </c>
      <c r="L9" s="183"/>
      <c r="M9" s="11"/>
    </row>
    <row r="10" spans="3:13" ht="65.099999999999994" customHeight="1" x14ac:dyDescent="0.25">
      <c r="C10" s="187" t="s">
        <v>2667</v>
      </c>
      <c r="D10" s="187"/>
      <c r="E10" s="187"/>
      <c r="F10" s="77" t="s">
        <v>21</v>
      </c>
      <c r="G10" s="83">
        <v>116038615.3999999</v>
      </c>
      <c r="H10" s="85"/>
      <c r="I10" s="180" t="s">
        <v>4013</v>
      </c>
      <c r="J10" s="181"/>
      <c r="K10" s="182" t="s">
        <v>2692</v>
      </c>
      <c r="L10" s="183"/>
      <c r="M10" s="11"/>
    </row>
    <row r="11" spans="3:13" ht="65.099999999999994" customHeight="1" x14ac:dyDescent="0.25">
      <c r="C11" s="187" t="s">
        <v>2668</v>
      </c>
      <c r="D11" s="187"/>
      <c r="E11" s="187"/>
      <c r="F11" s="77" t="s">
        <v>86</v>
      </c>
      <c r="G11" s="83">
        <v>35395</v>
      </c>
      <c r="H11" s="85"/>
      <c r="I11" s="180" t="s">
        <v>4014</v>
      </c>
      <c r="J11" s="181"/>
      <c r="K11" s="182" t="s">
        <v>2635</v>
      </c>
      <c r="L11" s="183"/>
      <c r="M11" s="11"/>
    </row>
    <row r="12" spans="3:13" ht="65.099999999999994" customHeight="1" x14ac:dyDescent="0.25">
      <c r="C12" s="188" t="s">
        <v>3963</v>
      </c>
      <c r="D12" s="189"/>
      <c r="E12" s="190"/>
      <c r="F12" s="77" t="s">
        <v>3962</v>
      </c>
      <c r="G12" s="83">
        <v>490469.8</v>
      </c>
      <c r="H12" s="85"/>
      <c r="I12" s="180" t="s">
        <v>4015</v>
      </c>
      <c r="J12" s="181"/>
      <c r="K12" s="182" t="s">
        <v>4017</v>
      </c>
      <c r="L12" s="183"/>
      <c r="M12" s="11"/>
    </row>
    <row r="13" spans="3:13" ht="65.099999999999994" customHeight="1" x14ac:dyDescent="0.25">
      <c r="C13" s="188" t="s">
        <v>2669</v>
      </c>
      <c r="D13" s="189"/>
      <c r="E13" s="190"/>
      <c r="F13" s="77" t="s">
        <v>1400</v>
      </c>
      <c r="G13" s="83">
        <v>728999.96</v>
      </c>
      <c r="H13" s="85"/>
      <c r="I13" s="180" t="s">
        <v>4018</v>
      </c>
      <c r="J13" s="181"/>
      <c r="K13" s="182" t="s">
        <v>4019</v>
      </c>
      <c r="L13" s="183"/>
      <c r="M13" s="11"/>
    </row>
    <row r="14" spans="3:13" ht="65.099999999999994" customHeight="1" x14ac:dyDescent="0.25">
      <c r="C14" s="187" t="s">
        <v>2671</v>
      </c>
      <c r="D14" s="187"/>
      <c r="E14" s="187"/>
      <c r="F14" s="77" t="s">
        <v>1085</v>
      </c>
      <c r="G14" s="83">
        <v>2747014.5</v>
      </c>
      <c r="H14" s="85"/>
      <c r="I14" s="180" t="s">
        <v>4020</v>
      </c>
      <c r="J14" s="181"/>
      <c r="K14" s="182" t="s">
        <v>2757</v>
      </c>
      <c r="L14" s="183"/>
      <c r="M14" s="11"/>
    </row>
    <row r="15" spans="3:13" ht="65.099999999999994" customHeight="1" x14ac:dyDescent="0.25">
      <c r="C15" s="187" t="s">
        <v>2672</v>
      </c>
      <c r="D15" s="187"/>
      <c r="E15" s="187"/>
      <c r="F15" s="77" t="s">
        <v>221</v>
      </c>
      <c r="G15" s="83">
        <v>58551</v>
      </c>
      <c r="H15" s="85"/>
      <c r="I15" s="180" t="s">
        <v>4011</v>
      </c>
      <c r="J15" s="181"/>
      <c r="K15" s="182" t="s">
        <v>2757</v>
      </c>
      <c r="L15" s="183"/>
      <c r="M15" s="11"/>
    </row>
    <row r="16" spans="3:13" ht="65.099999999999994" customHeight="1" x14ac:dyDescent="0.25">
      <c r="C16" s="187" t="s">
        <v>2673</v>
      </c>
      <c r="D16" s="187"/>
      <c r="E16" s="187"/>
      <c r="F16" s="77" t="s">
        <v>513</v>
      </c>
      <c r="G16" s="83">
        <v>105729.7</v>
      </c>
      <c r="H16" s="85"/>
      <c r="I16" s="180" t="s">
        <v>4022</v>
      </c>
      <c r="J16" s="181"/>
      <c r="K16" s="182" t="s">
        <v>4021</v>
      </c>
      <c r="L16" s="183"/>
      <c r="M16" s="11"/>
    </row>
    <row r="17" spans="3:13" ht="65.099999999999994" customHeight="1" x14ac:dyDescent="0.25">
      <c r="C17" s="187" t="s">
        <v>2674</v>
      </c>
      <c r="D17" s="187"/>
      <c r="E17" s="187"/>
      <c r="F17" s="77" t="s">
        <v>806</v>
      </c>
      <c r="G17" s="83">
        <v>701751.49</v>
      </c>
      <c r="H17" s="85"/>
      <c r="I17" s="180" t="s">
        <v>4023</v>
      </c>
      <c r="J17" s="181" t="s">
        <v>2265</v>
      </c>
      <c r="K17" s="182" t="s">
        <v>2757</v>
      </c>
      <c r="L17" s="183"/>
      <c r="M17" s="11"/>
    </row>
    <row r="18" spans="3:13" ht="65.099999999999994" customHeight="1" thickBot="1" x14ac:dyDescent="0.3">
      <c r="C18" s="187" t="s">
        <v>2675</v>
      </c>
      <c r="D18" s="187"/>
      <c r="E18" s="187"/>
      <c r="F18" s="77" t="s">
        <v>218</v>
      </c>
      <c r="G18" s="83">
        <v>66989</v>
      </c>
      <c r="H18" s="85"/>
      <c r="I18" s="202" t="s">
        <v>4024</v>
      </c>
      <c r="J18" s="203" t="s">
        <v>2265</v>
      </c>
      <c r="K18" s="205" t="s">
        <v>4025</v>
      </c>
      <c r="L18" s="206"/>
      <c r="M18" s="11"/>
    </row>
    <row r="19" spans="3:13" ht="65.099999999999994" customHeight="1" x14ac:dyDescent="0.25">
      <c r="C19" s="187" t="s">
        <v>2676</v>
      </c>
      <c r="D19" s="187"/>
      <c r="E19" s="187"/>
      <c r="F19" s="82" t="s">
        <v>534</v>
      </c>
      <c r="G19" s="83">
        <v>156772</v>
      </c>
      <c r="H19" s="85"/>
      <c r="I19" s="204"/>
      <c r="J19" s="204"/>
      <c r="K19" s="207"/>
      <c r="L19" s="207"/>
      <c r="M19" s="11"/>
    </row>
    <row r="20" spans="3:13" ht="65.099999999999994" customHeight="1" x14ac:dyDescent="0.25">
      <c r="C20" s="187" t="s">
        <v>2677</v>
      </c>
      <c r="D20" s="187"/>
      <c r="E20" s="187"/>
      <c r="F20" s="77" t="s">
        <v>216</v>
      </c>
      <c r="G20" s="83">
        <v>58739.64</v>
      </c>
      <c r="H20" s="85"/>
      <c r="I20" s="85"/>
      <c r="J20" s="85"/>
      <c r="K20" s="85"/>
      <c r="L20" s="85"/>
      <c r="M20" s="11"/>
    </row>
    <row r="21" spans="3:13" ht="65.099999999999994" customHeight="1" x14ac:dyDescent="0.25">
      <c r="C21" s="188" t="s">
        <v>3965</v>
      </c>
      <c r="D21" s="189"/>
      <c r="E21" s="190"/>
      <c r="F21" s="77" t="s">
        <v>3964</v>
      </c>
      <c r="G21" s="83">
        <v>4512715.3199999994</v>
      </c>
      <c r="H21" s="85"/>
      <c r="I21" s="85"/>
      <c r="J21" s="85"/>
      <c r="K21" s="85"/>
      <c r="L21" s="85"/>
      <c r="M21" s="11"/>
    </row>
    <row r="22" spans="3:13" ht="65.099999999999994" customHeight="1" x14ac:dyDescent="0.25">
      <c r="C22" s="187" t="s">
        <v>2679</v>
      </c>
      <c r="D22" s="187"/>
      <c r="E22" s="187"/>
      <c r="F22" s="77" t="s">
        <v>2678</v>
      </c>
      <c r="G22" s="83">
        <v>491255.1</v>
      </c>
      <c r="H22" s="85"/>
      <c r="I22" s="85"/>
      <c r="J22" s="85"/>
      <c r="K22" s="85"/>
      <c r="L22" s="85"/>
      <c r="M22" s="11"/>
    </row>
    <row r="23" spans="3:13" ht="65.099999999999994" customHeight="1" x14ac:dyDescent="0.25">
      <c r="C23" s="187" t="s">
        <v>2680</v>
      </c>
      <c r="D23" s="187"/>
      <c r="E23" s="187"/>
      <c r="F23" s="77" t="s">
        <v>1512</v>
      </c>
      <c r="G23" s="83">
        <v>160221381.73599994</v>
      </c>
      <c r="H23" s="85"/>
      <c r="I23" s="85"/>
      <c r="J23" s="85"/>
      <c r="K23" s="85"/>
      <c r="L23" s="85"/>
      <c r="M23" s="11"/>
    </row>
    <row r="24" spans="3:13" ht="65.099999999999994" customHeight="1" x14ac:dyDescent="0.25">
      <c r="C24" s="188" t="s">
        <v>3969</v>
      </c>
      <c r="D24" s="189"/>
      <c r="E24" s="190"/>
      <c r="F24" s="77" t="s">
        <v>3968</v>
      </c>
      <c r="G24" s="83">
        <v>9742781.8599999994</v>
      </c>
      <c r="H24" s="85"/>
      <c r="I24" s="85"/>
      <c r="J24" s="85"/>
      <c r="K24" s="85"/>
      <c r="L24" s="85"/>
      <c r="M24" s="11"/>
    </row>
    <row r="25" spans="3:13" ht="65.099999999999994" customHeight="1" x14ac:dyDescent="0.25">
      <c r="C25" s="188" t="s">
        <v>3967</v>
      </c>
      <c r="D25" s="189"/>
      <c r="E25" s="190"/>
      <c r="F25" s="77" t="s">
        <v>3966</v>
      </c>
      <c r="G25" s="83">
        <v>6041</v>
      </c>
      <c r="H25" s="85"/>
      <c r="I25" s="85"/>
      <c r="J25" s="85"/>
      <c r="K25" s="85"/>
      <c r="L25" s="85"/>
      <c r="M25" s="11"/>
    </row>
    <row r="26" spans="3:13" ht="65.099999999999994" customHeight="1" x14ac:dyDescent="0.25">
      <c r="C26" s="197" t="s">
        <v>2681</v>
      </c>
      <c r="D26" s="197"/>
      <c r="E26" s="197"/>
      <c r="F26" s="77" t="s">
        <v>872</v>
      </c>
      <c r="G26" s="83">
        <v>23287975</v>
      </c>
      <c r="H26" s="85"/>
      <c r="I26" s="85"/>
      <c r="J26" s="85"/>
      <c r="K26" s="85"/>
      <c r="L26" s="85"/>
      <c r="M26" s="11"/>
    </row>
    <row r="27" spans="3:13" ht="65.099999999999994" customHeight="1" x14ac:dyDescent="0.25">
      <c r="C27" s="198" t="s">
        <v>3970</v>
      </c>
      <c r="D27" s="199"/>
      <c r="E27" s="200"/>
      <c r="F27" s="77" t="s">
        <v>2809</v>
      </c>
      <c r="G27" s="83">
        <v>8961146</v>
      </c>
      <c r="H27" s="85"/>
      <c r="I27" s="85"/>
      <c r="J27" s="85"/>
      <c r="K27" s="85"/>
      <c r="L27" s="85"/>
      <c r="M27" s="11"/>
    </row>
    <row r="28" spans="3:13" ht="65.099999999999994" customHeight="1" x14ac:dyDescent="0.25">
      <c r="C28" s="197" t="s">
        <v>2682</v>
      </c>
      <c r="D28" s="197"/>
      <c r="E28" s="197"/>
      <c r="F28" s="77" t="s">
        <v>2261</v>
      </c>
      <c r="G28" s="83">
        <v>456769</v>
      </c>
      <c r="H28" s="85"/>
      <c r="I28" s="85"/>
      <c r="J28" s="85"/>
      <c r="K28" s="85"/>
      <c r="L28" s="85"/>
      <c r="M28" s="11"/>
    </row>
    <row r="29" spans="3:13" ht="65.099999999999994" customHeight="1" x14ac:dyDescent="0.25">
      <c r="C29" s="197" t="s">
        <v>2684</v>
      </c>
      <c r="D29" s="197"/>
      <c r="E29" s="197"/>
      <c r="F29" s="88" t="s">
        <v>35</v>
      </c>
      <c r="G29" s="83">
        <v>49954297.239999995</v>
      </c>
      <c r="H29" s="85"/>
      <c r="I29" s="85"/>
      <c r="J29" s="85"/>
      <c r="K29" s="85"/>
      <c r="L29" s="163"/>
      <c r="M29" s="11"/>
    </row>
    <row r="30" spans="3:13" ht="65.099999999999994" customHeight="1" x14ac:dyDescent="0.25">
      <c r="C30" s="197" t="s">
        <v>2685</v>
      </c>
      <c r="D30" s="197"/>
      <c r="E30" s="197"/>
      <c r="F30" s="77" t="s">
        <v>124</v>
      </c>
      <c r="G30" s="83">
        <v>2122423.0099999998</v>
      </c>
      <c r="H30" s="85"/>
      <c r="I30" s="85"/>
      <c r="J30" s="85"/>
      <c r="K30" s="85"/>
      <c r="L30" s="178"/>
      <c r="M30" s="11"/>
    </row>
    <row r="31" spans="3:13" ht="65.099999999999994" customHeight="1" x14ac:dyDescent="0.25">
      <c r="C31" s="197" t="s">
        <v>2687</v>
      </c>
      <c r="D31" s="197"/>
      <c r="E31" s="197"/>
      <c r="F31" s="89" t="s">
        <v>1217</v>
      </c>
      <c r="G31" s="83">
        <v>2256000</v>
      </c>
      <c r="H31" s="85"/>
      <c r="I31" s="85"/>
      <c r="J31" s="85"/>
      <c r="K31" s="85"/>
      <c r="L31" s="163"/>
      <c r="M31" s="11"/>
    </row>
    <row r="32" spans="3:13" ht="65.099999999999994" customHeight="1" x14ac:dyDescent="0.25">
      <c r="C32" s="187" t="s">
        <v>2688</v>
      </c>
      <c r="D32" s="187"/>
      <c r="E32" s="187"/>
      <c r="F32" s="82" t="s">
        <v>1220</v>
      </c>
      <c r="G32" s="83">
        <v>54000</v>
      </c>
      <c r="H32" s="85"/>
      <c r="I32" s="85"/>
      <c r="J32" s="85"/>
      <c r="K32" s="85"/>
      <c r="L32" s="85"/>
      <c r="M32" s="11"/>
    </row>
    <row r="33" spans="3:13" ht="65.099999999999994" customHeight="1" x14ac:dyDescent="0.25">
      <c r="C33" s="187" t="s">
        <v>2690</v>
      </c>
      <c r="D33" s="187"/>
      <c r="E33" s="187"/>
      <c r="F33" s="88" t="s">
        <v>1108</v>
      </c>
      <c r="G33" s="83">
        <v>1400000</v>
      </c>
      <c r="H33" s="85"/>
      <c r="I33" s="85"/>
      <c r="J33" s="85"/>
      <c r="K33" s="85"/>
      <c r="L33" s="163"/>
      <c r="M33" s="11"/>
    </row>
    <row r="34" spans="3:13" ht="65.099999999999994" customHeight="1" x14ac:dyDescent="0.25">
      <c r="C34" s="188" t="s">
        <v>3940</v>
      </c>
      <c r="D34" s="189"/>
      <c r="E34" s="190"/>
      <c r="F34" s="88" t="s">
        <v>3050</v>
      </c>
      <c r="G34" s="83">
        <v>92275.199999999997</v>
      </c>
      <c r="H34" s="85"/>
      <c r="I34" s="85"/>
      <c r="J34" s="85"/>
      <c r="K34" s="85"/>
      <c r="L34" s="85"/>
      <c r="M34" s="11"/>
    </row>
    <row r="35" spans="3:13" ht="65.099999999999994" customHeight="1" x14ac:dyDescent="0.25">
      <c r="C35" s="188" t="s">
        <v>3983</v>
      </c>
      <c r="D35" s="189"/>
      <c r="E35" s="190"/>
      <c r="F35" s="88" t="s">
        <v>3981</v>
      </c>
      <c r="G35" s="83">
        <v>131040</v>
      </c>
      <c r="H35" s="85"/>
      <c r="I35" s="85"/>
      <c r="J35" s="85"/>
      <c r="K35" s="85"/>
      <c r="L35" s="85"/>
      <c r="M35" s="11"/>
    </row>
    <row r="36" spans="3:13" ht="65.099999999999994" customHeight="1" x14ac:dyDescent="0.25">
      <c r="C36" s="197" t="s">
        <v>2693</v>
      </c>
      <c r="D36" s="197"/>
      <c r="E36" s="197"/>
      <c r="F36" s="82" t="s">
        <v>230</v>
      </c>
      <c r="G36" s="83">
        <v>5868538.2799999984</v>
      </c>
      <c r="H36" s="85"/>
      <c r="I36" s="85"/>
      <c r="J36" s="85"/>
      <c r="K36" s="85"/>
      <c r="L36" s="85"/>
      <c r="M36" s="11"/>
    </row>
    <row r="37" spans="3:13" ht="65.099999999999994" customHeight="1" x14ac:dyDescent="0.25">
      <c r="C37" s="197" t="s">
        <v>2694</v>
      </c>
      <c r="D37" s="197"/>
      <c r="E37" s="197"/>
      <c r="F37" s="82" t="s">
        <v>130</v>
      </c>
      <c r="G37" s="83">
        <v>2979112.5899999994</v>
      </c>
      <c r="H37" s="85"/>
      <c r="I37" s="85"/>
      <c r="J37" s="85"/>
      <c r="K37" s="85"/>
      <c r="L37" s="85"/>
      <c r="M37" s="11"/>
    </row>
    <row r="38" spans="3:13" ht="65.099999999999994" customHeight="1" x14ac:dyDescent="0.25">
      <c r="C38" s="198" t="s">
        <v>3971</v>
      </c>
      <c r="D38" s="199"/>
      <c r="E38" s="200"/>
      <c r="F38" s="82" t="s">
        <v>2985</v>
      </c>
      <c r="G38" s="83">
        <v>1571157.44</v>
      </c>
      <c r="H38" s="85"/>
      <c r="I38" s="85"/>
      <c r="J38" s="85"/>
      <c r="K38" s="85"/>
      <c r="L38" s="85"/>
      <c r="M38" s="11"/>
    </row>
    <row r="39" spans="3:13" ht="65.099999999999994" customHeight="1" x14ac:dyDescent="0.25">
      <c r="C39" s="188" t="s">
        <v>2727</v>
      </c>
      <c r="D39" s="189"/>
      <c r="E39" s="190"/>
      <c r="F39" s="82" t="s">
        <v>2726</v>
      </c>
      <c r="G39" s="83">
        <v>2333860</v>
      </c>
      <c r="H39" s="85"/>
      <c r="I39" s="85"/>
      <c r="J39" s="85"/>
      <c r="K39" s="85"/>
      <c r="L39" s="85"/>
      <c r="M39" s="11"/>
    </row>
    <row r="40" spans="3:13" ht="65.099999999999994" customHeight="1" x14ac:dyDescent="0.25">
      <c r="C40" s="197" t="s">
        <v>2695</v>
      </c>
      <c r="D40" s="197"/>
      <c r="E40" s="197"/>
      <c r="F40" s="77" t="s">
        <v>139</v>
      </c>
      <c r="G40" s="83">
        <v>292324.20000000007</v>
      </c>
      <c r="H40" s="85"/>
      <c r="I40" s="85"/>
      <c r="J40" s="85"/>
      <c r="K40" s="85"/>
      <c r="L40" s="85"/>
      <c r="M40" s="11"/>
    </row>
    <row r="41" spans="3:13" ht="65.099999999999994" customHeight="1" x14ac:dyDescent="0.25">
      <c r="C41" s="197" t="s">
        <v>2696</v>
      </c>
      <c r="D41" s="197"/>
      <c r="E41" s="197"/>
      <c r="F41" s="77" t="s">
        <v>248</v>
      </c>
      <c r="G41" s="83">
        <v>310016.47000000003</v>
      </c>
      <c r="H41" s="85"/>
      <c r="I41" s="85"/>
      <c r="J41" s="85"/>
      <c r="K41" s="85"/>
      <c r="L41" s="85"/>
      <c r="M41" s="11"/>
    </row>
    <row r="42" spans="3:13" ht="65.099999999999994" customHeight="1" x14ac:dyDescent="0.25">
      <c r="C42" s="197" t="s">
        <v>2697</v>
      </c>
      <c r="D42" s="197"/>
      <c r="E42" s="197"/>
      <c r="F42" s="82" t="s">
        <v>135</v>
      </c>
      <c r="G42" s="83">
        <v>624093.91999999981</v>
      </c>
      <c r="H42" s="85"/>
      <c r="I42" s="85"/>
      <c r="J42" s="85"/>
      <c r="K42" s="85"/>
      <c r="L42" s="85"/>
      <c r="M42" s="11"/>
    </row>
    <row r="43" spans="3:13" ht="65.099999999999994" customHeight="1" x14ac:dyDescent="0.25">
      <c r="C43" s="187" t="s">
        <v>2698</v>
      </c>
      <c r="D43" s="187"/>
      <c r="E43" s="187"/>
      <c r="F43" s="82" t="s">
        <v>2270</v>
      </c>
      <c r="G43" s="83">
        <v>215241</v>
      </c>
      <c r="H43" s="85"/>
      <c r="I43" s="85"/>
      <c r="J43" s="85"/>
      <c r="K43" s="85"/>
      <c r="L43" s="85"/>
      <c r="M43" s="11"/>
    </row>
    <row r="44" spans="3:13" ht="65.099999999999994" customHeight="1" x14ac:dyDescent="0.25">
      <c r="C44" s="188" t="s">
        <v>3975</v>
      </c>
      <c r="D44" s="189"/>
      <c r="E44" s="190"/>
      <c r="F44" s="82" t="s">
        <v>3974</v>
      </c>
      <c r="G44" s="83">
        <v>1200000</v>
      </c>
      <c r="H44" s="85"/>
      <c r="I44" s="85"/>
      <c r="J44" s="85"/>
      <c r="K44" s="85"/>
      <c r="L44" s="85"/>
      <c r="M44" s="11"/>
    </row>
    <row r="45" spans="3:13" ht="65.099999999999994" customHeight="1" x14ac:dyDescent="0.25">
      <c r="C45" s="197" t="s">
        <v>2700</v>
      </c>
      <c r="D45" s="197"/>
      <c r="E45" s="197"/>
      <c r="F45" s="82" t="s">
        <v>1498</v>
      </c>
      <c r="G45" s="83">
        <v>2780921.9600000004</v>
      </c>
      <c r="H45" s="85"/>
      <c r="I45" s="85"/>
      <c r="J45" s="85"/>
      <c r="K45" s="85"/>
      <c r="L45" s="85"/>
      <c r="M45" s="11"/>
    </row>
    <row r="46" spans="3:13" ht="65.099999999999994" customHeight="1" x14ac:dyDescent="0.25">
      <c r="C46" s="197" t="s">
        <v>2702</v>
      </c>
      <c r="D46" s="197"/>
      <c r="E46" s="197"/>
      <c r="F46" s="77" t="s">
        <v>24</v>
      </c>
      <c r="G46" s="83">
        <v>526900</v>
      </c>
      <c r="H46" s="85"/>
      <c r="I46" s="85"/>
      <c r="J46" s="85"/>
      <c r="K46" s="85"/>
      <c r="L46" s="85"/>
      <c r="M46" s="11"/>
    </row>
    <row r="47" spans="3:13" ht="65.099999999999994" customHeight="1" x14ac:dyDescent="0.25">
      <c r="C47" s="188" t="s">
        <v>2703</v>
      </c>
      <c r="D47" s="189"/>
      <c r="E47" s="190"/>
      <c r="F47" s="82" t="s">
        <v>26</v>
      </c>
      <c r="G47" s="83">
        <v>1192022.28</v>
      </c>
      <c r="H47" s="85"/>
      <c r="I47" s="85"/>
      <c r="J47" s="85"/>
      <c r="K47" s="85"/>
      <c r="L47" s="85"/>
      <c r="M47" s="11"/>
    </row>
    <row r="48" spans="3:13" ht="65.099999999999994" customHeight="1" x14ac:dyDescent="0.25">
      <c r="C48" s="188" t="s">
        <v>3988</v>
      </c>
      <c r="D48" s="189"/>
      <c r="E48" s="190"/>
      <c r="F48" s="82" t="s">
        <v>2993</v>
      </c>
      <c r="G48" s="83">
        <v>96000</v>
      </c>
      <c r="H48" s="85"/>
      <c r="I48" s="85"/>
      <c r="J48" s="85"/>
      <c r="K48" s="85"/>
      <c r="L48" s="85"/>
      <c r="M48" s="11"/>
    </row>
    <row r="49" spans="3:13" ht="65.099999999999994" customHeight="1" x14ac:dyDescent="0.25">
      <c r="C49" s="188" t="s">
        <v>2704</v>
      </c>
      <c r="D49" s="189"/>
      <c r="E49" s="190"/>
      <c r="F49" s="77" t="s">
        <v>53</v>
      </c>
      <c r="G49" s="83">
        <v>167198732.36047602</v>
      </c>
      <c r="H49" s="85"/>
      <c r="I49" s="85"/>
      <c r="J49" s="85"/>
      <c r="K49" s="85"/>
      <c r="L49" s="178"/>
      <c r="M49" s="11"/>
    </row>
    <row r="50" spans="3:13" ht="65.099999999999994" customHeight="1" x14ac:dyDescent="0.25">
      <c r="C50" s="188" t="s">
        <v>4087</v>
      </c>
      <c r="D50" s="189"/>
      <c r="E50" s="190"/>
      <c r="F50" s="77" t="s">
        <v>4072</v>
      </c>
      <c r="G50" s="83">
        <v>4000000</v>
      </c>
      <c r="H50" s="85"/>
      <c r="I50" s="85"/>
      <c r="J50" s="85"/>
      <c r="K50" s="85"/>
      <c r="L50" s="163"/>
      <c r="M50" s="11"/>
    </row>
    <row r="51" spans="3:13" ht="65.099999999999994" customHeight="1" x14ac:dyDescent="0.25">
      <c r="C51" s="188" t="s">
        <v>2705</v>
      </c>
      <c r="D51" s="189"/>
      <c r="E51" s="190"/>
      <c r="F51" s="77" t="s">
        <v>113</v>
      </c>
      <c r="G51" s="83">
        <v>3366000</v>
      </c>
      <c r="H51" s="85"/>
      <c r="I51" s="85"/>
      <c r="J51" s="85"/>
      <c r="K51" s="85"/>
      <c r="L51" s="163"/>
      <c r="M51" s="11"/>
    </row>
    <row r="52" spans="3:13" ht="65.099999999999994" customHeight="1" x14ac:dyDescent="0.25">
      <c r="C52" s="188" t="s">
        <v>2706</v>
      </c>
      <c r="D52" s="189"/>
      <c r="E52" s="190"/>
      <c r="F52" s="82" t="s">
        <v>13</v>
      </c>
      <c r="G52" s="83">
        <v>135000</v>
      </c>
      <c r="H52" s="85"/>
      <c r="I52" s="85"/>
      <c r="J52" s="85"/>
      <c r="K52" s="85"/>
      <c r="L52" s="85"/>
      <c r="M52" s="11"/>
    </row>
    <row r="53" spans="3:13" ht="65.099999999999994" customHeight="1" x14ac:dyDescent="0.25">
      <c r="C53" s="188" t="s">
        <v>2707</v>
      </c>
      <c r="D53" s="189"/>
      <c r="E53" s="190"/>
      <c r="F53" s="82" t="s">
        <v>28</v>
      </c>
      <c r="G53" s="83">
        <v>7141085</v>
      </c>
      <c r="H53" s="85"/>
      <c r="I53" s="85"/>
      <c r="J53" s="85"/>
      <c r="K53" s="85"/>
      <c r="L53" s="163"/>
      <c r="M53" s="11"/>
    </row>
    <row r="54" spans="3:13" ht="65.099999999999994" customHeight="1" x14ac:dyDescent="0.25">
      <c r="C54" s="188" t="s">
        <v>2708</v>
      </c>
      <c r="D54" s="189"/>
      <c r="E54" s="190"/>
      <c r="F54" s="82" t="s">
        <v>242</v>
      </c>
      <c r="G54" s="83">
        <v>1875531.6199999978</v>
      </c>
      <c r="H54" s="85"/>
      <c r="I54" s="85"/>
      <c r="J54" s="85"/>
      <c r="K54" s="85"/>
      <c r="L54" s="178"/>
      <c r="M54" s="11"/>
    </row>
    <row r="55" spans="3:13" ht="65.099999999999994" customHeight="1" x14ac:dyDescent="0.25">
      <c r="C55" s="188" t="s">
        <v>2709</v>
      </c>
      <c r="D55" s="189"/>
      <c r="E55" s="190"/>
      <c r="F55" s="77" t="s">
        <v>1193</v>
      </c>
      <c r="G55" s="83">
        <v>23093052.890000001</v>
      </c>
      <c r="H55" s="85"/>
      <c r="I55" s="85"/>
      <c r="J55" s="85"/>
      <c r="K55" s="85"/>
      <c r="L55" s="163"/>
      <c r="M55" s="11"/>
    </row>
    <row r="56" spans="3:13" ht="65.099999999999994" customHeight="1" x14ac:dyDescent="0.25">
      <c r="C56" s="188" t="s">
        <v>2710</v>
      </c>
      <c r="D56" s="189"/>
      <c r="E56" s="190"/>
      <c r="F56" s="77" t="s">
        <v>106</v>
      </c>
      <c r="G56" s="83">
        <v>10000</v>
      </c>
      <c r="H56" s="85"/>
      <c r="I56" s="85"/>
      <c r="J56" s="85"/>
      <c r="K56" s="85"/>
      <c r="L56" s="85"/>
      <c r="M56" s="11"/>
    </row>
    <row r="57" spans="3:13" ht="65.099999999999994" customHeight="1" x14ac:dyDescent="0.25">
      <c r="C57" s="188" t="s">
        <v>2711</v>
      </c>
      <c r="D57" s="189"/>
      <c r="E57" s="190"/>
      <c r="F57" s="82" t="s">
        <v>55</v>
      </c>
      <c r="G57" s="83">
        <v>701900</v>
      </c>
      <c r="H57" s="85"/>
      <c r="I57" s="85"/>
      <c r="J57" s="85"/>
      <c r="K57" s="85"/>
      <c r="L57" s="85"/>
      <c r="M57" s="11"/>
    </row>
    <row r="58" spans="3:13" ht="65.099999999999994" customHeight="1" x14ac:dyDescent="0.25">
      <c r="C58" s="188" t="s">
        <v>2712</v>
      </c>
      <c r="D58" s="189"/>
      <c r="E58" s="190"/>
      <c r="F58" s="82" t="s">
        <v>185</v>
      </c>
      <c r="G58" s="83">
        <v>2820046.3</v>
      </c>
      <c r="H58" s="85"/>
      <c r="I58" s="85"/>
      <c r="J58" s="85"/>
      <c r="K58" s="85"/>
      <c r="L58" s="85"/>
      <c r="M58" s="11"/>
    </row>
    <row r="59" spans="3:13" ht="65.099999999999994" customHeight="1" x14ac:dyDescent="0.25">
      <c r="C59" s="188" t="s">
        <v>2713</v>
      </c>
      <c r="D59" s="189"/>
      <c r="E59" s="190"/>
      <c r="F59" s="77" t="s">
        <v>51</v>
      </c>
      <c r="G59" s="83">
        <v>173205989.72700003</v>
      </c>
      <c r="H59" s="85"/>
      <c r="I59" s="85"/>
      <c r="J59" s="85"/>
      <c r="K59" s="85"/>
      <c r="L59" s="85"/>
      <c r="M59" s="11"/>
    </row>
    <row r="60" spans="3:13" ht="65.099999999999994" customHeight="1" x14ac:dyDescent="0.25">
      <c r="C60" s="198" t="s">
        <v>2714</v>
      </c>
      <c r="D60" s="199"/>
      <c r="E60" s="200"/>
      <c r="F60" s="77" t="s">
        <v>1245</v>
      </c>
      <c r="G60" s="83">
        <v>200000</v>
      </c>
      <c r="H60" s="85"/>
      <c r="I60" s="85"/>
      <c r="J60" s="85"/>
      <c r="K60" s="85"/>
      <c r="L60" s="85"/>
      <c r="M60" s="11"/>
    </row>
    <row r="61" spans="3:13" ht="65.099999999999994" customHeight="1" x14ac:dyDescent="0.25">
      <c r="C61" s="198" t="s">
        <v>2715</v>
      </c>
      <c r="D61" s="199"/>
      <c r="E61" s="200"/>
      <c r="F61" s="77" t="s">
        <v>788</v>
      </c>
      <c r="G61" s="83">
        <v>19527525.48</v>
      </c>
      <c r="H61" s="85"/>
      <c r="I61" s="85"/>
      <c r="J61" s="85"/>
      <c r="K61" s="85"/>
      <c r="L61" s="85"/>
      <c r="M61" s="11"/>
    </row>
    <row r="62" spans="3:13" ht="65.099999999999994" customHeight="1" x14ac:dyDescent="0.25">
      <c r="C62" s="188" t="s">
        <v>4100</v>
      </c>
      <c r="D62" s="189"/>
      <c r="E62" s="190"/>
      <c r="F62" s="77" t="s">
        <v>4105</v>
      </c>
      <c r="G62" s="83">
        <v>168000</v>
      </c>
      <c r="H62" s="85"/>
      <c r="I62" s="85"/>
      <c r="J62" s="85"/>
      <c r="K62" s="85"/>
      <c r="L62" s="85"/>
      <c r="M62" s="11"/>
    </row>
    <row r="63" spans="3:13" ht="65.099999999999994" customHeight="1" x14ac:dyDescent="0.25">
      <c r="C63" s="188" t="s">
        <v>2716</v>
      </c>
      <c r="D63" s="189"/>
      <c r="E63" s="190"/>
      <c r="F63" s="77" t="s">
        <v>95</v>
      </c>
      <c r="G63" s="83">
        <v>515000000</v>
      </c>
      <c r="H63" s="85"/>
      <c r="I63" s="85"/>
      <c r="J63" s="85"/>
      <c r="K63" s="85"/>
      <c r="L63" s="85"/>
      <c r="M63" s="11"/>
    </row>
    <row r="64" spans="3:13" ht="65.099999999999994" customHeight="1" x14ac:dyDescent="0.25">
      <c r="C64" s="188" t="s">
        <v>2717</v>
      </c>
      <c r="D64" s="189"/>
      <c r="E64" s="190"/>
      <c r="F64" s="77" t="s">
        <v>90</v>
      </c>
      <c r="G64" s="83">
        <v>12764909.98</v>
      </c>
      <c r="H64" s="85"/>
      <c r="I64" s="85"/>
      <c r="J64" s="85"/>
      <c r="K64" s="85"/>
      <c r="L64" s="85"/>
      <c r="M64" s="11"/>
    </row>
    <row r="65" spans="3:13" ht="65.099999999999994" customHeight="1" x14ac:dyDescent="0.25">
      <c r="C65" s="188" t="s">
        <v>2718</v>
      </c>
      <c r="D65" s="189"/>
      <c r="E65" s="190"/>
      <c r="F65" s="77" t="s">
        <v>93</v>
      </c>
      <c r="G65" s="83">
        <v>4000000</v>
      </c>
      <c r="H65" s="85"/>
      <c r="I65" s="85"/>
      <c r="J65" s="85"/>
      <c r="K65" s="85"/>
      <c r="L65" s="85"/>
      <c r="M65" s="11"/>
    </row>
    <row r="66" spans="3:13" ht="65.099999999999994" customHeight="1" x14ac:dyDescent="0.25">
      <c r="C66" s="188" t="s">
        <v>2719</v>
      </c>
      <c r="D66" s="189"/>
      <c r="E66" s="190"/>
      <c r="F66" s="77" t="s">
        <v>1135</v>
      </c>
      <c r="G66" s="83">
        <v>6078645.2000000002</v>
      </c>
      <c r="H66" s="85"/>
      <c r="I66" s="85"/>
      <c r="J66" s="85"/>
      <c r="K66" s="85"/>
      <c r="L66" s="83"/>
      <c r="M66" s="11"/>
    </row>
    <row r="67" spans="3:13" ht="65.099999999999994" customHeight="1" x14ac:dyDescent="0.25">
      <c r="C67" s="188" t="s">
        <v>2720</v>
      </c>
      <c r="D67" s="189"/>
      <c r="E67" s="190"/>
      <c r="F67" s="77" t="s">
        <v>2263</v>
      </c>
      <c r="G67" s="83">
        <v>210000</v>
      </c>
      <c r="H67" s="85"/>
      <c r="I67" s="85"/>
      <c r="J67" s="85"/>
      <c r="K67" s="85"/>
      <c r="L67" s="175"/>
      <c r="M67" s="11"/>
    </row>
    <row r="68" spans="3:13" ht="65.099999999999994" customHeight="1" x14ac:dyDescent="0.25">
      <c r="C68" s="188" t="s">
        <v>2721</v>
      </c>
      <c r="D68" s="189"/>
      <c r="E68" s="190"/>
      <c r="F68" s="77" t="s">
        <v>163</v>
      </c>
      <c r="G68" s="83">
        <v>16200</v>
      </c>
      <c r="H68" s="85"/>
      <c r="I68" s="85"/>
      <c r="J68" s="85"/>
      <c r="K68" s="85"/>
      <c r="L68" s="163"/>
      <c r="M68" s="11"/>
    </row>
    <row r="69" spans="3:13" ht="65.099999999999994" customHeight="1" x14ac:dyDescent="0.25">
      <c r="C69" s="188" t="s">
        <v>2722</v>
      </c>
      <c r="D69" s="189"/>
      <c r="E69" s="190"/>
      <c r="F69" s="77" t="s">
        <v>148</v>
      </c>
      <c r="G69" s="83">
        <v>2603496</v>
      </c>
      <c r="H69" s="85"/>
      <c r="I69" s="85"/>
      <c r="J69" s="85"/>
      <c r="K69" s="85"/>
      <c r="L69" s="85"/>
      <c r="M69" s="11"/>
    </row>
    <row r="70" spans="3:13" ht="65.099999999999994" customHeight="1" x14ac:dyDescent="0.25">
      <c r="C70" s="188" t="s">
        <v>2604</v>
      </c>
      <c r="D70" s="189"/>
      <c r="E70" s="190"/>
      <c r="F70" s="77" t="s">
        <v>1270</v>
      </c>
      <c r="G70" s="83">
        <v>100000</v>
      </c>
      <c r="H70" s="85"/>
      <c r="I70" s="85"/>
      <c r="J70" s="85"/>
      <c r="K70" s="85"/>
      <c r="L70" s="85"/>
      <c r="M70" s="11"/>
    </row>
    <row r="71" spans="3:13" ht="65.099999999999994" customHeight="1" x14ac:dyDescent="0.25">
      <c r="C71" s="188" t="s">
        <v>2724</v>
      </c>
      <c r="D71" s="189"/>
      <c r="E71" s="190"/>
      <c r="F71" s="77" t="s">
        <v>210</v>
      </c>
      <c r="G71" s="83">
        <v>100531</v>
      </c>
      <c r="H71" s="85"/>
      <c r="I71" s="85"/>
      <c r="J71" s="85"/>
      <c r="K71" s="85"/>
      <c r="L71" s="163"/>
      <c r="M71" s="11"/>
    </row>
    <row r="72" spans="3:13" ht="65.099999999999994" customHeight="1" x14ac:dyDescent="0.25">
      <c r="C72" s="188" t="s">
        <v>2725</v>
      </c>
      <c r="D72" s="189"/>
      <c r="E72" s="190"/>
      <c r="F72" s="77" t="s">
        <v>879</v>
      </c>
      <c r="G72" s="83">
        <v>903957747.32999992</v>
      </c>
      <c r="H72" s="85"/>
      <c r="I72" s="85"/>
      <c r="J72" s="85"/>
      <c r="K72" s="85"/>
      <c r="L72" s="163"/>
      <c r="M72" s="11"/>
    </row>
    <row r="73" spans="3:13" ht="65.099999999999994" customHeight="1" x14ac:dyDescent="0.25">
      <c r="C73" s="188" t="s">
        <v>2728</v>
      </c>
      <c r="D73" s="189"/>
      <c r="E73" s="190"/>
      <c r="F73" s="77" t="s">
        <v>1189</v>
      </c>
      <c r="G73" s="83">
        <v>1155490</v>
      </c>
      <c r="H73" s="85"/>
      <c r="I73" s="85"/>
      <c r="J73" s="85"/>
      <c r="K73" s="85"/>
      <c r="L73" s="178"/>
      <c r="M73" s="11"/>
    </row>
    <row r="74" spans="3:13" ht="65.099999999999994" customHeight="1" x14ac:dyDescent="0.25">
      <c r="C74" s="188" t="s">
        <v>2729</v>
      </c>
      <c r="D74" s="189"/>
      <c r="E74" s="190"/>
      <c r="F74" s="77" t="s">
        <v>167</v>
      </c>
      <c r="G74" s="83">
        <v>43000</v>
      </c>
      <c r="H74" s="85"/>
      <c r="I74" s="85"/>
      <c r="J74" s="85"/>
      <c r="K74" s="85"/>
      <c r="L74" s="163"/>
      <c r="M74" s="11"/>
    </row>
    <row r="75" spans="3:13" ht="65.099999999999994" customHeight="1" x14ac:dyDescent="0.25">
      <c r="C75" s="188" t="s">
        <v>2730</v>
      </c>
      <c r="D75" s="189"/>
      <c r="E75" s="190"/>
      <c r="F75" s="77" t="s">
        <v>45</v>
      </c>
      <c r="G75" s="83">
        <v>2604683.2400000002</v>
      </c>
      <c r="H75" s="85"/>
      <c r="I75" s="85"/>
      <c r="J75" s="85"/>
      <c r="K75" s="85"/>
      <c r="L75" s="163"/>
      <c r="M75" s="11"/>
    </row>
    <row r="76" spans="3:13" ht="65.099999999999994" customHeight="1" x14ac:dyDescent="0.25">
      <c r="C76" s="188" t="s">
        <v>2732</v>
      </c>
      <c r="D76" s="189"/>
      <c r="E76" s="190"/>
      <c r="F76" s="77" t="s">
        <v>1235</v>
      </c>
      <c r="G76" s="83">
        <v>111360</v>
      </c>
      <c r="H76" s="85"/>
      <c r="I76" s="85"/>
      <c r="J76" s="85"/>
      <c r="K76" s="85"/>
      <c r="L76" s="85"/>
      <c r="M76" s="11"/>
    </row>
    <row r="77" spans="3:13" ht="65.099999999999994" customHeight="1" x14ac:dyDescent="0.25">
      <c r="C77" s="188" t="s">
        <v>2733</v>
      </c>
      <c r="D77" s="189"/>
      <c r="E77" s="190"/>
      <c r="F77" s="77" t="s">
        <v>152</v>
      </c>
      <c r="G77" s="83">
        <v>10196</v>
      </c>
      <c r="H77" s="85"/>
      <c r="I77" s="85"/>
      <c r="J77" s="85"/>
      <c r="K77" s="85"/>
      <c r="L77" s="85"/>
      <c r="M77" s="11"/>
    </row>
    <row r="78" spans="3:13" ht="65.099999999999994" customHeight="1" x14ac:dyDescent="0.25">
      <c r="C78" s="188" t="s">
        <v>4152</v>
      </c>
      <c r="D78" s="189"/>
      <c r="E78" s="190"/>
      <c r="F78" s="77" t="s">
        <v>4149</v>
      </c>
      <c r="G78" s="83">
        <v>40000</v>
      </c>
      <c r="H78" s="85"/>
      <c r="I78" s="85"/>
      <c r="J78" s="85"/>
      <c r="K78" s="85"/>
      <c r="L78" s="178"/>
      <c r="M78" s="11"/>
    </row>
    <row r="79" spans="3:13" ht="65.099999999999994" customHeight="1" x14ac:dyDescent="0.25">
      <c r="C79" s="188" t="s">
        <v>2734</v>
      </c>
      <c r="D79" s="189"/>
      <c r="E79" s="190"/>
      <c r="F79" s="77" t="s">
        <v>1254</v>
      </c>
      <c r="G79" s="83">
        <v>63627600</v>
      </c>
      <c r="H79" s="85"/>
      <c r="I79" s="85"/>
      <c r="J79" s="85"/>
      <c r="K79" s="85"/>
      <c r="L79" s="178"/>
      <c r="M79" s="11"/>
    </row>
    <row r="80" spans="3:13" ht="65.099999999999994" customHeight="1" x14ac:dyDescent="0.25">
      <c r="C80" s="188" t="s">
        <v>2735</v>
      </c>
      <c r="D80" s="189"/>
      <c r="E80" s="190"/>
      <c r="F80" s="77" t="s">
        <v>2701</v>
      </c>
      <c r="G80" s="83">
        <v>149904</v>
      </c>
      <c r="H80" s="85"/>
      <c r="I80" s="85"/>
      <c r="J80" s="85"/>
      <c r="K80" s="85"/>
      <c r="L80" s="163"/>
      <c r="M80" s="11"/>
    </row>
    <row r="81" spans="3:13" ht="65.099999999999994" customHeight="1" x14ac:dyDescent="0.25">
      <c r="C81" s="188" t="s">
        <v>2738</v>
      </c>
      <c r="D81" s="189"/>
      <c r="E81" s="190"/>
      <c r="F81" s="77" t="s">
        <v>2262</v>
      </c>
      <c r="G81" s="83">
        <v>105000</v>
      </c>
      <c r="H81" s="85"/>
      <c r="I81" s="85"/>
      <c r="J81" s="85"/>
      <c r="K81" s="85"/>
      <c r="L81" s="85"/>
      <c r="M81" s="11"/>
    </row>
    <row r="82" spans="3:13" ht="65.099999999999994" customHeight="1" x14ac:dyDescent="0.25">
      <c r="C82" s="188" t="s">
        <v>2739</v>
      </c>
      <c r="D82" s="189"/>
      <c r="E82" s="190"/>
      <c r="F82" s="77" t="s">
        <v>831</v>
      </c>
      <c r="G82" s="83">
        <v>8408375</v>
      </c>
      <c r="H82" s="85"/>
      <c r="I82" s="85"/>
      <c r="J82" s="85"/>
      <c r="K82" s="85"/>
      <c r="L82" s="85"/>
      <c r="M82" s="11"/>
    </row>
    <row r="83" spans="3:13" ht="65.099999999999994" customHeight="1" x14ac:dyDescent="0.25">
      <c r="C83" s="188" t="s">
        <v>2740</v>
      </c>
      <c r="D83" s="189"/>
      <c r="E83" s="190"/>
      <c r="F83" s="77" t="s">
        <v>349</v>
      </c>
      <c r="G83" s="83">
        <v>3617892.24</v>
      </c>
      <c r="H83" s="85"/>
      <c r="I83" s="85"/>
      <c r="J83" s="85"/>
      <c r="K83" s="85"/>
      <c r="L83" s="85"/>
      <c r="M83" s="11"/>
    </row>
    <row r="84" spans="3:13" ht="65.099999999999994" customHeight="1" x14ac:dyDescent="0.25">
      <c r="C84" s="188" t="s">
        <v>3987</v>
      </c>
      <c r="D84" s="189"/>
      <c r="E84" s="190"/>
      <c r="F84" s="77" t="s">
        <v>2972</v>
      </c>
      <c r="G84" s="83">
        <v>62448</v>
      </c>
      <c r="H84" s="85"/>
      <c r="I84" s="85"/>
      <c r="J84" s="85"/>
      <c r="K84" s="85"/>
      <c r="L84" s="85"/>
      <c r="M84" s="11"/>
    </row>
    <row r="85" spans="3:13" ht="65.099999999999994" customHeight="1" x14ac:dyDescent="0.25">
      <c r="C85" s="188" t="s">
        <v>2737</v>
      </c>
      <c r="D85" s="189"/>
      <c r="E85" s="190"/>
      <c r="F85" s="77" t="s">
        <v>2736</v>
      </c>
      <c r="G85" s="83">
        <v>11000</v>
      </c>
      <c r="H85" s="85"/>
      <c r="I85" s="85"/>
      <c r="J85" s="85"/>
      <c r="K85" s="85"/>
      <c r="L85" s="85"/>
      <c r="M85" s="11"/>
    </row>
    <row r="86" spans="3:13" ht="65.099999999999994" customHeight="1" x14ac:dyDescent="0.25">
      <c r="C86" s="188" t="s">
        <v>2741</v>
      </c>
      <c r="D86" s="189"/>
      <c r="E86" s="190"/>
      <c r="F86" s="77" t="s">
        <v>2731</v>
      </c>
      <c r="G86" s="83">
        <v>14400</v>
      </c>
      <c r="H86" s="85"/>
      <c r="I86" s="85"/>
      <c r="J86" s="85"/>
      <c r="K86" s="85"/>
      <c r="L86" s="85"/>
      <c r="M86" s="11"/>
    </row>
    <row r="87" spans="3:13" ht="65.099999999999994" customHeight="1" x14ac:dyDescent="0.25">
      <c r="C87" s="188" t="s">
        <v>3977</v>
      </c>
      <c r="D87" s="189"/>
      <c r="E87" s="190"/>
      <c r="F87" s="77" t="s">
        <v>3976</v>
      </c>
      <c r="G87" s="83">
        <v>6917.42</v>
      </c>
      <c r="H87" s="85"/>
      <c r="I87" s="85"/>
      <c r="J87" s="85"/>
      <c r="K87" s="85"/>
      <c r="L87" s="85"/>
      <c r="M87" s="11"/>
    </row>
    <row r="88" spans="3:13" ht="65.099999999999994" customHeight="1" x14ac:dyDescent="0.25">
      <c r="C88" s="188" t="s">
        <v>2742</v>
      </c>
      <c r="D88" s="189"/>
      <c r="E88" s="190"/>
      <c r="F88" s="77" t="s">
        <v>1174</v>
      </c>
      <c r="G88" s="83">
        <v>50754691</v>
      </c>
      <c r="H88" s="85"/>
      <c r="I88" s="85"/>
      <c r="J88" s="85"/>
      <c r="K88" s="85"/>
      <c r="L88" s="85"/>
      <c r="M88" s="11"/>
    </row>
    <row r="89" spans="3:13" ht="65.099999999999994" customHeight="1" x14ac:dyDescent="0.25">
      <c r="C89" s="188" t="s">
        <v>2743</v>
      </c>
      <c r="D89" s="189"/>
      <c r="E89" s="190"/>
      <c r="F89" s="77" t="s">
        <v>41</v>
      </c>
      <c r="G89" s="83">
        <v>230240</v>
      </c>
      <c r="H89" s="85"/>
      <c r="I89" s="85"/>
      <c r="J89" s="85"/>
      <c r="K89" s="85"/>
      <c r="L89" s="85"/>
      <c r="M89" s="11"/>
    </row>
    <row r="90" spans="3:13" ht="65.099999999999994" customHeight="1" x14ac:dyDescent="0.25">
      <c r="C90" s="188" t="s">
        <v>2745</v>
      </c>
      <c r="D90" s="189"/>
      <c r="E90" s="190"/>
      <c r="F90" s="77" t="s">
        <v>1199</v>
      </c>
      <c r="G90" s="83">
        <v>840000</v>
      </c>
      <c r="H90" s="85"/>
      <c r="I90" s="85"/>
      <c r="J90" s="85"/>
      <c r="K90" s="85"/>
      <c r="L90" s="85"/>
      <c r="M90" s="11"/>
    </row>
    <row r="91" spans="3:13" ht="65.099999999999994" customHeight="1" x14ac:dyDescent="0.25">
      <c r="C91" s="188" t="s">
        <v>3985</v>
      </c>
      <c r="D91" s="189"/>
      <c r="E91" s="190"/>
      <c r="F91" s="77" t="s">
        <v>3982</v>
      </c>
      <c r="G91" s="83">
        <v>35208</v>
      </c>
      <c r="H91" s="85"/>
      <c r="I91" s="85"/>
      <c r="J91" s="85"/>
      <c r="K91" s="85"/>
      <c r="L91" s="85"/>
      <c r="M91" s="11"/>
    </row>
    <row r="92" spans="3:13" ht="65.099999999999994" customHeight="1" x14ac:dyDescent="0.25">
      <c r="C92" s="188" t="s">
        <v>2746</v>
      </c>
      <c r="D92" s="189"/>
      <c r="E92" s="190"/>
      <c r="F92" s="77" t="s">
        <v>2723</v>
      </c>
      <c r="G92" s="83">
        <v>72000</v>
      </c>
      <c r="H92" s="85"/>
      <c r="I92" s="85"/>
      <c r="J92" s="85"/>
      <c r="K92" s="85"/>
      <c r="L92" s="163"/>
      <c r="M92" s="11"/>
    </row>
    <row r="93" spans="3:13" ht="65.099999999999994" customHeight="1" x14ac:dyDescent="0.25">
      <c r="C93" s="188" t="s">
        <v>2747</v>
      </c>
      <c r="D93" s="189"/>
      <c r="E93" s="190"/>
      <c r="F93" s="77" t="s">
        <v>1078</v>
      </c>
      <c r="G93" s="83">
        <v>14099338.5</v>
      </c>
      <c r="H93" s="85"/>
      <c r="I93" s="85"/>
      <c r="J93" s="85"/>
      <c r="K93" s="85"/>
      <c r="L93" s="163"/>
      <c r="M93" s="11"/>
    </row>
    <row r="94" spans="3:13" ht="65.099999999999994" customHeight="1" x14ac:dyDescent="0.25">
      <c r="C94" s="188" t="s">
        <v>3989</v>
      </c>
      <c r="D94" s="189"/>
      <c r="E94" s="190"/>
      <c r="F94" s="77" t="s">
        <v>3053</v>
      </c>
      <c r="G94" s="83">
        <v>3000</v>
      </c>
      <c r="H94" s="85"/>
      <c r="I94" s="85"/>
      <c r="J94" s="85"/>
      <c r="K94" s="85"/>
      <c r="L94" s="85"/>
      <c r="M94" s="11"/>
    </row>
    <row r="95" spans="3:13" ht="65.099999999999994" customHeight="1" x14ac:dyDescent="0.25">
      <c r="C95" s="188" t="s">
        <v>2748</v>
      </c>
      <c r="D95" s="189"/>
      <c r="E95" s="190"/>
      <c r="F95" s="77" t="s">
        <v>1053</v>
      </c>
      <c r="G95" s="83">
        <v>256922778.06</v>
      </c>
      <c r="H95" s="85"/>
      <c r="I95" s="85"/>
      <c r="J95" s="85"/>
      <c r="K95" s="85"/>
      <c r="L95" s="85"/>
      <c r="M95" s="11"/>
    </row>
    <row r="96" spans="3:13" ht="65.099999999999994" customHeight="1" x14ac:dyDescent="0.25">
      <c r="C96" s="188" t="s">
        <v>2749</v>
      </c>
      <c r="D96" s="189"/>
      <c r="E96" s="190"/>
      <c r="F96" s="77" t="s">
        <v>1276</v>
      </c>
      <c r="G96" s="83">
        <v>259000000</v>
      </c>
      <c r="H96" s="85"/>
      <c r="I96" s="85"/>
      <c r="J96" s="85"/>
      <c r="K96" s="85"/>
      <c r="L96" s="85"/>
      <c r="M96" s="11"/>
    </row>
    <row r="97" spans="3:13" ht="65.099999999999994" customHeight="1" x14ac:dyDescent="0.25">
      <c r="C97" s="188" t="s">
        <v>2671</v>
      </c>
      <c r="D97" s="189"/>
      <c r="E97" s="190"/>
      <c r="F97" s="77" t="s">
        <v>1096</v>
      </c>
      <c r="G97" s="83">
        <v>2500000</v>
      </c>
      <c r="H97" s="85"/>
      <c r="I97" s="85"/>
      <c r="J97" s="85"/>
      <c r="K97" s="85"/>
      <c r="L97" s="85"/>
      <c r="M97" s="11"/>
    </row>
    <row r="98" spans="3:13" ht="65.099999999999994" customHeight="1" x14ac:dyDescent="0.25">
      <c r="C98" s="188" t="s">
        <v>2750</v>
      </c>
      <c r="D98" s="189"/>
      <c r="E98" s="190"/>
      <c r="F98" s="90" t="s">
        <v>2269</v>
      </c>
      <c r="G98" s="18">
        <v>186000000</v>
      </c>
      <c r="H98" s="85"/>
      <c r="I98" s="85"/>
      <c r="J98" s="85"/>
      <c r="K98" s="85"/>
      <c r="L98" s="85"/>
      <c r="M98" s="11"/>
    </row>
    <row r="99" spans="3:13" ht="65.099999999999994" customHeight="1" x14ac:dyDescent="0.25">
      <c r="C99" s="188" t="s">
        <v>2753</v>
      </c>
      <c r="D99" s="189"/>
      <c r="E99" s="190"/>
      <c r="F99" s="90" t="s">
        <v>2268</v>
      </c>
      <c r="G99" s="18">
        <v>130000000</v>
      </c>
      <c r="H99" s="85"/>
      <c r="I99" s="85"/>
      <c r="J99" s="85"/>
      <c r="K99" s="85"/>
      <c r="L99" s="85"/>
      <c r="M99" s="11"/>
    </row>
    <row r="100" spans="3:13" ht="65.099999999999994" customHeight="1" x14ac:dyDescent="0.25">
      <c r="C100" s="188" t="s">
        <v>2754</v>
      </c>
      <c r="D100" s="189"/>
      <c r="E100" s="190"/>
      <c r="F100" s="90" t="s">
        <v>2267</v>
      </c>
      <c r="G100" s="18">
        <v>34000000</v>
      </c>
      <c r="H100" s="85"/>
      <c r="I100" s="85"/>
      <c r="J100" s="85"/>
      <c r="K100" s="85"/>
      <c r="L100" s="85"/>
      <c r="M100" s="11"/>
    </row>
    <row r="101" spans="3:13" ht="65.099999999999994" customHeight="1" x14ac:dyDescent="0.25">
      <c r="C101" s="188" t="s">
        <v>2755</v>
      </c>
      <c r="D101" s="189"/>
      <c r="E101" s="190"/>
      <c r="F101" s="90" t="s">
        <v>1090</v>
      </c>
      <c r="G101" s="18">
        <v>105000</v>
      </c>
      <c r="H101" s="85"/>
      <c r="I101" s="85"/>
      <c r="J101" s="85"/>
      <c r="K101" s="85"/>
      <c r="L101" s="85"/>
      <c r="M101" s="11"/>
    </row>
    <row r="102" spans="3:13" ht="65.099999999999994" customHeight="1" x14ac:dyDescent="0.25">
      <c r="C102" s="188" t="s">
        <v>2756</v>
      </c>
      <c r="D102" s="189"/>
      <c r="E102" s="190"/>
      <c r="F102" s="90" t="s">
        <v>188</v>
      </c>
      <c r="G102" s="18">
        <v>3660872.55</v>
      </c>
      <c r="H102" s="85"/>
      <c r="I102" s="85"/>
      <c r="J102" s="85"/>
      <c r="K102" s="85"/>
      <c r="L102" s="85"/>
      <c r="M102" s="11"/>
    </row>
    <row r="103" spans="3:13" ht="65.099999999999994" customHeight="1" x14ac:dyDescent="0.25">
      <c r="C103" s="188" t="s">
        <v>4128</v>
      </c>
      <c r="D103" s="189"/>
      <c r="E103" s="190"/>
      <c r="F103" s="90" t="s">
        <v>4127</v>
      </c>
      <c r="G103" s="18">
        <v>100000</v>
      </c>
      <c r="H103" s="85"/>
      <c r="I103" s="85"/>
      <c r="J103" s="85"/>
      <c r="K103" s="85"/>
      <c r="L103" s="85"/>
      <c r="M103" s="11"/>
    </row>
    <row r="104" spans="3:13" ht="65.099999999999994" customHeight="1" x14ac:dyDescent="0.25">
      <c r="C104" s="188" t="s">
        <v>2759</v>
      </c>
      <c r="D104" s="189"/>
      <c r="E104" s="190"/>
      <c r="F104" s="90" t="s">
        <v>2266</v>
      </c>
      <c r="G104" s="18">
        <v>10000000</v>
      </c>
      <c r="H104" s="132"/>
      <c r="I104" s="132"/>
      <c r="J104" s="132"/>
      <c r="K104" s="132"/>
      <c r="L104" s="132"/>
    </row>
    <row r="105" spans="3:13" ht="65.099999999999994" customHeight="1" x14ac:dyDescent="0.25">
      <c r="C105" s="188" t="s">
        <v>2760</v>
      </c>
      <c r="D105" s="189"/>
      <c r="E105" s="190"/>
      <c r="F105" s="90" t="s">
        <v>81</v>
      </c>
      <c r="G105" s="18">
        <v>127000</v>
      </c>
    </row>
    <row r="106" spans="3:13" ht="65.099999999999994" customHeight="1" x14ac:dyDescent="0.25">
      <c r="C106" s="188" t="s">
        <v>2761</v>
      </c>
      <c r="D106" s="189"/>
      <c r="E106" s="190"/>
      <c r="F106" s="90" t="s">
        <v>195</v>
      </c>
      <c r="G106" s="175">
        <v>82070.16</v>
      </c>
    </row>
    <row r="107" spans="3:13" ht="65.099999999999994" customHeight="1" x14ac:dyDescent="0.25">
      <c r="C107" s="188" t="s">
        <v>2762</v>
      </c>
      <c r="D107" s="189"/>
      <c r="E107" s="190"/>
      <c r="F107" s="90" t="s">
        <v>63</v>
      </c>
      <c r="G107" s="18">
        <v>2741737.37</v>
      </c>
    </row>
    <row r="108" spans="3:13" ht="65.099999999999994" customHeight="1" x14ac:dyDescent="0.25">
      <c r="C108" s="188" t="s">
        <v>2763</v>
      </c>
      <c r="D108" s="189"/>
      <c r="E108" s="190"/>
      <c r="F108" s="90" t="s">
        <v>1101</v>
      </c>
      <c r="G108" s="18">
        <v>19094795</v>
      </c>
    </row>
    <row r="109" spans="3:13" ht="65.099999999999994" customHeight="1" x14ac:dyDescent="0.25">
      <c r="C109" s="188" t="s">
        <v>2764</v>
      </c>
      <c r="D109" s="189"/>
      <c r="E109" s="190"/>
      <c r="F109" s="91" t="s">
        <v>2264</v>
      </c>
      <c r="G109" s="18">
        <v>13541852.370000001</v>
      </c>
      <c r="L109" s="94"/>
    </row>
    <row r="110" spans="3:13" ht="65.099999999999994" customHeight="1" x14ac:dyDescent="0.25">
      <c r="C110" s="188" t="s">
        <v>2765</v>
      </c>
      <c r="D110" s="189"/>
      <c r="E110" s="190"/>
      <c r="F110" s="90" t="s">
        <v>2758</v>
      </c>
      <c r="G110" s="18">
        <v>54000</v>
      </c>
    </row>
    <row r="111" spans="3:13" ht="65.099999999999994" customHeight="1" x14ac:dyDescent="0.25">
      <c r="C111" s="188" t="s">
        <v>2766</v>
      </c>
      <c r="D111" s="189"/>
      <c r="E111" s="190"/>
      <c r="F111" s="90" t="s">
        <v>198</v>
      </c>
      <c r="G111" s="18">
        <v>6003</v>
      </c>
    </row>
    <row r="112" spans="3:13" ht="65.099999999999994" customHeight="1" x14ac:dyDescent="0.25">
      <c r="C112" s="188" t="s">
        <v>2767</v>
      </c>
      <c r="D112" s="189"/>
      <c r="E112" s="190"/>
      <c r="F112" s="90" t="s">
        <v>18</v>
      </c>
      <c r="G112" s="18">
        <v>9456474.1999999993</v>
      </c>
    </row>
    <row r="113" spans="3:7" ht="65.099999999999994" customHeight="1" x14ac:dyDescent="0.25">
      <c r="C113" s="188" t="s">
        <v>1491</v>
      </c>
      <c r="D113" s="189"/>
      <c r="E113" s="190"/>
      <c r="F113" s="77" t="s">
        <v>764</v>
      </c>
      <c r="G113" s="18">
        <v>114408414.48999999</v>
      </c>
    </row>
    <row r="114" spans="3:7" ht="65.099999999999994" customHeight="1" x14ac:dyDescent="0.25">
      <c r="C114" s="188" t="s">
        <v>2768</v>
      </c>
      <c r="D114" s="189"/>
      <c r="E114" s="190"/>
      <c r="F114" s="90" t="s">
        <v>76</v>
      </c>
      <c r="G114" s="18">
        <v>6628523.0999999996</v>
      </c>
    </row>
    <row r="115" spans="3:7" ht="65.099999999999994" customHeight="1" x14ac:dyDescent="0.25">
      <c r="C115" s="188" t="s">
        <v>2769</v>
      </c>
      <c r="D115" s="189"/>
      <c r="E115" s="190"/>
      <c r="F115" s="90" t="s">
        <v>69</v>
      </c>
      <c r="G115" s="18">
        <v>13093560</v>
      </c>
    </row>
    <row r="116" spans="3:7" ht="65.099999999999994" customHeight="1" x14ac:dyDescent="0.25">
      <c r="C116" s="188" t="s">
        <v>2770</v>
      </c>
      <c r="D116" s="189"/>
      <c r="E116" s="190"/>
      <c r="F116" s="90" t="s">
        <v>189</v>
      </c>
      <c r="G116" s="18">
        <v>12174864.15</v>
      </c>
    </row>
    <row r="117" spans="3:7" ht="65.099999999999994" customHeight="1" x14ac:dyDescent="0.25">
      <c r="C117" s="188" t="s">
        <v>2771</v>
      </c>
      <c r="D117" s="189"/>
      <c r="E117" s="190"/>
      <c r="F117" s="90" t="s">
        <v>48</v>
      </c>
      <c r="G117" s="18">
        <v>171600</v>
      </c>
    </row>
    <row r="118" spans="3:7" ht="65.099999999999994" customHeight="1" x14ac:dyDescent="0.25">
      <c r="C118" s="188" t="s">
        <v>2772</v>
      </c>
      <c r="D118" s="189"/>
      <c r="E118" s="190"/>
      <c r="F118" s="82" t="s">
        <v>2265</v>
      </c>
      <c r="G118" s="18">
        <v>9000000</v>
      </c>
    </row>
    <row r="119" spans="3:7" ht="33" customHeight="1" x14ac:dyDescent="0.25">
      <c r="C119" s="201" t="s">
        <v>3952</v>
      </c>
      <c r="D119" s="201"/>
      <c r="E119" s="201"/>
      <c r="F119" s="201"/>
      <c r="G119" s="104">
        <v>3474774214.8899999</v>
      </c>
    </row>
  </sheetData>
  <sheetProtection sheet="1" formatCells="0" formatColumns="0" formatRows="0" insertColumns="0" insertRows="0" insertHyperlinks="0" deleteColumns="0" deleteRows="0" sort="0" pivotTables="0"/>
  <autoFilter ref="C2:G119" xr:uid="{DC8091A9-8144-4B5A-9945-49BE175EF27D}">
    <filterColumn colId="0" showButton="0"/>
    <filterColumn colId="1" showButton="0"/>
  </autoFilter>
  <mergeCells count="154">
    <mergeCell ref="C103:E103"/>
    <mergeCell ref="K14:L14"/>
    <mergeCell ref="K15:L15"/>
    <mergeCell ref="I14:J14"/>
    <mergeCell ref="I15:J15"/>
    <mergeCell ref="I16:J16"/>
    <mergeCell ref="I17:J17"/>
    <mergeCell ref="I18:J18"/>
    <mergeCell ref="I19:J19"/>
    <mergeCell ref="K16:L16"/>
    <mergeCell ref="K17:L17"/>
    <mergeCell ref="K18:L18"/>
    <mergeCell ref="K19:L19"/>
    <mergeCell ref="C95:E95"/>
    <mergeCell ref="C96:E96"/>
    <mergeCell ref="C97:E97"/>
    <mergeCell ref="C98:E98"/>
    <mergeCell ref="C99:E99"/>
    <mergeCell ref="C100:E100"/>
    <mergeCell ref="C89:E89"/>
    <mergeCell ref="C90:E90"/>
    <mergeCell ref="C91:E91"/>
    <mergeCell ref="C92:E92"/>
    <mergeCell ref="C93:E93"/>
    <mergeCell ref="C113:E113"/>
    <mergeCell ref="C114:E114"/>
    <mergeCell ref="C115:E115"/>
    <mergeCell ref="C116:E116"/>
    <mergeCell ref="C117:E117"/>
    <mergeCell ref="C118:E118"/>
    <mergeCell ref="C119:F119"/>
    <mergeCell ref="I8:J8"/>
    <mergeCell ref="I9:J9"/>
    <mergeCell ref="I10:J10"/>
    <mergeCell ref="I11:J11"/>
    <mergeCell ref="I12:J12"/>
    <mergeCell ref="I13:J13"/>
    <mergeCell ref="C104:E104"/>
    <mergeCell ref="C105:E105"/>
    <mergeCell ref="C106:E106"/>
    <mergeCell ref="C107:E107"/>
    <mergeCell ref="C108:E108"/>
    <mergeCell ref="C109:E109"/>
    <mergeCell ref="C110:E110"/>
    <mergeCell ref="C111:E111"/>
    <mergeCell ref="C112:E112"/>
    <mergeCell ref="C101:E101"/>
    <mergeCell ref="C102:E102"/>
    <mergeCell ref="C94:E94"/>
    <mergeCell ref="C83:E83"/>
    <mergeCell ref="C84:E84"/>
    <mergeCell ref="C85:E85"/>
    <mergeCell ref="C86:E86"/>
    <mergeCell ref="C87:E87"/>
    <mergeCell ref="C88:E88"/>
    <mergeCell ref="C76:E76"/>
    <mergeCell ref="C77:E77"/>
    <mergeCell ref="C79:E79"/>
    <mergeCell ref="C80:E80"/>
    <mergeCell ref="C81:E81"/>
    <mergeCell ref="C82:E82"/>
    <mergeCell ref="C78:E78"/>
    <mergeCell ref="C70:E70"/>
    <mergeCell ref="C71:E71"/>
    <mergeCell ref="C72:E72"/>
    <mergeCell ref="C73:E73"/>
    <mergeCell ref="C74:E74"/>
    <mergeCell ref="C75:E75"/>
    <mergeCell ref="C64:E64"/>
    <mergeCell ref="C65:E65"/>
    <mergeCell ref="C66:E66"/>
    <mergeCell ref="C67:E67"/>
    <mergeCell ref="C68:E68"/>
    <mergeCell ref="C69:E69"/>
    <mergeCell ref="C57:E57"/>
    <mergeCell ref="C58:E58"/>
    <mergeCell ref="C59:E59"/>
    <mergeCell ref="C60:E60"/>
    <mergeCell ref="C61:E61"/>
    <mergeCell ref="C63:E63"/>
    <mergeCell ref="C62:E62"/>
    <mergeCell ref="C51:E51"/>
    <mergeCell ref="C52:E52"/>
    <mergeCell ref="C53:E53"/>
    <mergeCell ref="C54:E54"/>
    <mergeCell ref="C55:E55"/>
    <mergeCell ref="C56:E56"/>
    <mergeCell ref="C44:E44"/>
    <mergeCell ref="C45:E45"/>
    <mergeCell ref="C46:E46"/>
    <mergeCell ref="C47:E47"/>
    <mergeCell ref="C48:E48"/>
    <mergeCell ref="C49:E49"/>
    <mergeCell ref="C50:E50"/>
    <mergeCell ref="C38:E38"/>
    <mergeCell ref="C39:E39"/>
    <mergeCell ref="C40:E40"/>
    <mergeCell ref="C41:E41"/>
    <mergeCell ref="C42:E42"/>
    <mergeCell ref="C43:E43"/>
    <mergeCell ref="C32:E32"/>
    <mergeCell ref="C33:E33"/>
    <mergeCell ref="C34:E34"/>
    <mergeCell ref="C35:E35"/>
    <mergeCell ref="C36:E36"/>
    <mergeCell ref="C37:E37"/>
    <mergeCell ref="C26:E26"/>
    <mergeCell ref="C27:E27"/>
    <mergeCell ref="C28:E28"/>
    <mergeCell ref="C29:E29"/>
    <mergeCell ref="C30:E30"/>
    <mergeCell ref="C31:E31"/>
    <mergeCell ref="C20:E20"/>
    <mergeCell ref="C21:E21"/>
    <mergeCell ref="C22:E22"/>
    <mergeCell ref="C23:E23"/>
    <mergeCell ref="C24:E24"/>
    <mergeCell ref="C25:E25"/>
    <mergeCell ref="K10:L10"/>
    <mergeCell ref="C14:E14"/>
    <mergeCell ref="C15:E15"/>
    <mergeCell ref="C16:E16"/>
    <mergeCell ref="C17:E17"/>
    <mergeCell ref="C18:E18"/>
    <mergeCell ref="C19:E19"/>
    <mergeCell ref="C12:E12"/>
    <mergeCell ref="C13:E13"/>
    <mergeCell ref="I2:J2"/>
    <mergeCell ref="K2:L2"/>
    <mergeCell ref="I3:J3"/>
    <mergeCell ref="K3:L3"/>
    <mergeCell ref="C2:E2"/>
    <mergeCell ref="C3:E3"/>
    <mergeCell ref="K11:L11"/>
    <mergeCell ref="K12:L12"/>
    <mergeCell ref="K13:L13"/>
    <mergeCell ref="C4:E4"/>
    <mergeCell ref="I4:J4"/>
    <mergeCell ref="K4:L4"/>
    <mergeCell ref="C5:E5"/>
    <mergeCell ref="I5:J5"/>
    <mergeCell ref="K5:L5"/>
    <mergeCell ref="C6:E6"/>
    <mergeCell ref="I6:J6"/>
    <mergeCell ref="K6:L6"/>
    <mergeCell ref="C7:E7"/>
    <mergeCell ref="I7:J7"/>
    <mergeCell ref="K7:L7"/>
    <mergeCell ref="K8:L8"/>
    <mergeCell ref="K9:L9"/>
    <mergeCell ref="C8:E8"/>
    <mergeCell ref="C9:E9"/>
    <mergeCell ref="C10:E10"/>
    <mergeCell ref="C11:E11"/>
  </mergeCells>
  <pageMargins left="0.511811024" right="0.511811024" top="0.78740157499999996" bottom="0.78740157499999996" header="0.31496062000000002" footer="0.31496062000000002"/>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CBF2-13BB-4B44-837A-7A8F9311BE6B}">
  <dimension ref="B1:N26"/>
  <sheetViews>
    <sheetView view="pageBreakPreview" zoomScaleNormal="100" zoomScaleSheetLayoutView="100" workbookViewId="0">
      <selection activeCell="C13" sqref="C13"/>
    </sheetView>
  </sheetViews>
  <sheetFormatPr defaultRowHeight="15.75" x14ac:dyDescent="0.25"/>
  <cols>
    <col min="1" max="1" width="9.140625" style="71"/>
    <col min="2" max="2" width="24" style="71" customWidth="1"/>
    <col min="3" max="3" width="33.28515625" style="71" customWidth="1"/>
    <col min="4" max="4" width="19.5703125" style="71" bestFit="1" customWidth="1"/>
    <col min="5" max="5" width="16.42578125" style="71" customWidth="1"/>
    <col min="6" max="6" width="16.28515625" style="71" customWidth="1"/>
    <col min="7" max="7" width="14.5703125" style="71" customWidth="1"/>
    <col min="8" max="8" width="21.85546875" style="71" customWidth="1"/>
    <col min="9" max="9" width="22.7109375" style="71" customWidth="1"/>
    <col min="10" max="16384" width="9.140625" style="71"/>
  </cols>
  <sheetData>
    <row r="1" spans="2:14" ht="18" x14ac:dyDescent="0.25">
      <c r="B1" s="28"/>
      <c r="C1" s="28"/>
      <c r="D1" s="28"/>
      <c r="E1" s="28"/>
      <c r="F1" s="28"/>
      <c r="G1" s="28"/>
      <c r="H1" s="72"/>
      <c r="I1" s="72"/>
      <c r="J1" s="72"/>
      <c r="K1" s="12"/>
      <c r="L1" s="12"/>
      <c r="M1" s="12"/>
      <c r="N1" s="12"/>
    </row>
    <row r="2" spans="2:14" ht="36" x14ac:dyDescent="0.25">
      <c r="B2" s="74" t="s">
        <v>2640</v>
      </c>
      <c r="C2" s="79" t="s">
        <v>2641</v>
      </c>
      <c r="D2" s="28"/>
      <c r="E2" s="28"/>
      <c r="F2" s="28"/>
      <c r="G2" s="28"/>
      <c r="H2" s="72"/>
      <c r="I2" s="72"/>
      <c r="J2" s="72"/>
      <c r="K2" s="12"/>
      <c r="L2" s="12"/>
      <c r="M2" s="12"/>
      <c r="N2" s="12"/>
    </row>
    <row r="3" spans="2:14" ht="30" customHeight="1" x14ac:dyDescent="0.25">
      <c r="B3" s="101" t="s">
        <v>2272</v>
      </c>
      <c r="C3" s="102">
        <v>595266926</v>
      </c>
      <c r="D3" s="28"/>
      <c r="E3" s="28"/>
      <c r="F3" s="28"/>
      <c r="G3" s="28"/>
      <c r="H3" s="72"/>
      <c r="I3" s="72"/>
      <c r="J3" s="72"/>
      <c r="K3" s="12"/>
      <c r="L3" s="12"/>
      <c r="M3" s="12"/>
      <c r="N3" s="12"/>
    </row>
    <row r="4" spans="2:14" ht="30" customHeight="1" x14ac:dyDescent="0.25">
      <c r="B4" s="97" t="s">
        <v>2273</v>
      </c>
      <c r="C4" s="98">
        <v>30964120.580000002</v>
      </c>
      <c r="D4" s="28"/>
      <c r="E4" s="28"/>
      <c r="F4" s="28"/>
      <c r="G4" s="28"/>
      <c r="H4" s="72"/>
      <c r="I4" s="72"/>
      <c r="J4" s="72"/>
      <c r="K4" s="12"/>
      <c r="L4" s="12"/>
      <c r="M4" s="12"/>
      <c r="N4" s="12"/>
    </row>
    <row r="5" spans="2:14" ht="30" customHeight="1" x14ac:dyDescent="0.25">
      <c r="B5" s="97" t="s">
        <v>2274</v>
      </c>
      <c r="C5" s="98">
        <v>55504978.400475964</v>
      </c>
      <c r="D5" s="28"/>
      <c r="E5" s="28"/>
      <c r="F5" s="28"/>
      <c r="G5" s="28"/>
      <c r="H5" s="72"/>
      <c r="I5" s="72"/>
      <c r="J5" s="72"/>
      <c r="K5" s="12"/>
      <c r="L5" s="12"/>
      <c r="M5" s="12"/>
      <c r="N5" s="12"/>
    </row>
    <row r="6" spans="2:14" ht="30" customHeight="1" x14ac:dyDescent="0.25">
      <c r="B6" s="97" t="s">
        <v>2275</v>
      </c>
      <c r="C6" s="98">
        <v>1630073729.8300002</v>
      </c>
      <c r="D6" s="28"/>
      <c r="E6" s="28"/>
      <c r="F6" s="28"/>
      <c r="G6" s="28"/>
      <c r="H6" s="72"/>
      <c r="I6" s="72"/>
      <c r="J6" s="72"/>
      <c r="K6" s="12"/>
      <c r="L6" s="12"/>
      <c r="M6" s="12"/>
      <c r="N6" s="12"/>
    </row>
    <row r="7" spans="2:14" ht="30" customHeight="1" x14ac:dyDescent="0.25">
      <c r="B7" s="97" t="s">
        <v>2276</v>
      </c>
      <c r="C7" s="98">
        <v>529011353</v>
      </c>
      <c r="D7" s="28"/>
      <c r="E7" s="28"/>
      <c r="F7" s="28"/>
      <c r="G7" s="28"/>
      <c r="H7" s="72"/>
      <c r="I7" s="72"/>
      <c r="J7" s="72"/>
      <c r="K7" s="12"/>
      <c r="L7" s="12"/>
      <c r="M7" s="12"/>
      <c r="N7" s="12"/>
    </row>
    <row r="8" spans="2:14" ht="30" customHeight="1" x14ac:dyDescent="0.25">
      <c r="B8" s="97" t="s">
        <v>2277</v>
      </c>
      <c r="C8" s="98">
        <v>1115145.2</v>
      </c>
      <c r="D8" s="28"/>
      <c r="E8" s="28"/>
      <c r="F8" s="28"/>
      <c r="G8" s="28"/>
      <c r="H8" s="72"/>
      <c r="I8" s="72"/>
      <c r="J8" s="72"/>
      <c r="K8" s="12"/>
      <c r="L8" s="12"/>
      <c r="M8" s="12"/>
      <c r="N8" s="12"/>
    </row>
    <row r="9" spans="2:14" ht="30" customHeight="1" x14ac:dyDescent="0.25">
      <c r="B9" s="97" t="s">
        <v>2278</v>
      </c>
      <c r="C9" s="98">
        <v>401306080.25</v>
      </c>
      <c r="D9" s="28"/>
      <c r="E9" s="28"/>
      <c r="F9" s="28"/>
      <c r="G9" s="28"/>
      <c r="H9" s="72"/>
      <c r="I9" s="72"/>
      <c r="J9" s="72"/>
      <c r="K9" s="12"/>
      <c r="L9" s="12"/>
      <c r="M9" s="12"/>
      <c r="N9" s="12"/>
    </row>
    <row r="10" spans="2:14" ht="30" customHeight="1" x14ac:dyDescent="0.25">
      <c r="B10" s="97" t="s">
        <v>2280</v>
      </c>
      <c r="C10" s="98">
        <v>250038991.42300001</v>
      </c>
      <c r="D10" s="103">
        <v>31869862.900000002</v>
      </c>
      <c r="E10" s="103">
        <v>160722162.58599997</v>
      </c>
      <c r="F10" s="103">
        <v>26014092.259999998</v>
      </c>
      <c r="G10" s="103">
        <v>4855352.3169999989</v>
      </c>
      <c r="H10" s="144">
        <v>4034646.88</v>
      </c>
      <c r="I10" s="145">
        <v>21641643.84</v>
      </c>
      <c r="J10" s="93"/>
      <c r="K10" s="94"/>
      <c r="L10" s="94"/>
      <c r="M10" s="12"/>
      <c r="N10" s="12"/>
    </row>
    <row r="11" spans="2:14" ht="30" customHeight="1" x14ac:dyDescent="0.25">
      <c r="B11" s="97" t="s">
        <v>2279</v>
      </c>
      <c r="C11" s="98">
        <v>853085</v>
      </c>
      <c r="D11" s="28"/>
      <c r="E11" s="28"/>
      <c r="F11" s="28"/>
      <c r="G11" s="28"/>
      <c r="H11" s="72"/>
      <c r="I11" s="72"/>
      <c r="J11" s="72"/>
      <c r="K11" s="12"/>
      <c r="L11" s="12"/>
      <c r="M11" s="12"/>
      <c r="N11" s="12"/>
    </row>
    <row r="12" spans="2:14" ht="30" customHeight="1" x14ac:dyDescent="0.25">
      <c r="B12" s="97" t="s">
        <v>2620</v>
      </c>
      <c r="C12" s="98">
        <v>456332</v>
      </c>
      <c r="D12" s="28"/>
      <c r="E12" s="28"/>
      <c r="F12" s="28"/>
      <c r="G12" s="28"/>
      <c r="H12" s="72"/>
      <c r="I12" s="72"/>
      <c r="J12" s="72"/>
      <c r="K12" s="12"/>
      <c r="L12" s="12"/>
      <c r="M12" s="12"/>
      <c r="N12" s="12"/>
    </row>
    <row r="13" spans="2:14" ht="30" customHeight="1" thickBot="1" x14ac:dyDescent="0.3">
      <c r="B13" s="99" t="s">
        <v>3952</v>
      </c>
      <c r="C13" s="100">
        <v>3474774214.8899999</v>
      </c>
      <c r="D13" s="28"/>
      <c r="E13" s="28"/>
      <c r="F13" s="28"/>
      <c r="G13" s="28"/>
      <c r="H13" s="72"/>
      <c r="I13" s="72"/>
      <c r="J13" s="72"/>
      <c r="K13" s="12"/>
      <c r="L13" s="12"/>
      <c r="M13" s="12"/>
      <c r="N13" s="12"/>
    </row>
    <row r="14" spans="2:14" ht="18" x14ac:dyDescent="0.25">
      <c r="B14" s="95"/>
      <c r="C14" s="96"/>
      <c r="D14" s="28"/>
      <c r="E14" s="28"/>
      <c r="F14" s="28"/>
      <c r="G14" s="28"/>
      <c r="H14" s="72"/>
      <c r="I14" s="72"/>
      <c r="J14" s="72"/>
      <c r="K14" s="72"/>
      <c r="L14" s="72"/>
      <c r="M14" s="72"/>
      <c r="N14" s="72"/>
    </row>
    <row r="15" spans="2:14" ht="24.95" customHeight="1" x14ac:dyDescent="0.25">
      <c r="B15" s="208" t="s">
        <v>4029</v>
      </c>
      <c r="C15" s="208"/>
      <c r="D15" s="208"/>
      <c r="E15" s="208"/>
      <c r="F15" s="208"/>
      <c r="G15" s="208"/>
      <c r="H15" s="208"/>
      <c r="I15" s="208"/>
      <c r="J15" s="208"/>
      <c r="K15" s="208"/>
      <c r="L15" s="72"/>
      <c r="M15" s="72"/>
      <c r="N15" s="72"/>
    </row>
    <row r="16" spans="2:14" ht="24.95" customHeight="1" x14ac:dyDescent="0.25">
      <c r="B16" s="208" t="s">
        <v>4066</v>
      </c>
      <c r="C16" s="208"/>
      <c r="D16" s="208"/>
      <c r="E16" s="208"/>
      <c r="F16" s="208"/>
      <c r="G16" s="208"/>
      <c r="H16" s="208"/>
      <c r="I16" s="208"/>
      <c r="J16" s="208"/>
      <c r="K16" s="208"/>
      <c r="L16" s="208"/>
      <c r="M16" s="72"/>
      <c r="N16" s="72"/>
    </row>
    <row r="17" spans="2:14" ht="24.95" customHeight="1" x14ac:dyDescent="0.25">
      <c r="B17" s="208" t="s">
        <v>4030</v>
      </c>
      <c r="C17" s="208"/>
      <c r="D17" s="208"/>
      <c r="E17" s="208"/>
      <c r="F17" s="208"/>
      <c r="G17" s="208"/>
      <c r="H17" s="208"/>
      <c r="I17" s="208"/>
      <c r="J17" s="208"/>
      <c r="K17" s="72"/>
      <c r="L17" s="72"/>
      <c r="M17" s="72"/>
      <c r="N17" s="72"/>
    </row>
    <row r="18" spans="2:14" ht="24.95" customHeight="1" x14ac:dyDescent="0.25">
      <c r="B18" s="208" t="s">
        <v>4031</v>
      </c>
      <c r="C18" s="208"/>
      <c r="D18" s="208"/>
      <c r="E18" s="208"/>
      <c r="F18" s="208"/>
      <c r="G18" s="208"/>
      <c r="H18" s="208"/>
      <c r="I18" s="208"/>
      <c r="J18" s="208"/>
      <c r="K18" s="72"/>
      <c r="L18" s="72"/>
      <c r="M18" s="72"/>
      <c r="N18" s="72"/>
    </row>
    <row r="19" spans="2:14" ht="24.95" customHeight="1" x14ac:dyDescent="0.25">
      <c r="B19" s="208" t="s">
        <v>4032</v>
      </c>
      <c r="C19" s="208"/>
      <c r="D19" s="208"/>
      <c r="E19" s="208"/>
      <c r="F19" s="208"/>
      <c r="G19" s="208"/>
      <c r="H19" s="208"/>
      <c r="I19" s="208"/>
      <c r="J19" s="208"/>
      <c r="K19" s="208"/>
      <c r="L19" s="208"/>
      <c r="M19" s="208"/>
      <c r="N19" s="208"/>
    </row>
    <row r="20" spans="2:14" ht="24.95" customHeight="1" x14ac:dyDescent="0.25">
      <c r="B20" s="208" t="s">
        <v>4033</v>
      </c>
      <c r="C20" s="208"/>
      <c r="D20" s="208"/>
      <c r="E20" s="208"/>
      <c r="F20" s="208"/>
      <c r="G20" s="208"/>
      <c r="H20" s="208"/>
      <c r="I20" s="208"/>
      <c r="J20" s="208"/>
      <c r="K20" s="208"/>
      <c r="L20" s="208"/>
      <c r="M20" s="72"/>
      <c r="N20" s="72"/>
    </row>
    <row r="21" spans="2:14" ht="24.95" customHeight="1" x14ac:dyDescent="0.25">
      <c r="B21" s="208" t="s">
        <v>4034</v>
      </c>
      <c r="C21" s="208"/>
      <c r="D21" s="208"/>
      <c r="E21" s="208"/>
      <c r="F21" s="208"/>
      <c r="G21" s="208"/>
      <c r="H21" s="208"/>
      <c r="I21" s="208"/>
      <c r="J21" s="208"/>
      <c r="K21" s="208"/>
      <c r="L21" s="208"/>
      <c r="M21" s="72"/>
      <c r="N21" s="72"/>
    </row>
    <row r="22" spans="2:14" ht="24.95" customHeight="1" x14ac:dyDescent="0.25">
      <c r="B22" s="208" t="s">
        <v>4035</v>
      </c>
      <c r="C22" s="208"/>
      <c r="D22" s="208"/>
      <c r="E22" s="208"/>
      <c r="F22" s="208"/>
      <c r="G22" s="208"/>
      <c r="H22" s="208"/>
      <c r="I22" s="208"/>
      <c r="J22" s="208"/>
      <c r="K22" s="208"/>
      <c r="L22" s="208"/>
      <c r="M22" s="72"/>
      <c r="N22" s="72"/>
    </row>
    <row r="23" spans="2:14" ht="24.95" customHeight="1" x14ac:dyDescent="0.25">
      <c r="B23" s="208" t="s">
        <v>4036</v>
      </c>
      <c r="C23" s="208"/>
      <c r="D23" s="208"/>
      <c r="E23" s="208"/>
      <c r="F23" s="208"/>
      <c r="G23" s="208"/>
      <c r="H23" s="208"/>
      <c r="I23" s="208"/>
      <c r="J23" s="208"/>
      <c r="K23" s="208"/>
      <c r="L23" s="72"/>
      <c r="M23" s="72"/>
      <c r="N23" s="72"/>
    </row>
    <row r="24" spans="2:14" ht="24.95" customHeight="1" x14ac:dyDescent="0.25">
      <c r="B24" s="208" t="s">
        <v>4037</v>
      </c>
      <c r="C24" s="208"/>
      <c r="D24" s="208"/>
      <c r="E24" s="208"/>
      <c r="F24" s="208"/>
      <c r="G24" s="208"/>
      <c r="H24" s="208"/>
      <c r="I24" s="208"/>
      <c r="J24" s="208"/>
      <c r="K24" s="208"/>
      <c r="L24" s="208"/>
      <c r="M24" s="72"/>
      <c r="N24" s="72"/>
    </row>
    <row r="25" spans="2:14" ht="18" x14ac:dyDescent="0.25">
      <c r="B25" s="72"/>
      <c r="C25" s="72"/>
      <c r="D25" s="72"/>
      <c r="E25" s="72"/>
      <c r="F25" s="72"/>
      <c r="G25" s="72"/>
      <c r="H25" s="72"/>
      <c r="I25" s="72"/>
      <c r="J25" s="72"/>
      <c r="K25" s="72"/>
      <c r="L25" s="72"/>
      <c r="M25" s="72"/>
      <c r="N25" s="72"/>
    </row>
    <row r="26" spans="2:14" ht="18" x14ac:dyDescent="0.25">
      <c r="B26" s="72"/>
      <c r="C26" s="72"/>
      <c r="D26" s="72"/>
      <c r="E26" s="72"/>
      <c r="F26" s="72"/>
      <c r="G26" s="72"/>
      <c r="H26" s="72"/>
      <c r="I26" s="72"/>
      <c r="J26" s="72"/>
      <c r="K26" s="72"/>
      <c r="L26" s="72"/>
      <c r="M26" s="72"/>
      <c r="N26" s="72"/>
    </row>
  </sheetData>
  <sheetProtection sheet="1" formatCells="0" formatColumns="0" formatRows="0" insertColumns="0" insertRows="0" insertHyperlinks="0" deleteColumns="0" deleteRows="0" sort="0" pivotTables="0"/>
  <mergeCells count="10">
    <mergeCell ref="B15:K15"/>
    <mergeCell ref="B16:L16"/>
    <mergeCell ref="B17:J17"/>
    <mergeCell ref="B18:J18"/>
    <mergeCell ref="B19:N19"/>
    <mergeCell ref="B20:L20"/>
    <mergeCell ref="B21:L21"/>
    <mergeCell ref="B22:L22"/>
    <mergeCell ref="B23:K23"/>
    <mergeCell ref="B24:L24"/>
  </mergeCells>
  <pageMargins left="0.511811024" right="0.511811024" top="0.78740157499999996" bottom="0.78740157499999996" header="0.31496062000000002" footer="0.31496062000000002"/>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0893-0FF4-45FF-B245-FF386A793C53}">
  <dimension ref="A1:U34"/>
  <sheetViews>
    <sheetView view="pageBreakPreview" topLeftCell="B1" zoomScaleNormal="100" zoomScaleSheetLayoutView="100" workbookViewId="0">
      <selection activeCell="X25" sqref="X25"/>
    </sheetView>
  </sheetViews>
  <sheetFormatPr defaultRowHeight="15" x14ac:dyDescent="0.25"/>
  <cols>
    <col min="1" max="1" width="0.42578125" hidden="1" customWidth="1"/>
    <col min="20" max="20" width="9.28515625" customWidth="1"/>
    <col min="21" max="21" width="1.28515625" customWidth="1"/>
  </cols>
  <sheetData>
    <row r="1" spans="1:21" ht="2.25" customHeight="1" x14ac:dyDescent="0.25">
      <c r="A1" s="109"/>
      <c r="B1" s="109"/>
      <c r="C1" s="109"/>
      <c r="D1" s="109"/>
      <c r="E1" s="109"/>
      <c r="F1" s="109"/>
      <c r="G1" s="109"/>
      <c r="H1" s="109"/>
      <c r="I1" s="109"/>
      <c r="J1" s="109"/>
      <c r="K1" s="109"/>
      <c r="L1" s="109"/>
      <c r="M1" s="109"/>
      <c r="N1" s="109"/>
      <c r="O1" s="109"/>
      <c r="P1" s="109"/>
      <c r="Q1" s="109"/>
      <c r="R1" s="109"/>
      <c r="S1" s="109"/>
      <c r="T1" s="109"/>
      <c r="U1" s="109"/>
    </row>
    <row r="2" spans="1:21" hidden="1" x14ac:dyDescent="0.25">
      <c r="A2" s="109"/>
      <c r="B2" s="109"/>
      <c r="C2" s="109"/>
      <c r="D2" s="109"/>
      <c r="E2" s="109"/>
      <c r="F2" s="109"/>
      <c r="G2" s="109"/>
      <c r="H2" s="109"/>
      <c r="I2" s="109"/>
      <c r="J2" s="109"/>
      <c r="K2" s="109"/>
      <c r="L2" s="109"/>
      <c r="M2" s="109"/>
      <c r="N2" s="109"/>
      <c r="O2" s="109"/>
      <c r="P2" s="109"/>
      <c r="Q2" s="109"/>
      <c r="R2" s="109"/>
      <c r="S2" s="109"/>
      <c r="T2" s="109"/>
      <c r="U2" s="109"/>
    </row>
    <row r="3" spans="1:21" x14ac:dyDescent="0.25">
      <c r="A3" s="109"/>
      <c r="B3" s="109"/>
      <c r="C3" s="109"/>
      <c r="D3" s="109"/>
      <c r="E3" s="109"/>
      <c r="F3" s="109"/>
      <c r="G3" s="109"/>
      <c r="H3" s="109"/>
      <c r="I3" s="109"/>
      <c r="J3" s="109"/>
      <c r="K3" s="109"/>
      <c r="L3" s="109"/>
      <c r="M3" s="109"/>
      <c r="N3" s="109"/>
      <c r="O3" s="109"/>
      <c r="P3" s="109"/>
      <c r="Q3" s="109"/>
      <c r="R3" s="109"/>
      <c r="S3" s="109"/>
      <c r="T3" s="109"/>
      <c r="U3" s="109"/>
    </row>
    <row r="4" spans="1:21" x14ac:dyDescent="0.25">
      <c r="A4" s="109"/>
      <c r="U4" s="109"/>
    </row>
    <row r="5" spans="1:21" x14ac:dyDescent="0.25">
      <c r="A5" s="109"/>
      <c r="U5" s="109"/>
    </row>
    <row r="6" spans="1:21" x14ac:dyDescent="0.25">
      <c r="A6" s="109"/>
      <c r="U6" s="109"/>
    </row>
    <row r="7" spans="1:21" x14ac:dyDescent="0.25">
      <c r="A7" s="109"/>
      <c r="U7" s="109"/>
    </row>
    <row r="8" spans="1:21" x14ac:dyDescent="0.25">
      <c r="A8" s="109"/>
      <c r="U8" s="109"/>
    </row>
    <row r="9" spans="1:21" x14ac:dyDescent="0.25">
      <c r="A9" s="109"/>
      <c r="U9" s="109"/>
    </row>
    <row r="10" spans="1:21" x14ac:dyDescent="0.25">
      <c r="A10" s="109"/>
      <c r="U10" s="109"/>
    </row>
    <row r="11" spans="1:21" x14ac:dyDescent="0.25">
      <c r="A11" s="109"/>
      <c r="U11" s="109"/>
    </row>
    <row r="12" spans="1:21" x14ac:dyDescent="0.25">
      <c r="A12" s="109"/>
      <c r="U12" s="109"/>
    </row>
    <row r="13" spans="1:21" x14ac:dyDescent="0.25">
      <c r="A13" s="109"/>
      <c r="U13" s="109"/>
    </row>
    <row r="14" spans="1:21" x14ac:dyDescent="0.25">
      <c r="A14" s="109"/>
      <c r="U14" s="109"/>
    </row>
    <row r="15" spans="1:21" x14ac:dyDescent="0.25">
      <c r="A15" s="109"/>
      <c r="U15" s="109"/>
    </row>
    <row r="16" spans="1:21" x14ac:dyDescent="0.25">
      <c r="A16" s="109"/>
      <c r="U16" s="109"/>
    </row>
    <row r="17" spans="1:21" x14ac:dyDescent="0.25">
      <c r="A17" s="109"/>
      <c r="U17" s="109"/>
    </row>
    <row r="18" spans="1:21" x14ac:dyDescent="0.25">
      <c r="A18" s="109"/>
      <c r="U18" s="109"/>
    </row>
    <row r="19" spans="1:21" x14ac:dyDescent="0.25">
      <c r="A19" s="109"/>
      <c r="U19" s="109"/>
    </row>
    <row r="20" spans="1:21" x14ac:dyDescent="0.25">
      <c r="A20" s="109"/>
      <c r="U20" s="109"/>
    </row>
    <row r="21" spans="1:21" x14ac:dyDescent="0.25">
      <c r="A21" s="109"/>
      <c r="U21" s="109"/>
    </row>
    <row r="22" spans="1:21" x14ac:dyDescent="0.25">
      <c r="A22" s="109"/>
      <c r="U22" s="109"/>
    </row>
    <row r="23" spans="1:21" x14ac:dyDescent="0.25">
      <c r="A23" s="109"/>
      <c r="U23" s="109"/>
    </row>
    <row r="24" spans="1:21" x14ac:dyDescent="0.25">
      <c r="A24" s="109"/>
      <c r="U24" s="109"/>
    </row>
    <row r="25" spans="1:21" x14ac:dyDescent="0.25">
      <c r="A25" s="109"/>
      <c r="U25" s="109"/>
    </row>
    <row r="26" spans="1:21" x14ac:dyDescent="0.25">
      <c r="A26" s="109"/>
      <c r="U26" s="109"/>
    </row>
    <row r="27" spans="1:21" x14ac:dyDescent="0.25">
      <c r="A27" s="109"/>
      <c r="U27" s="109"/>
    </row>
    <row r="28" spans="1:21" x14ac:dyDescent="0.25">
      <c r="A28" s="109"/>
      <c r="U28" s="109"/>
    </row>
    <row r="29" spans="1:21" ht="15" customHeight="1" x14ac:dyDescent="0.25">
      <c r="A29" s="109"/>
    </row>
    <row r="30" spans="1:21" ht="6" customHeight="1" x14ac:dyDescent="0.25">
      <c r="A30" s="109"/>
      <c r="B30" s="109"/>
      <c r="C30" s="109"/>
      <c r="D30" s="109"/>
      <c r="E30" s="109"/>
      <c r="F30" s="109"/>
      <c r="G30" s="109"/>
      <c r="H30" s="109"/>
      <c r="I30" s="109"/>
      <c r="J30" s="109"/>
      <c r="K30" s="109"/>
      <c r="L30" s="109"/>
      <c r="M30" s="109"/>
      <c r="N30" s="109"/>
      <c r="O30" s="109"/>
      <c r="P30" s="109"/>
      <c r="Q30" s="109"/>
      <c r="R30" s="109"/>
      <c r="S30" s="109"/>
      <c r="T30" s="109"/>
      <c r="U30" s="109"/>
    </row>
    <row r="31" spans="1:21" x14ac:dyDescent="0.25">
      <c r="A31" s="109"/>
      <c r="B31" s="109"/>
      <c r="C31" s="109"/>
      <c r="D31" s="109"/>
      <c r="E31" s="109"/>
      <c r="F31" s="109"/>
      <c r="G31" s="109"/>
      <c r="H31" s="109"/>
      <c r="I31" s="109"/>
      <c r="J31" s="109"/>
      <c r="K31" s="109"/>
      <c r="L31" s="109"/>
      <c r="M31" s="109"/>
      <c r="N31" s="109"/>
      <c r="O31" s="109"/>
      <c r="P31" s="109"/>
      <c r="Q31" s="109"/>
      <c r="R31" s="109"/>
      <c r="S31" s="109"/>
      <c r="T31" s="109"/>
      <c r="U31" s="109"/>
    </row>
    <row r="32" spans="1:21" x14ac:dyDescent="0.25">
      <c r="A32" s="109"/>
      <c r="B32" s="109"/>
      <c r="C32" s="109"/>
      <c r="D32" s="109"/>
      <c r="E32" s="109"/>
      <c r="F32" s="109"/>
      <c r="G32" s="109"/>
      <c r="H32" s="109"/>
      <c r="I32" s="109"/>
      <c r="J32" s="109"/>
      <c r="K32" s="109"/>
      <c r="L32" s="109"/>
      <c r="M32" s="109"/>
      <c r="N32" s="109"/>
      <c r="O32" s="109"/>
      <c r="P32" s="109"/>
      <c r="Q32" s="109"/>
      <c r="R32" s="109"/>
      <c r="S32" s="109"/>
      <c r="T32" s="109"/>
      <c r="U32" s="109"/>
    </row>
    <row r="33" spans="1:21" x14ac:dyDescent="0.25">
      <c r="A33" s="109"/>
      <c r="B33" s="109"/>
      <c r="C33" s="109"/>
      <c r="D33" s="109"/>
      <c r="E33" s="109"/>
      <c r="F33" s="109"/>
      <c r="G33" s="109"/>
      <c r="H33" s="109"/>
      <c r="I33" s="109"/>
      <c r="J33" s="109"/>
      <c r="K33" s="109"/>
      <c r="L33" s="109"/>
      <c r="M33" s="109"/>
      <c r="N33" s="109"/>
      <c r="O33" s="109"/>
      <c r="P33" s="109"/>
      <c r="Q33" s="109"/>
      <c r="R33" s="109"/>
      <c r="S33" s="109"/>
      <c r="T33" s="109"/>
      <c r="U33" s="109"/>
    </row>
    <row r="34" spans="1:21" x14ac:dyDescent="0.25">
      <c r="A34" s="109"/>
      <c r="B34" s="109"/>
      <c r="C34" s="109"/>
      <c r="D34" s="109"/>
      <c r="E34" s="109"/>
      <c r="F34" s="109"/>
      <c r="G34" s="109"/>
      <c r="H34" s="109"/>
      <c r="I34" s="109"/>
      <c r="J34" s="109"/>
      <c r="K34" s="109"/>
      <c r="L34" s="109"/>
      <c r="M34" s="109"/>
      <c r="N34" s="109"/>
      <c r="O34" s="109"/>
      <c r="P34" s="109"/>
      <c r="Q34" s="109"/>
      <c r="R34" s="109"/>
      <c r="S34" s="109"/>
      <c r="T34" s="109"/>
      <c r="U34" s="109"/>
    </row>
  </sheetData>
  <pageMargins left="0.7" right="0.7"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PCA CONSOLIDADO</vt:lpstr>
      <vt:lpstr>ELEMENTO E SUBELEMENTO DESPESA</vt:lpstr>
      <vt:lpstr>VALORES POR ÁREA</vt:lpstr>
      <vt:lpstr>GRÁFICO 01</vt:lpstr>
      <vt:lpstr>'ELEMENTO E SUBELEMENTO DESPESA'!Area_de_impressao</vt:lpstr>
      <vt:lpstr>'GRÁFICO 01'!Area_de_impressao</vt:lpstr>
      <vt:lpstr>'PCA CONSOLIDADO'!Area_de_impressao</vt:lpstr>
      <vt:lpstr>'VALORES POR ÁREA'!Area_de_impressao</vt:lpstr>
    </vt:vector>
  </TitlesOfParts>
  <Manager/>
  <Company>Secretaria Estadual de Saúde MT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Jefferson Oliveira da Silva</dc:creator>
  <cp:keywords/>
  <dc:description/>
  <cp:lastModifiedBy>RODRIGO ABREU GARCIA DA CUNHA</cp:lastModifiedBy>
  <cp:revision/>
  <cp:lastPrinted>2024-10-15T18:48:15Z</cp:lastPrinted>
  <dcterms:created xsi:type="dcterms:W3CDTF">2023-01-10T12:17:34Z</dcterms:created>
  <dcterms:modified xsi:type="dcterms:W3CDTF">2024-11-14T14:13:33Z</dcterms:modified>
  <cp:category/>
  <cp:contentStatus/>
</cp:coreProperties>
</file>